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iman/Desktop/"/>
    </mc:Choice>
  </mc:AlternateContent>
  <xr:revisionPtr revIDLastSave="0" documentId="8_{00CCA7E3-49D8-1642-92C7-A111F2231A44}" xr6:coauthVersionLast="47" xr6:coauthVersionMax="47" xr10:uidLastSave="{00000000-0000-0000-0000-000000000000}"/>
  <bookViews>
    <workbookView xWindow="0" yWindow="500" windowWidth="40960" windowHeight="2398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I67" i="1"/>
  <c r="I68" i="1"/>
  <c r="I83" i="1"/>
  <c r="I84" i="1"/>
  <c r="I115" i="1"/>
  <c r="I147" i="1"/>
  <c r="I148" i="1"/>
  <c r="I163" i="1"/>
  <c r="I164" i="1"/>
  <c r="I19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H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H84" i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H148" i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H164" i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" i="1"/>
  <c r="I2" i="1" s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" i="1"/>
  <c r="L202" i="1" l="1"/>
  <c r="L203" i="1"/>
  <c r="Q203" i="1"/>
  <c r="P203" i="1"/>
  <c r="Q202" i="1"/>
  <c r="P202" i="1"/>
  <c r="M203" i="1"/>
  <c r="M202" i="1"/>
  <c r="E203" i="1" l="1"/>
  <c r="E202" i="1"/>
  <c r="I203" i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<sst xmlns="http://schemas.openxmlformats.org/spreadsheetml/2006/main" count="19" uniqueCount="13">
  <si>
    <t>lambda</t>
  </si>
  <si>
    <t>Pb Analytic</t>
  </si>
  <si>
    <t>Absolute Error</t>
  </si>
  <si>
    <t>Relative Error</t>
  </si>
  <si>
    <t>Max</t>
  </si>
  <si>
    <t>Average</t>
  </si>
  <si>
    <t>Pd Analytic</t>
  </si>
  <si>
    <t>Pd1 Analytic</t>
  </si>
  <si>
    <t>Pd2 Analytic</t>
  </si>
  <si>
    <t>Pb Simulation</t>
  </si>
  <si>
    <t>Pd Simulation</t>
  </si>
  <si>
    <t>Pd1 Simulation</t>
  </si>
  <si>
    <t>Pd2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</si>
</sst>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3.0000000000000001E-6</c:v>
                </c:pt>
                <c:pt idx="14">
                  <c:v>3.9999999999999998E-6</c:v>
                </c:pt>
                <c:pt idx="15">
                  <c:v>1.2999999999999999E-5</c:v>
                </c:pt>
                <c:pt idx="16">
                  <c:v>1.2E-5</c:v>
                </c:pt>
                <c:pt idx="17">
                  <c:v>2.0000000000000002E-5</c:v>
                </c:pt>
                <c:pt idx="18">
                  <c:v>3.8000000000000002E-5</c:v>
                </c:pt>
                <c:pt idx="19">
                  <c:v>5.3000000000000001E-5</c:v>
                </c:pt>
                <c:pt idx="20">
                  <c:v>9.7E-5</c:v>
                </c:pt>
                <c:pt idx="21">
                  <c:v>1.6100000000000001E-4</c:v>
                </c:pt>
                <c:pt idx="22">
                  <c:v>2.5300000000000002E-4</c:v>
                </c:pt>
                <c:pt idx="23">
                  <c:v>3.4299999999999999E-4</c:v>
                </c:pt>
                <c:pt idx="24">
                  <c:v>5.3799999999999996E-4</c:v>
                </c:pt>
                <c:pt idx="25">
                  <c:v>7.8399999999999997E-4</c:v>
                </c:pt>
                <c:pt idx="26">
                  <c:v>1.026E-3</c:v>
                </c:pt>
                <c:pt idx="27">
                  <c:v>1.34E-3</c:v>
                </c:pt>
                <c:pt idx="28">
                  <c:v>1.838E-3</c:v>
                </c:pt>
                <c:pt idx="29">
                  <c:v>2.4599999999999999E-3</c:v>
                </c:pt>
                <c:pt idx="30">
                  <c:v>2.9970000000000001E-3</c:v>
                </c:pt>
                <c:pt idx="31">
                  <c:v>3.9779999999999998E-3</c:v>
                </c:pt>
                <c:pt idx="32">
                  <c:v>4.9589999999999999E-3</c:v>
                </c:pt>
                <c:pt idx="33">
                  <c:v>5.8799999999999998E-3</c:v>
                </c:pt>
                <c:pt idx="34">
                  <c:v>7.5069999999999998E-3</c:v>
                </c:pt>
                <c:pt idx="35">
                  <c:v>9.0580000000000001E-3</c:v>
                </c:pt>
                <c:pt idx="36">
                  <c:v>1.0869E-2</c:v>
                </c:pt>
                <c:pt idx="37">
                  <c:v>1.2914999999999999E-2</c:v>
                </c:pt>
                <c:pt idx="38">
                  <c:v>1.5010000000000001E-2</c:v>
                </c:pt>
                <c:pt idx="39">
                  <c:v>1.7783E-2</c:v>
                </c:pt>
                <c:pt idx="40">
                  <c:v>2.0445000000000001E-2</c:v>
                </c:pt>
                <c:pt idx="41">
                  <c:v>2.4105999999999999E-2</c:v>
                </c:pt>
                <c:pt idx="42">
                  <c:v>2.6828000000000001E-2</c:v>
                </c:pt>
                <c:pt idx="43">
                  <c:v>3.0275E-2</c:v>
                </c:pt>
                <c:pt idx="44">
                  <c:v>3.4360000000000002E-2</c:v>
                </c:pt>
                <c:pt idx="45">
                  <c:v>3.8813E-2</c:v>
                </c:pt>
                <c:pt idx="46">
                  <c:v>4.2991000000000001E-2</c:v>
                </c:pt>
                <c:pt idx="47">
                  <c:v>4.7517999999999998E-2</c:v>
                </c:pt>
                <c:pt idx="48">
                  <c:v>5.2845999999999997E-2</c:v>
                </c:pt>
                <c:pt idx="49">
                  <c:v>5.8233E-2</c:v>
                </c:pt>
                <c:pt idx="50">
                  <c:v>6.2023000000000002E-2</c:v>
                </c:pt>
                <c:pt idx="51">
                  <c:v>6.8974999999999995E-2</c:v>
                </c:pt>
                <c:pt idx="52">
                  <c:v>7.4693999999999997E-2</c:v>
                </c:pt>
                <c:pt idx="53">
                  <c:v>8.0131999999999995E-2</c:v>
                </c:pt>
                <c:pt idx="54">
                  <c:v>8.4801000000000001E-2</c:v>
                </c:pt>
                <c:pt idx="55">
                  <c:v>9.2282000000000003E-2</c:v>
                </c:pt>
                <c:pt idx="56">
                  <c:v>9.9437999999999999E-2</c:v>
                </c:pt>
                <c:pt idx="57">
                  <c:v>0.105572</c:v>
                </c:pt>
                <c:pt idx="58">
                  <c:v>0.11219700000000001</c:v>
                </c:pt>
                <c:pt idx="59">
                  <c:v>0.118245</c:v>
                </c:pt>
                <c:pt idx="60">
                  <c:v>0.124221</c:v>
                </c:pt>
                <c:pt idx="61">
                  <c:v>0.13108</c:v>
                </c:pt>
                <c:pt idx="62">
                  <c:v>0.13811899999999999</c:v>
                </c:pt>
                <c:pt idx="63">
                  <c:v>0.14558099999999999</c:v>
                </c:pt>
                <c:pt idx="64">
                  <c:v>0.152946</c:v>
                </c:pt>
                <c:pt idx="65">
                  <c:v>0.15945000000000001</c:v>
                </c:pt>
                <c:pt idx="66">
                  <c:v>0.166878</c:v>
                </c:pt>
                <c:pt idx="67">
                  <c:v>0.172126</c:v>
                </c:pt>
                <c:pt idx="68">
                  <c:v>0.18015600000000001</c:v>
                </c:pt>
                <c:pt idx="69">
                  <c:v>0.186031</c:v>
                </c:pt>
                <c:pt idx="70">
                  <c:v>0.19400000000000001</c:v>
                </c:pt>
                <c:pt idx="71">
                  <c:v>0.20014599999999999</c:v>
                </c:pt>
                <c:pt idx="72">
                  <c:v>0.206259</c:v>
                </c:pt>
                <c:pt idx="73">
                  <c:v>0.21498600000000001</c:v>
                </c:pt>
                <c:pt idx="74">
                  <c:v>0.22156200000000001</c:v>
                </c:pt>
                <c:pt idx="75">
                  <c:v>0.22809399999999999</c:v>
                </c:pt>
                <c:pt idx="76">
                  <c:v>0.234401</c:v>
                </c:pt>
                <c:pt idx="77">
                  <c:v>0.24063399999999999</c:v>
                </c:pt>
                <c:pt idx="78">
                  <c:v>0.24806600000000001</c:v>
                </c:pt>
                <c:pt idx="79">
                  <c:v>0.253807</c:v>
                </c:pt>
                <c:pt idx="80">
                  <c:v>0.260301</c:v>
                </c:pt>
                <c:pt idx="81">
                  <c:v>0.26698100000000002</c:v>
                </c:pt>
                <c:pt idx="82">
                  <c:v>0.27351199999999998</c:v>
                </c:pt>
                <c:pt idx="83">
                  <c:v>0.279725</c:v>
                </c:pt>
                <c:pt idx="84">
                  <c:v>0.28740100000000002</c:v>
                </c:pt>
                <c:pt idx="85">
                  <c:v>0.29152400000000001</c:v>
                </c:pt>
                <c:pt idx="86">
                  <c:v>0.297095</c:v>
                </c:pt>
                <c:pt idx="87">
                  <c:v>0.30436099999999999</c:v>
                </c:pt>
                <c:pt idx="88">
                  <c:v>0.30967299999999998</c:v>
                </c:pt>
                <c:pt idx="89">
                  <c:v>0.313913</c:v>
                </c:pt>
                <c:pt idx="90">
                  <c:v>0.32127600000000001</c:v>
                </c:pt>
                <c:pt idx="91">
                  <c:v>0.32793699999999998</c:v>
                </c:pt>
                <c:pt idx="92">
                  <c:v>0.33289200000000002</c:v>
                </c:pt>
                <c:pt idx="93">
                  <c:v>0.33786300000000002</c:v>
                </c:pt>
                <c:pt idx="94">
                  <c:v>0.34286</c:v>
                </c:pt>
                <c:pt idx="95">
                  <c:v>0.35030899999999998</c:v>
                </c:pt>
                <c:pt idx="96">
                  <c:v>0.35587800000000003</c:v>
                </c:pt>
                <c:pt idx="97">
                  <c:v>0.36011199999999999</c:v>
                </c:pt>
                <c:pt idx="98">
                  <c:v>0.36615599999999998</c:v>
                </c:pt>
                <c:pt idx="99">
                  <c:v>0.37072300000000002</c:v>
                </c:pt>
                <c:pt idx="100">
                  <c:v>0.37619599999999997</c:v>
                </c:pt>
                <c:pt idx="101">
                  <c:v>0.38061800000000001</c:v>
                </c:pt>
                <c:pt idx="102">
                  <c:v>0.38595000000000002</c:v>
                </c:pt>
                <c:pt idx="103">
                  <c:v>0.39078099999999999</c:v>
                </c:pt>
                <c:pt idx="104">
                  <c:v>0.39565699999999998</c:v>
                </c:pt>
                <c:pt idx="105">
                  <c:v>0.39879199999999998</c:v>
                </c:pt>
                <c:pt idx="106">
                  <c:v>0.40545199999999998</c:v>
                </c:pt>
                <c:pt idx="107">
                  <c:v>0.409223</c:v>
                </c:pt>
                <c:pt idx="108">
                  <c:v>0.41373799999999999</c:v>
                </c:pt>
                <c:pt idx="109">
                  <c:v>0.418684</c:v>
                </c:pt>
                <c:pt idx="110">
                  <c:v>0.42307</c:v>
                </c:pt>
                <c:pt idx="111">
                  <c:v>0.426481</c:v>
                </c:pt>
                <c:pt idx="112">
                  <c:v>0.43134299999999998</c:v>
                </c:pt>
                <c:pt idx="113">
                  <c:v>0.43723200000000001</c:v>
                </c:pt>
                <c:pt idx="114">
                  <c:v>0.439521</c:v>
                </c:pt>
                <c:pt idx="115">
                  <c:v>0.44351099999999999</c:v>
                </c:pt>
                <c:pt idx="116">
                  <c:v>0.44692799999999999</c:v>
                </c:pt>
                <c:pt idx="117">
                  <c:v>0.45188200000000001</c:v>
                </c:pt>
                <c:pt idx="118">
                  <c:v>0.45676600000000001</c:v>
                </c:pt>
                <c:pt idx="119">
                  <c:v>0.45963300000000001</c:v>
                </c:pt>
                <c:pt idx="120">
                  <c:v>0.46328799999999998</c:v>
                </c:pt>
                <c:pt idx="121">
                  <c:v>0.46693099999999998</c:v>
                </c:pt>
                <c:pt idx="122">
                  <c:v>0.47201599999999999</c:v>
                </c:pt>
                <c:pt idx="123">
                  <c:v>0.47521799999999997</c:v>
                </c:pt>
                <c:pt idx="124">
                  <c:v>0.478686</c:v>
                </c:pt>
                <c:pt idx="125">
                  <c:v>0.48316999999999999</c:v>
                </c:pt>
                <c:pt idx="126">
                  <c:v>0.48564200000000002</c:v>
                </c:pt>
                <c:pt idx="127">
                  <c:v>0.489319</c:v>
                </c:pt>
                <c:pt idx="128">
                  <c:v>0.49174600000000002</c:v>
                </c:pt>
                <c:pt idx="129">
                  <c:v>0.49670199999999998</c:v>
                </c:pt>
                <c:pt idx="130">
                  <c:v>0.49945600000000001</c:v>
                </c:pt>
                <c:pt idx="131">
                  <c:v>0.50331999999999999</c:v>
                </c:pt>
                <c:pt idx="132">
                  <c:v>0.507131</c:v>
                </c:pt>
                <c:pt idx="133">
                  <c:v>0.51036499999999996</c:v>
                </c:pt>
                <c:pt idx="134">
                  <c:v>0.51374200000000003</c:v>
                </c:pt>
                <c:pt idx="135">
                  <c:v>0.51542100000000002</c:v>
                </c:pt>
                <c:pt idx="136">
                  <c:v>0.52061599999999997</c:v>
                </c:pt>
                <c:pt idx="137">
                  <c:v>0.52290599999999998</c:v>
                </c:pt>
                <c:pt idx="138">
                  <c:v>0.52659</c:v>
                </c:pt>
                <c:pt idx="139">
                  <c:v>0.52948300000000004</c:v>
                </c:pt>
                <c:pt idx="140">
                  <c:v>0.53121200000000002</c:v>
                </c:pt>
                <c:pt idx="141">
                  <c:v>0.53483700000000001</c:v>
                </c:pt>
                <c:pt idx="142">
                  <c:v>0.53822800000000004</c:v>
                </c:pt>
                <c:pt idx="143">
                  <c:v>0.54238600000000003</c:v>
                </c:pt>
                <c:pt idx="144">
                  <c:v>0.54469800000000002</c:v>
                </c:pt>
                <c:pt idx="145">
                  <c:v>0.54707300000000003</c:v>
                </c:pt>
                <c:pt idx="146">
                  <c:v>0.54911200000000004</c:v>
                </c:pt>
                <c:pt idx="147">
                  <c:v>0.55130500000000005</c:v>
                </c:pt>
                <c:pt idx="148">
                  <c:v>0.55609600000000003</c:v>
                </c:pt>
                <c:pt idx="149">
                  <c:v>0.556836</c:v>
                </c:pt>
                <c:pt idx="150">
                  <c:v>0.56201900000000005</c:v>
                </c:pt>
                <c:pt idx="151">
                  <c:v>0.56351700000000005</c:v>
                </c:pt>
                <c:pt idx="152">
                  <c:v>0.56601599999999996</c:v>
                </c:pt>
                <c:pt idx="153">
                  <c:v>0.56829700000000005</c:v>
                </c:pt>
                <c:pt idx="154">
                  <c:v>0.57122099999999998</c:v>
                </c:pt>
                <c:pt idx="155">
                  <c:v>0.57456600000000002</c:v>
                </c:pt>
                <c:pt idx="156">
                  <c:v>0.57529399999999997</c:v>
                </c:pt>
                <c:pt idx="157">
                  <c:v>0.578268</c:v>
                </c:pt>
                <c:pt idx="158">
                  <c:v>0.58138599999999996</c:v>
                </c:pt>
                <c:pt idx="159">
                  <c:v>0.58315099999999997</c:v>
                </c:pt>
                <c:pt idx="160">
                  <c:v>0.58607600000000004</c:v>
                </c:pt>
                <c:pt idx="161">
                  <c:v>0.58933599999999997</c:v>
                </c:pt>
                <c:pt idx="162">
                  <c:v>0.59056600000000004</c:v>
                </c:pt>
                <c:pt idx="163">
                  <c:v>0.59329200000000004</c:v>
                </c:pt>
                <c:pt idx="164">
                  <c:v>0.59568600000000005</c:v>
                </c:pt>
                <c:pt idx="165">
                  <c:v>0.59704900000000005</c:v>
                </c:pt>
                <c:pt idx="166">
                  <c:v>0.59950300000000001</c:v>
                </c:pt>
                <c:pt idx="167">
                  <c:v>0.60174300000000003</c:v>
                </c:pt>
                <c:pt idx="168">
                  <c:v>0.60409400000000002</c:v>
                </c:pt>
                <c:pt idx="169">
                  <c:v>0.60629299999999997</c:v>
                </c:pt>
                <c:pt idx="170">
                  <c:v>0.60801000000000005</c:v>
                </c:pt>
                <c:pt idx="171">
                  <c:v>0.61080299999999998</c:v>
                </c:pt>
                <c:pt idx="172">
                  <c:v>0.61153800000000003</c:v>
                </c:pt>
                <c:pt idx="173">
                  <c:v>0.61589000000000005</c:v>
                </c:pt>
                <c:pt idx="174">
                  <c:v>0.61687199999999998</c:v>
                </c:pt>
                <c:pt idx="175">
                  <c:v>0.619537</c:v>
                </c:pt>
                <c:pt idx="176">
                  <c:v>0.62193399999999999</c:v>
                </c:pt>
                <c:pt idx="177">
                  <c:v>0.62401300000000004</c:v>
                </c:pt>
                <c:pt idx="178">
                  <c:v>0.624027</c:v>
                </c:pt>
                <c:pt idx="179">
                  <c:v>0.62604800000000005</c:v>
                </c:pt>
                <c:pt idx="180">
                  <c:v>0.62821000000000005</c:v>
                </c:pt>
                <c:pt idx="181">
                  <c:v>0.63168599999999997</c:v>
                </c:pt>
                <c:pt idx="182">
                  <c:v>0.63317400000000001</c:v>
                </c:pt>
                <c:pt idx="183">
                  <c:v>0.63553499999999996</c:v>
                </c:pt>
                <c:pt idx="184">
                  <c:v>0.63644699999999998</c:v>
                </c:pt>
                <c:pt idx="185">
                  <c:v>0.63814000000000004</c:v>
                </c:pt>
                <c:pt idx="186">
                  <c:v>0.64061400000000002</c:v>
                </c:pt>
                <c:pt idx="187">
                  <c:v>0.64124400000000004</c:v>
                </c:pt>
                <c:pt idx="188">
                  <c:v>0.64382300000000003</c:v>
                </c:pt>
                <c:pt idx="189">
                  <c:v>0.64558400000000005</c:v>
                </c:pt>
                <c:pt idx="190">
                  <c:v>0.64761100000000005</c:v>
                </c:pt>
                <c:pt idx="191">
                  <c:v>0.64900100000000005</c:v>
                </c:pt>
                <c:pt idx="192">
                  <c:v>0.65139199999999997</c:v>
                </c:pt>
                <c:pt idx="193">
                  <c:v>0.65228299999999995</c:v>
                </c:pt>
                <c:pt idx="194">
                  <c:v>0.65400499999999995</c:v>
                </c:pt>
                <c:pt idx="195">
                  <c:v>0.65665300000000004</c:v>
                </c:pt>
                <c:pt idx="196">
                  <c:v>0.65745100000000001</c:v>
                </c:pt>
                <c:pt idx="197">
                  <c:v>0.65901399999999999</c:v>
                </c:pt>
                <c:pt idx="198">
                  <c:v>0.66097300000000003</c:v>
                </c:pt>
                <c:pt idx="199">
                  <c:v>0.66300599999999998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8.7809570000000004E-20</c:v>
                </c:pt>
                <c:pt idx="1">
                  <c:v>8.7809570000000004E-20</c:v>
                </c:pt>
                <c:pt idx="2">
                  <c:v>3.3532970000000002E-16</c:v>
                </c:pt>
                <c:pt idx="3">
                  <c:v>4.0469130000000002E-14</c:v>
                </c:pt>
                <c:pt idx="4">
                  <c:v>1.1855230000000001E-12</c:v>
                </c:pt>
                <c:pt idx="5">
                  <c:v>1.5969699999999999E-11</c:v>
                </c:pt>
                <c:pt idx="6">
                  <c:v>1.314818E-10</c:v>
                </c:pt>
                <c:pt idx="7">
                  <c:v>7.7007620000000002E-10</c:v>
                </c:pt>
                <c:pt idx="8">
                  <c:v>3.5127199999999998E-9</c:v>
                </c:pt>
                <c:pt idx="9">
                  <c:v>1.3230319999999999E-8</c:v>
                </c:pt>
                <c:pt idx="10">
                  <c:v>4.281939E-8</c:v>
                </c:pt>
                <c:pt idx="11">
                  <c:v>1.225215E-7</c:v>
                </c:pt>
                <c:pt idx="12">
                  <c:v>3.1652869999999999E-7</c:v>
                </c:pt>
                <c:pt idx="13">
                  <c:v>7.5020000000000003E-7</c:v>
                </c:pt>
                <c:pt idx="14">
                  <c:v>1.6515720000000001E-6</c:v>
                </c:pt>
                <c:pt idx="15">
                  <c:v>3.4107819999999999E-6</c:v>
                </c:pt>
                <c:pt idx="16">
                  <c:v>6.6604060000000004E-6</c:v>
                </c:pt>
                <c:pt idx="17">
                  <c:v>1.2378489999999999E-5</c:v>
                </c:pt>
                <c:pt idx="18">
                  <c:v>2.2014229999999999E-5</c:v>
                </c:pt>
                <c:pt idx="19">
                  <c:v>3.763411E-5</c:v>
                </c:pt>
                <c:pt idx="20">
                  <c:v>6.2083409999999997E-5</c:v>
                </c:pt>
                <c:pt idx="21">
                  <c:v>9.9156090000000004E-5</c:v>
                </c:pt>
                <c:pt idx="22">
                  <c:v>1.5376300000000001E-4</c:v>
                </c:pt>
                <c:pt idx="23">
                  <c:v>2.320872E-4</c:v>
                </c:pt>
                <c:pt idx="24">
                  <c:v>3.4171469999999998E-4</c:v>
                </c:pt>
                <c:pt idx="25">
                  <c:v>4.9172699999999996E-4</c:v>
                </c:pt>
                <c:pt idx="26">
                  <c:v>6.9274569999999995E-4</c:v>
                </c:pt>
                <c:pt idx="27">
                  <c:v>9.5691999999999999E-4</c:v>
                </c:pt>
                <c:pt idx="28">
                  <c:v>1.2978499999999999E-3</c:v>
                </c:pt>
                <c:pt idx="29">
                  <c:v>1.7304460000000001E-3</c:v>
                </c:pt>
                <c:pt idx="30">
                  <c:v>2.270719E-3</c:v>
                </c:pt>
                <c:pt idx="31">
                  <c:v>2.9355179999999998E-3</c:v>
                </c:pt>
                <c:pt idx="32">
                  <c:v>3.7422150000000001E-3</c:v>
                </c:pt>
                <c:pt idx="33">
                  <c:v>4.7083530000000002E-3</c:v>
                </c:pt>
                <c:pt idx="34">
                  <c:v>5.8512700000000004E-3</c:v>
                </c:pt>
                <c:pt idx="35">
                  <c:v>7.1877190000000004E-3</c:v>
                </c:pt>
                <c:pt idx="36">
                  <c:v>8.7334990000000005E-3</c:v>
                </c:pt>
                <c:pt idx="37">
                  <c:v>1.05031E-2</c:v>
                </c:pt>
                <c:pt idx="38">
                  <c:v>1.250939E-2</c:v>
                </c:pt>
                <c:pt idx="39">
                  <c:v>1.476337E-2</c:v>
                </c:pt>
                <c:pt idx="40">
                  <c:v>1.7273960000000001E-2</c:v>
                </c:pt>
                <c:pt idx="41">
                  <c:v>2.0047840000000001E-2</c:v>
                </c:pt>
                <c:pt idx="42">
                  <c:v>2.308938E-2</c:v>
                </c:pt>
                <c:pt idx="43">
                  <c:v>2.6400610000000001E-2</c:v>
                </c:pt>
                <c:pt idx="44">
                  <c:v>2.9981299999999999E-2</c:v>
                </c:pt>
                <c:pt idx="45">
                  <c:v>3.3828959999999998E-2</c:v>
                </c:pt>
                <c:pt idx="46">
                  <c:v>3.7939059999999997E-2</c:v>
                </c:pt>
                <c:pt idx="47">
                  <c:v>4.2305130000000003E-2</c:v>
                </c:pt>
                <c:pt idx="48">
                  <c:v>4.6919009999999997E-2</c:v>
                </c:pt>
                <c:pt idx="49">
                  <c:v>5.1770990000000003E-2</c:v>
                </c:pt>
                <c:pt idx="50">
                  <c:v>5.6850119999999997E-2</c:v>
                </c:pt>
                <c:pt idx="51">
                  <c:v>6.2144350000000001E-2</c:v>
                </c:pt>
                <c:pt idx="52">
                  <c:v>6.7640790000000006E-2</c:v>
                </c:pt>
                <c:pt idx="53">
                  <c:v>7.3325929999999997E-2</c:v>
                </c:pt>
                <c:pt idx="54">
                  <c:v>7.9185829999999999E-2</c:v>
                </c:pt>
                <c:pt idx="55">
                  <c:v>8.5206279999999995E-2</c:v>
                </c:pt>
                <c:pt idx="56">
                  <c:v>9.1373010000000005E-2</c:v>
                </c:pt>
                <c:pt idx="57">
                  <c:v>9.7671809999999998E-2</c:v>
                </c:pt>
                <c:pt idx="58">
                  <c:v>0.10408870000000001</c:v>
                </c:pt>
                <c:pt idx="59">
                  <c:v>0.11060979999999999</c:v>
                </c:pt>
                <c:pt idx="60">
                  <c:v>0.11722200000000001</c:v>
                </c:pt>
                <c:pt idx="61">
                  <c:v>0.1239123</c:v>
                </c:pt>
                <c:pt idx="62">
                  <c:v>0.13066849999999999</c:v>
                </c:pt>
                <c:pt idx="63">
                  <c:v>0.13747880000000001</c:v>
                </c:pt>
                <c:pt idx="64">
                  <c:v>0.14433199999999999</c:v>
                </c:pt>
                <c:pt idx="65">
                  <c:v>0.15121760000000001</c:v>
                </c:pt>
                <c:pt idx="66">
                  <c:v>0.15812570000000001</c:v>
                </c:pt>
                <c:pt idx="67">
                  <c:v>0.17197309999999999</c:v>
                </c:pt>
                <c:pt idx="68">
                  <c:v>0.17889569999999999</c:v>
                </c:pt>
                <c:pt idx="69">
                  <c:v>0.18580759999999999</c:v>
                </c:pt>
                <c:pt idx="70">
                  <c:v>0.19270180000000001</c:v>
                </c:pt>
                <c:pt idx="71">
                  <c:v>0.19957220000000001</c:v>
                </c:pt>
                <c:pt idx="72">
                  <c:v>0.20641290000000001</c:v>
                </c:pt>
                <c:pt idx="73">
                  <c:v>0.21321889999999999</c:v>
                </c:pt>
                <c:pt idx="74">
                  <c:v>0.21998519999999999</c:v>
                </c:pt>
                <c:pt idx="75">
                  <c:v>0.22670779999999999</c:v>
                </c:pt>
                <c:pt idx="76">
                  <c:v>0.2333826</c:v>
                </c:pt>
                <c:pt idx="77">
                  <c:v>0.24000630000000001</c:v>
                </c:pt>
                <c:pt idx="78">
                  <c:v>0.24657580000000001</c:v>
                </c:pt>
                <c:pt idx="79">
                  <c:v>0.25308839999999999</c:v>
                </c:pt>
                <c:pt idx="80">
                  <c:v>0.25954169999999999</c:v>
                </c:pt>
                <c:pt idx="81">
                  <c:v>0.26593349999999999</c:v>
                </c:pt>
                <c:pt idx="82">
                  <c:v>0.27226210000000001</c:v>
                </c:pt>
                <c:pt idx="83">
                  <c:v>0.278526</c:v>
                </c:pt>
                <c:pt idx="84">
                  <c:v>0.28472370000000002</c:v>
                </c:pt>
                <c:pt idx="85">
                  <c:v>0.29085420000000001</c:v>
                </c:pt>
                <c:pt idx="86">
                  <c:v>0.29691669999999998</c:v>
                </c:pt>
                <c:pt idx="87">
                  <c:v>0.30291030000000002</c:v>
                </c:pt>
                <c:pt idx="88">
                  <c:v>0.30883460000000001</c:v>
                </c:pt>
                <c:pt idx="89">
                  <c:v>0.3146892</c:v>
                </c:pt>
                <c:pt idx="90">
                  <c:v>0.32047369999999997</c:v>
                </c:pt>
                <c:pt idx="91">
                  <c:v>0.32618819999999998</c:v>
                </c:pt>
                <c:pt idx="92">
                  <c:v>0.33183249999999997</c:v>
                </c:pt>
                <c:pt idx="93">
                  <c:v>0.33740680000000001</c:v>
                </c:pt>
                <c:pt idx="94">
                  <c:v>0.34291129999999997</c:v>
                </c:pt>
                <c:pt idx="95">
                  <c:v>0.34834609999999999</c:v>
                </c:pt>
                <c:pt idx="96">
                  <c:v>0.35371180000000002</c:v>
                </c:pt>
                <c:pt idx="97">
                  <c:v>0.35900870000000001</c:v>
                </c:pt>
                <c:pt idx="98">
                  <c:v>0.36423719999999998</c:v>
                </c:pt>
                <c:pt idx="99">
                  <c:v>0.369398</c:v>
                </c:pt>
                <c:pt idx="100">
                  <c:v>0.37449159999999998</c:v>
                </c:pt>
                <c:pt idx="101">
                  <c:v>0.37951859999999998</c:v>
                </c:pt>
                <c:pt idx="102">
                  <c:v>0.38447959999999998</c:v>
                </c:pt>
                <c:pt idx="103">
                  <c:v>0.38937549999999999</c:v>
                </c:pt>
                <c:pt idx="104">
                  <c:v>0.39420680000000002</c:v>
                </c:pt>
                <c:pt idx="105">
                  <c:v>0.39897440000000001</c:v>
                </c:pt>
                <c:pt idx="106">
                  <c:v>0.40367900000000001</c:v>
                </c:pt>
                <c:pt idx="107">
                  <c:v>0.4083213</c:v>
                </c:pt>
                <c:pt idx="108">
                  <c:v>0.4129023</c:v>
                </c:pt>
                <c:pt idx="109">
                  <c:v>0.41742259999999998</c:v>
                </c:pt>
                <c:pt idx="110">
                  <c:v>0.42188320000000001</c:v>
                </c:pt>
                <c:pt idx="111">
                  <c:v>0.42628470000000002</c:v>
                </c:pt>
                <c:pt idx="112">
                  <c:v>0.43062820000000002</c:v>
                </c:pt>
                <c:pt idx="113">
                  <c:v>0.43491429999999998</c:v>
                </c:pt>
                <c:pt idx="114">
                  <c:v>0.43914399999999998</c:v>
                </c:pt>
                <c:pt idx="115">
                  <c:v>0.44331799999999999</c:v>
                </c:pt>
                <c:pt idx="116">
                  <c:v>0.44743719999999998</c:v>
                </c:pt>
                <c:pt idx="117">
                  <c:v>0.45150240000000003</c:v>
                </c:pt>
                <c:pt idx="118">
                  <c:v>0.45551439999999999</c:v>
                </c:pt>
                <c:pt idx="119">
                  <c:v>0.4594741</c:v>
                </c:pt>
                <c:pt idx="120">
                  <c:v>0.46338220000000002</c:v>
                </c:pt>
                <c:pt idx="121">
                  <c:v>0.46723959999999998</c:v>
                </c:pt>
                <c:pt idx="122">
                  <c:v>0.4710471</c:v>
                </c:pt>
                <c:pt idx="123">
                  <c:v>0.47480539999999999</c:v>
                </c:pt>
                <c:pt idx="124">
                  <c:v>0.47851539999999998</c:v>
                </c:pt>
                <c:pt idx="125">
                  <c:v>0.48217769999999999</c:v>
                </c:pt>
                <c:pt idx="126">
                  <c:v>0.48579329999999998</c:v>
                </c:pt>
                <c:pt idx="127">
                  <c:v>0.48936269999999998</c:v>
                </c:pt>
                <c:pt idx="128">
                  <c:v>0.49288690000000002</c:v>
                </c:pt>
                <c:pt idx="129">
                  <c:v>0.49636639999999999</c:v>
                </c:pt>
                <c:pt idx="130">
                  <c:v>0.49980210000000003</c:v>
                </c:pt>
                <c:pt idx="131">
                  <c:v>0.50319460000000005</c:v>
                </c:pt>
                <c:pt idx="132">
                  <c:v>0.50654460000000001</c:v>
                </c:pt>
                <c:pt idx="133">
                  <c:v>0.50985290000000005</c:v>
                </c:pt>
                <c:pt idx="134">
                  <c:v>0.51312009999999997</c:v>
                </c:pt>
                <c:pt idx="135">
                  <c:v>0.51634690000000005</c:v>
                </c:pt>
                <c:pt idx="136">
                  <c:v>0.51953389999999999</c:v>
                </c:pt>
                <c:pt idx="137">
                  <c:v>0.52268190000000003</c:v>
                </c:pt>
                <c:pt idx="138">
                  <c:v>0.52579129999999996</c:v>
                </c:pt>
                <c:pt idx="139">
                  <c:v>0.52886290000000002</c:v>
                </c:pt>
                <c:pt idx="140">
                  <c:v>0.53189730000000002</c:v>
                </c:pt>
                <c:pt idx="141">
                  <c:v>0.53489509999999996</c:v>
                </c:pt>
                <c:pt idx="142">
                  <c:v>0.53785689999999997</c:v>
                </c:pt>
                <c:pt idx="143">
                  <c:v>0.54078320000000002</c:v>
                </c:pt>
                <c:pt idx="144">
                  <c:v>0.54367460000000001</c:v>
                </c:pt>
                <c:pt idx="145">
                  <c:v>0.54653180000000001</c:v>
                </c:pt>
                <c:pt idx="146">
                  <c:v>0.54935520000000004</c:v>
                </c:pt>
                <c:pt idx="147">
                  <c:v>0.55214549999999996</c:v>
                </c:pt>
                <c:pt idx="148">
                  <c:v>0.55490300000000004</c:v>
                </c:pt>
                <c:pt idx="149">
                  <c:v>0.55762840000000002</c:v>
                </c:pt>
                <c:pt idx="150">
                  <c:v>0.56032219999999999</c:v>
                </c:pt>
                <c:pt idx="151">
                  <c:v>0.56298490000000001</c:v>
                </c:pt>
                <c:pt idx="152">
                  <c:v>0.56561700000000004</c:v>
                </c:pt>
                <c:pt idx="153">
                  <c:v>0.56821889999999997</c:v>
                </c:pt>
                <c:pt idx="154">
                  <c:v>0.57079120000000005</c:v>
                </c:pt>
                <c:pt idx="155">
                  <c:v>0.57333429999999996</c:v>
                </c:pt>
                <c:pt idx="156">
                  <c:v>0.57584869999999999</c:v>
                </c:pt>
                <c:pt idx="157">
                  <c:v>0.57833480000000004</c:v>
                </c:pt>
                <c:pt idx="158">
                  <c:v>0.58079309999999995</c:v>
                </c:pt>
                <c:pt idx="159">
                  <c:v>0.58322399999999996</c:v>
                </c:pt>
                <c:pt idx="160">
                  <c:v>0.58562789999999998</c:v>
                </c:pt>
                <c:pt idx="161">
                  <c:v>0.58800529999999995</c:v>
                </c:pt>
                <c:pt idx="162">
                  <c:v>0.59035660000000001</c:v>
                </c:pt>
                <c:pt idx="163">
                  <c:v>0.59268209999999999</c:v>
                </c:pt>
                <c:pt idx="164">
                  <c:v>0.59498240000000002</c:v>
                </c:pt>
                <c:pt idx="165">
                  <c:v>0.59725760000000006</c:v>
                </c:pt>
                <c:pt idx="166">
                  <c:v>0.59950840000000005</c:v>
                </c:pt>
                <c:pt idx="167">
                  <c:v>0.60173489999999996</c:v>
                </c:pt>
                <c:pt idx="168">
                  <c:v>0.60393759999999996</c:v>
                </c:pt>
                <c:pt idx="169">
                  <c:v>0.60611689999999996</c:v>
                </c:pt>
                <c:pt idx="170">
                  <c:v>0.60827310000000001</c:v>
                </c:pt>
                <c:pt idx="171">
                  <c:v>0.61040649999999996</c:v>
                </c:pt>
                <c:pt idx="172">
                  <c:v>0.61251750000000005</c:v>
                </c:pt>
                <c:pt idx="173">
                  <c:v>0.61460649999999994</c:v>
                </c:pt>
                <c:pt idx="174">
                  <c:v>0.61667369999999999</c:v>
                </c:pt>
                <c:pt idx="175">
                  <c:v>0.61871949999999998</c:v>
                </c:pt>
                <c:pt idx="176">
                  <c:v>0.62074419999999997</c:v>
                </c:pt>
                <c:pt idx="177">
                  <c:v>0.62274810000000003</c:v>
                </c:pt>
                <c:pt idx="178">
                  <c:v>0.6247315</c:v>
                </c:pt>
                <c:pt idx="179">
                  <c:v>0.62669470000000005</c:v>
                </c:pt>
                <c:pt idx="180">
                  <c:v>0.62863800000000003</c:v>
                </c:pt>
                <c:pt idx="181">
                  <c:v>0.63056179999999995</c:v>
                </c:pt>
                <c:pt idx="182">
                  <c:v>0.63246619999999998</c:v>
                </c:pt>
                <c:pt idx="183">
                  <c:v>0.63435160000000002</c:v>
                </c:pt>
                <c:pt idx="184">
                  <c:v>0.63621819999999996</c:v>
                </c:pt>
                <c:pt idx="185">
                  <c:v>0.63806629999999998</c:v>
                </c:pt>
                <c:pt idx="186">
                  <c:v>0.63989620000000003</c:v>
                </c:pt>
                <c:pt idx="187">
                  <c:v>0.6417081</c:v>
                </c:pt>
                <c:pt idx="188">
                  <c:v>0.64350229999999997</c:v>
                </c:pt>
                <c:pt idx="189">
                  <c:v>0.64527900000000005</c:v>
                </c:pt>
                <c:pt idx="190">
                  <c:v>0.64703849999999996</c:v>
                </c:pt>
                <c:pt idx="191">
                  <c:v>0.64878100000000005</c:v>
                </c:pt>
                <c:pt idx="192">
                  <c:v>0.65050680000000005</c:v>
                </c:pt>
                <c:pt idx="193">
                  <c:v>0.65221609999999997</c:v>
                </c:pt>
                <c:pt idx="194">
                  <c:v>0.65390899999999996</c:v>
                </c:pt>
                <c:pt idx="195">
                  <c:v>0.655586</c:v>
                </c:pt>
                <c:pt idx="196">
                  <c:v>0.65724700000000003</c:v>
                </c:pt>
                <c:pt idx="197">
                  <c:v>0.65889249999999999</c:v>
                </c:pt>
                <c:pt idx="198">
                  <c:v>0.66052259999999996</c:v>
                </c:pt>
                <c:pt idx="199">
                  <c:v>0.66213739999999999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4096"/>
        <c:axId val="43284672"/>
      </c:scatterChart>
      <c:valAx>
        <c:axId val="4328409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43284672"/>
        <c:crosses val="autoZero"/>
        <c:crossBetween val="midCat"/>
      </c:valAx>
      <c:valAx>
        <c:axId val="432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4328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0.35312900000000003</c:v>
                </c:pt>
                <c:pt idx="1">
                  <c:v>0.36993900000000002</c:v>
                </c:pt>
                <c:pt idx="2">
                  <c:v>0.38653100000000001</c:v>
                </c:pt>
                <c:pt idx="3">
                  <c:v>0.40205099999999999</c:v>
                </c:pt>
                <c:pt idx="4">
                  <c:v>0.417522</c:v>
                </c:pt>
                <c:pt idx="5">
                  <c:v>0.43149799999999999</c:v>
                </c:pt>
                <c:pt idx="6">
                  <c:v>0.44629200000000002</c:v>
                </c:pt>
                <c:pt idx="7">
                  <c:v>0.46032899999999999</c:v>
                </c:pt>
                <c:pt idx="8">
                  <c:v>0.47405999999999998</c:v>
                </c:pt>
                <c:pt idx="9">
                  <c:v>0.48694599999999999</c:v>
                </c:pt>
                <c:pt idx="10">
                  <c:v>0.50080199999999997</c:v>
                </c:pt>
                <c:pt idx="11">
                  <c:v>0.51448799999999995</c:v>
                </c:pt>
                <c:pt idx="12">
                  <c:v>0.52682300000000004</c:v>
                </c:pt>
                <c:pt idx="13">
                  <c:v>0.53914300000000004</c:v>
                </c:pt>
                <c:pt idx="14">
                  <c:v>0.55162500000000003</c:v>
                </c:pt>
                <c:pt idx="15">
                  <c:v>0.56415199999999999</c:v>
                </c:pt>
                <c:pt idx="16">
                  <c:v>0.57604599999999995</c:v>
                </c:pt>
                <c:pt idx="17">
                  <c:v>0.58645599999999998</c:v>
                </c:pt>
                <c:pt idx="18">
                  <c:v>0.59770199999999996</c:v>
                </c:pt>
                <c:pt idx="19">
                  <c:v>0.60845300000000002</c:v>
                </c:pt>
                <c:pt idx="20">
                  <c:v>0.61875599999999997</c:v>
                </c:pt>
                <c:pt idx="21">
                  <c:v>0.629548</c:v>
                </c:pt>
                <c:pt idx="22">
                  <c:v>0.63880300000000001</c:v>
                </c:pt>
                <c:pt idx="23">
                  <c:v>0.64982899999999999</c:v>
                </c:pt>
                <c:pt idx="24">
                  <c:v>0.65835900000000003</c:v>
                </c:pt>
                <c:pt idx="25">
                  <c:v>0.66729099999999997</c:v>
                </c:pt>
                <c:pt idx="26">
                  <c:v>0.67528999999999995</c:v>
                </c:pt>
                <c:pt idx="27">
                  <c:v>0.68301299999999998</c:v>
                </c:pt>
                <c:pt idx="28">
                  <c:v>0.69079400000000002</c:v>
                </c:pt>
                <c:pt idx="29">
                  <c:v>0.6976</c:v>
                </c:pt>
                <c:pt idx="30">
                  <c:v>0.70286999999999999</c:v>
                </c:pt>
                <c:pt idx="31">
                  <c:v>0.71033299999999999</c:v>
                </c:pt>
                <c:pt idx="32">
                  <c:v>0.71621000000000001</c:v>
                </c:pt>
                <c:pt idx="33">
                  <c:v>0.72166699999999995</c:v>
                </c:pt>
                <c:pt idx="34">
                  <c:v>0.72726400000000002</c:v>
                </c:pt>
                <c:pt idx="35">
                  <c:v>0.73185299999999998</c:v>
                </c:pt>
                <c:pt idx="36">
                  <c:v>0.73486300000000004</c:v>
                </c:pt>
                <c:pt idx="37">
                  <c:v>0.73862499999999998</c:v>
                </c:pt>
                <c:pt idx="38">
                  <c:v>0.74200200000000005</c:v>
                </c:pt>
                <c:pt idx="39">
                  <c:v>0.74526099999999995</c:v>
                </c:pt>
                <c:pt idx="40">
                  <c:v>0.74765499999999996</c:v>
                </c:pt>
                <c:pt idx="41">
                  <c:v>0.74983900000000003</c:v>
                </c:pt>
                <c:pt idx="42">
                  <c:v>0.75101799999999996</c:v>
                </c:pt>
                <c:pt idx="43">
                  <c:v>0.75201700000000005</c:v>
                </c:pt>
                <c:pt idx="44">
                  <c:v>0.75186399999999998</c:v>
                </c:pt>
                <c:pt idx="45">
                  <c:v>0.75204800000000005</c:v>
                </c:pt>
                <c:pt idx="46">
                  <c:v>0.75329199999999996</c:v>
                </c:pt>
                <c:pt idx="47">
                  <c:v>0.75097800000000003</c:v>
                </c:pt>
                <c:pt idx="48">
                  <c:v>0.74945399999999995</c:v>
                </c:pt>
                <c:pt idx="49">
                  <c:v>0.74823399999999995</c:v>
                </c:pt>
                <c:pt idx="50">
                  <c:v>0.74781299999999995</c:v>
                </c:pt>
                <c:pt idx="51">
                  <c:v>0.744865</c:v>
                </c:pt>
                <c:pt idx="52">
                  <c:v>0.74254200000000004</c:v>
                </c:pt>
                <c:pt idx="53">
                  <c:v>0.74003399999999997</c:v>
                </c:pt>
                <c:pt idx="54">
                  <c:v>0.73732600000000004</c:v>
                </c:pt>
                <c:pt idx="55">
                  <c:v>0.73374499999999998</c:v>
                </c:pt>
                <c:pt idx="56">
                  <c:v>0.73011800000000004</c:v>
                </c:pt>
                <c:pt idx="57">
                  <c:v>0.72655199999999998</c:v>
                </c:pt>
                <c:pt idx="58">
                  <c:v>0.72247099999999997</c:v>
                </c:pt>
                <c:pt idx="59">
                  <c:v>0.71878299999999995</c:v>
                </c:pt>
                <c:pt idx="60">
                  <c:v>0.71424200000000004</c:v>
                </c:pt>
                <c:pt idx="61">
                  <c:v>0.71124799999999999</c:v>
                </c:pt>
                <c:pt idx="62">
                  <c:v>0.70639200000000002</c:v>
                </c:pt>
                <c:pt idx="63">
                  <c:v>0.70184999999999997</c:v>
                </c:pt>
                <c:pt idx="64">
                  <c:v>0.69695200000000002</c:v>
                </c:pt>
                <c:pt idx="65">
                  <c:v>0.69152400000000003</c:v>
                </c:pt>
                <c:pt idx="66">
                  <c:v>0.68704900000000002</c:v>
                </c:pt>
                <c:pt idx="67">
                  <c:v>0.683392</c:v>
                </c:pt>
                <c:pt idx="68">
                  <c:v>0.67758200000000002</c:v>
                </c:pt>
                <c:pt idx="69">
                  <c:v>0.67319499999999999</c:v>
                </c:pt>
                <c:pt idx="70">
                  <c:v>0.66778300000000002</c:v>
                </c:pt>
                <c:pt idx="71">
                  <c:v>0.66325599999999996</c:v>
                </c:pt>
                <c:pt idx="72">
                  <c:v>0.65872699999999995</c:v>
                </c:pt>
                <c:pt idx="73">
                  <c:v>0.65225999999999995</c:v>
                </c:pt>
                <c:pt idx="74">
                  <c:v>0.64780899999999997</c:v>
                </c:pt>
                <c:pt idx="75">
                  <c:v>0.64285700000000001</c:v>
                </c:pt>
                <c:pt idx="76">
                  <c:v>0.63760600000000001</c:v>
                </c:pt>
                <c:pt idx="77">
                  <c:v>0.63329500000000005</c:v>
                </c:pt>
                <c:pt idx="78">
                  <c:v>0.62679600000000002</c:v>
                </c:pt>
                <c:pt idx="79">
                  <c:v>0.62290199999999996</c:v>
                </c:pt>
                <c:pt idx="80">
                  <c:v>0.61812299999999998</c:v>
                </c:pt>
                <c:pt idx="81">
                  <c:v>0.61299899999999996</c:v>
                </c:pt>
                <c:pt idx="82">
                  <c:v>0.60805600000000004</c:v>
                </c:pt>
                <c:pt idx="83">
                  <c:v>0.60260199999999997</c:v>
                </c:pt>
                <c:pt idx="84">
                  <c:v>0.59674499999999997</c:v>
                </c:pt>
                <c:pt idx="85">
                  <c:v>0.59389000000000003</c:v>
                </c:pt>
                <c:pt idx="86">
                  <c:v>0.58948500000000004</c:v>
                </c:pt>
                <c:pt idx="87">
                  <c:v>0.58345800000000003</c:v>
                </c:pt>
                <c:pt idx="88">
                  <c:v>0.57933699999999999</c:v>
                </c:pt>
                <c:pt idx="89">
                  <c:v>0.57604299999999997</c:v>
                </c:pt>
                <c:pt idx="90">
                  <c:v>0.57026200000000005</c:v>
                </c:pt>
                <c:pt idx="91">
                  <c:v>0.56498700000000002</c:v>
                </c:pt>
                <c:pt idx="92">
                  <c:v>0.56081000000000003</c:v>
                </c:pt>
                <c:pt idx="93">
                  <c:v>0.55719399999999997</c:v>
                </c:pt>
                <c:pt idx="94">
                  <c:v>0.55299200000000004</c:v>
                </c:pt>
                <c:pt idx="95">
                  <c:v>0.54728399999999999</c:v>
                </c:pt>
                <c:pt idx="96">
                  <c:v>0.54261499999999996</c:v>
                </c:pt>
                <c:pt idx="97">
                  <c:v>0.53892600000000002</c:v>
                </c:pt>
                <c:pt idx="98">
                  <c:v>0.534439</c:v>
                </c:pt>
                <c:pt idx="99">
                  <c:v>0.53048099999999998</c:v>
                </c:pt>
                <c:pt idx="100">
                  <c:v>0.52567299999999995</c:v>
                </c:pt>
                <c:pt idx="101">
                  <c:v>0.52270000000000005</c:v>
                </c:pt>
                <c:pt idx="102">
                  <c:v>0.51842100000000002</c:v>
                </c:pt>
                <c:pt idx="103">
                  <c:v>0.51429899999999995</c:v>
                </c:pt>
                <c:pt idx="104">
                  <c:v>0.50992199999999999</c:v>
                </c:pt>
                <c:pt idx="105">
                  <c:v>0.50749299999999997</c:v>
                </c:pt>
                <c:pt idx="106">
                  <c:v>0.50211700000000004</c:v>
                </c:pt>
                <c:pt idx="107">
                  <c:v>0.49946200000000002</c:v>
                </c:pt>
                <c:pt idx="108">
                  <c:v>0.49553799999999998</c:v>
                </c:pt>
                <c:pt idx="109">
                  <c:v>0.49130499999999999</c:v>
                </c:pt>
                <c:pt idx="110">
                  <c:v>0.48761700000000002</c:v>
                </c:pt>
                <c:pt idx="111">
                  <c:v>0.485425</c:v>
                </c:pt>
                <c:pt idx="112">
                  <c:v>0.48121799999999998</c:v>
                </c:pt>
                <c:pt idx="113">
                  <c:v>0.47609499999999999</c:v>
                </c:pt>
                <c:pt idx="114">
                  <c:v>0.47468700000000003</c:v>
                </c:pt>
                <c:pt idx="115">
                  <c:v>0.470667</c:v>
                </c:pt>
                <c:pt idx="116">
                  <c:v>0.46873799999999999</c:v>
                </c:pt>
                <c:pt idx="117">
                  <c:v>0.463953</c:v>
                </c:pt>
                <c:pt idx="118">
                  <c:v>0.46046399999999998</c:v>
                </c:pt>
                <c:pt idx="119">
                  <c:v>0.457482</c:v>
                </c:pt>
                <c:pt idx="120">
                  <c:v>0.45477000000000001</c:v>
                </c:pt>
                <c:pt idx="121">
                  <c:v>0.45157799999999998</c:v>
                </c:pt>
                <c:pt idx="122">
                  <c:v>0.44725799999999999</c:v>
                </c:pt>
                <c:pt idx="123">
                  <c:v>0.44507600000000003</c:v>
                </c:pt>
                <c:pt idx="124">
                  <c:v>0.44189000000000001</c:v>
                </c:pt>
                <c:pt idx="125">
                  <c:v>0.43806400000000001</c:v>
                </c:pt>
                <c:pt idx="126">
                  <c:v>0.43640200000000001</c:v>
                </c:pt>
                <c:pt idx="127">
                  <c:v>0.43317800000000001</c:v>
                </c:pt>
                <c:pt idx="128">
                  <c:v>0.43096499999999999</c:v>
                </c:pt>
                <c:pt idx="129">
                  <c:v>0.426894</c:v>
                </c:pt>
                <c:pt idx="130">
                  <c:v>0.42453099999999999</c:v>
                </c:pt>
                <c:pt idx="131">
                  <c:v>0.42127300000000001</c:v>
                </c:pt>
                <c:pt idx="132">
                  <c:v>0.418767</c:v>
                </c:pt>
                <c:pt idx="133">
                  <c:v>0.41537600000000002</c:v>
                </c:pt>
                <c:pt idx="134">
                  <c:v>0.41269099999999997</c:v>
                </c:pt>
                <c:pt idx="135">
                  <c:v>0.41097699999999998</c:v>
                </c:pt>
                <c:pt idx="136">
                  <c:v>0.40707300000000002</c:v>
                </c:pt>
                <c:pt idx="137">
                  <c:v>0.40548400000000001</c:v>
                </c:pt>
                <c:pt idx="138">
                  <c:v>0.40228999999999998</c:v>
                </c:pt>
                <c:pt idx="139">
                  <c:v>0.39935900000000002</c:v>
                </c:pt>
                <c:pt idx="140">
                  <c:v>0.39829399999999998</c:v>
                </c:pt>
                <c:pt idx="141">
                  <c:v>0.39504899999999998</c:v>
                </c:pt>
                <c:pt idx="142">
                  <c:v>0.39216400000000001</c:v>
                </c:pt>
                <c:pt idx="143">
                  <c:v>0.38879399999999997</c:v>
                </c:pt>
                <c:pt idx="144">
                  <c:v>0.38713799999999998</c:v>
                </c:pt>
                <c:pt idx="145">
                  <c:v>0.385488</c:v>
                </c:pt>
                <c:pt idx="146">
                  <c:v>0.38313799999999998</c:v>
                </c:pt>
                <c:pt idx="147">
                  <c:v>0.38154700000000003</c:v>
                </c:pt>
                <c:pt idx="148">
                  <c:v>0.37703500000000001</c:v>
                </c:pt>
                <c:pt idx="149">
                  <c:v>0.37656899999999999</c:v>
                </c:pt>
                <c:pt idx="150">
                  <c:v>0.37249300000000002</c:v>
                </c:pt>
                <c:pt idx="151">
                  <c:v>0.37135600000000002</c:v>
                </c:pt>
                <c:pt idx="152">
                  <c:v>0.36925000000000002</c:v>
                </c:pt>
                <c:pt idx="153">
                  <c:v>0.36741400000000002</c:v>
                </c:pt>
                <c:pt idx="154">
                  <c:v>0.36494199999999999</c:v>
                </c:pt>
                <c:pt idx="155">
                  <c:v>0.36174400000000001</c:v>
                </c:pt>
                <c:pt idx="156">
                  <c:v>0.36127300000000001</c:v>
                </c:pt>
                <c:pt idx="157">
                  <c:v>0.35889700000000002</c:v>
                </c:pt>
                <c:pt idx="158">
                  <c:v>0.35578799999999999</c:v>
                </c:pt>
                <c:pt idx="159">
                  <c:v>0.35498800000000003</c:v>
                </c:pt>
                <c:pt idx="160">
                  <c:v>0.35267199999999999</c:v>
                </c:pt>
                <c:pt idx="161">
                  <c:v>0.34950700000000001</c:v>
                </c:pt>
                <c:pt idx="162">
                  <c:v>0.34839199999999998</c:v>
                </c:pt>
                <c:pt idx="163">
                  <c:v>0.34590100000000001</c:v>
                </c:pt>
                <c:pt idx="164">
                  <c:v>0.34449800000000003</c:v>
                </c:pt>
                <c:pt idx="165">
                  <c:v>0.34325499999999998</c:v>
                </c:pt>
                <c:pt idx="166">
                  <c:v>0.34092299999999998</c:v>
                </c:pt>
                <c:pt idx="167">
                  <c:v>0.33881800000000001</c:v>
                </c:pt>
                <c:pt idx="168">
                  <c:v>0.33735100000000001</c:v>
                </c:pt>
                <c:pt idx="169">
                  <c:v>0.334955</c:v>
                </c:pt>
                <c:pt idx="170">
                  <c:v>0.33413300000000001</c:v>
                </c:pt>
                <c:pt idx="171">
                  <c:v>0.33133899999999999</c:v>
                </c:pt>
                <c:pt idx="172">
                  <c:v>0.33085999999999999</c:v>
                </c:pt>
                <c:pt idx="173">
                  <c:v>0.32711699999999999</c:v>
                </c:pt>
                <c:pt idx="174">
                  <c:v>0.32640400000000003</c:v>
                </c:pt>
                <c:pt idx="175">
                  <c:v>0.32446700000000001</c:v>
                </c:pt>
                <c:pt idx="176">
                  <c:v>0.322324</c:v>
                </c:pt>
                <c:pt idx="177">
                  <c:v>0.320183</c:v>
                </c:pt>
                <c:pt idx="178">
                  <c:v>0.32036300000000001</c:v>
                </c:pt>
                <c:pt idx="179">
                  <c:v>0.31862699999999999</c:v>
                </c:pt>
                <c:pt idx="180">
                  <c:v>0.316247</c:v>
                </c:pt>
                <c:pt idx="181">
                  <c:v>0.313861</c:v>
                </c:pt>
                <c:pt idx="182">
                  <c:v>0.31232199999999999</c:v>
                </c:pt>
                <c:pt idx="183">
                  <c:v>0.31053700000000001</c:v>
                </c:pt>
                <c:pt idx="184">
                  <c:v>0.31020700000000001</c:v>
                </c:pt>
                <c:pt idx="185">
                  <c:v>0.30798500000000001</c:v>
                </c:pt>
                <c:pt idx="186">
                  <c:v>0.30614000000000002</c:v>
                </c:pt>
                <c:pt idx="187">
                  <c:v>0.30595600000000001</c:v>
                </c:pt>
                <c:pt idx="188">
                  <c:v>0.30394199999999999</c:v>
                </c:pt>
                <c:pt idx="189">
                  <c:v>0.30213600000000002</c:v>
                </c:pt>
                <c:pt idx="190">
                  <c:v>0.30036099999999999</c:v>
                </c:pt>
                <c:pt idx="191">
                  <c:v>0.29960300000000001</c:v>
                </c:pt>
                <c:pt idx="192">
                  <c:v>0.29735800000000001</c:v>
                </c:pt>
                <c:pt idx="193">
                  <c:v>0.29647699999999999</c:v>
                </c:pt>
                <c:pt idx="194">
                  <c:v>0.29462300000000002</c:v>
                </c:pt>
                <c:pt idx="195">
                  <c:v>0.29288799999999998</c:v>
                </c:pt>
                <c:pt idx="196">
                  <c:v>0.29210000000000003</c:v>
                </c:pt>
                <c:pt idx="197">
                  <c:v>0.29056599999999999</c:v>
                </c:pt>
                <c:pt idx="198">
                  <c:v>0.288906</c:v>
                </c:pt>
                <c:pt idx="199">
                  <c:v>0.287491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0.00E+00</c:formatCode>
                <c:ptCount val="200"/>
                <c:pt idx="0">
                  <c:v>0.34459000000000001</c:v>
                </c:pt>
                <c:pt idx="1">
                  <c:v>0.34459000000000001</c:v>
                </c:pt>
                <c:pt idx="2">
                  <c:v>0.35612650000000001</c:v>
                </c:pt>
                <c:pt idx="3">
                  <c:v>0.36792370000000002</c:v>
                </c:pt>
                <c:pt idx="4">
                  <c:v>0.37996029999999997</c:v>
                </c:pt>
                <c:pt idx="5">
                  <c:v>0.39221119999999998</c:v>
                </c:pt>
                <c:pt idx="6">
                  <c:v>0.40465000000000001</c:v>
                </c:pt>
                <c:pt idx="7">
                  <c:v>0.4172479</c:v>
                </c:pt>
                <c:pt idx="8">
                  <c:v>0.42997360000000001</c:v>
                </c:pt>
                <c:pt idx="9">
                  <c:v>0.4427951</c:v>
                </c:pt>
                <c:pt idx="10">
                  <c:v>0.45567879999999999</c:v>
                </c:pt>
                <c:pt idx="11">
                  <c:v>0.46859050000000002</c:v>
                </c:pt>
                <c:pt idx="12">
                  <c:v>0.48149579999999997</c:v>
                </c:pt>
                <c:pt idx="13">
                  <c:v>0.49436029999999997</c:v>
                </c:pt>
                <c:pt idx="14">
                  <c:v>0.50715030000000005</c:v>
                </c:pt>
                <c:pt idx="15">
                  <c:v>0.51983299999999999</c:v>
                </c:pt>
                <c:pt idx="16">
                  <c:v>0.53237690000000004</c:v>
                </c:pt>
                <c:pt idx="17">
                  <c:v>0.54475180000000001</c:v>
                </c:pt>
                <c:pt idx="18">
                  <c:v>0.55692940000000002</c:v>
                </c:pt>
                <c:pt idx="19">
                  <c:v>0.56888320000000003</c:v>
                </c:pt>
                <c:pt idx="20">
                  <c:v>0.58058799999999999</c:v>
                </c:pt>
                <c:pt idx="21">
                  <c:v>0.59202100000000002</c:v>
                </c:pt>
                <c:pt idx="22">
                  <c:v>0.60316049999999999</c:v>
                </c:pt>
                <c:pt idx="23">
                  <c:v>0.61398649999999999</c:v>
                </c:pt>
                <c:pt idx="24">
                  <c:v>0.62448079999999995</c:v>
                </c:pt>
                <c:pt idx="25">
                  <c:v>0.63462560000000001</c:v>
                </c:pt>
                <c:pt idx="26">
                  <c:v>0.64440419999999998</c:v>
                </c:pt>
                <c:pt idx="27">
                  <c:v>0.65380110000000002</c:v>
                </c:pt>
                <c:pt idx="28">
                  <c:v>0.66280110000000003</c:v>
                </c:pt>
                <c:pt idx="29">
                  <c:v>0.67138929999999997</c:v>
                </c:pt>
                <c:pt idx="30">
                  <c:v>0.67955270000000001</c:v>
                </c:pt>
                <c:pt idx="31">
                  <c:v>0.68727769999999999</c:v>
                </c:pt>
                <c:pt idx="32">
                  <c:v>0.69455219999999995</c:v>
                </c:pt>
                <c:pt idx="33">
                  <c:v>0.70136480000000001</c:v>
                </c:pt>
                <c:pt idx="34">
                  <c:v>0.70770560000000005</c:v>
                </c:pt>
                <c:pt idx="35">
                  <c:v>0.71356540000000002</c:v>
                </c:pt>
                <c:pt idx="36">
                  <c:v>0.71893720000000005</c:v>
                </c:pt>
                <c:pt idx="37">
                  <c:v>0.72381569999999995</c:v>
                </c:pt>
                <c:pt idx="38">
                  <c:v>0.72819710000000004</c:v>
                </c:pt>
                <c:pt idx="39">
                  <c:v>0.73207999999999995</c:v>
                </c:pt>
                <c:pt idx="40">
                  <c:v>0.73546529999999999</c:v>
                </c:pt>
                <c:pt idx="41">
                  <c:v>0.73835589999999995</c:v>
                </c:pt>
                <c:pt idx="42">
                  <c:v>0.74075709999999995</c:v>
                </c:pt>
                <c:pt idx="43">
                  <c:v>0.74267629999999996</c:v>
                </c:pt>
                <c:pt idx="44">
                  <c:v>0.74412319999999998</c:v>
                </c:pt>
                <c:pt idx="45">
                  <c:v>0.74510909999999997</c:v>
                </c:pt>
                <c:pt idx="46">
                  <c:v>0.74564739999999996</c:v>
                </c:pt>
                <c:pt idx="47">
                  <c:v>0.74575340000000001</c:v>
                </c:pt>
                <c:pt idx="48">
                  <c:v>0.74544310000000003</c:v>
                </c:pt>
                <c:pt idx="49">
                  <c:v>0.74473429999999996</c:v>
                </c:pt>
                <c:pt idx="50">
                  <c:v>0.74364560000000002</c:v>
                </c:pt>
                <c:pt idx="51">
                  <c:v>0.74219610000000003</c:v>
                </c:pt>
                <c:pt idx="52">
                  <c:v>0.7404056</c:v>
                </c:pt>
                <c:pt idx="53">
                  <c:v>0.73829449999999996</c:v>
                </c:pt>
                <c:pt idx="54">
                  <c:v>0.73588279999999995</c:v>
                </c:pt>
                <c:pt idx="55">
                  <c:v>0.73319069999999997</c:v>
                </c:pt>
                <c:pt idx="56">
                  <c:v>0.73023800000000005</c:v>
                </c:pt>
                <c:pt idx="57">
                  <c:v>0.72704460000000004</c:v>
                </c:pt>
                <c:pt idx="58">
                  <c:v>0.72362930000000003</c:v>
                </c:pt>
                <c:pt idx="59">
                  <c:v>0.72001079999999995</c:v>
                </c:pt>
                <c:pt idx="60">
                  <c:v>0.71620680000000003</c:v>
                </c:pt>
                <c:pt idx="61">
                  <c:v>0.71223460000000005</c:v>
                </c:pt>
                <c:pt idx="62">
                  <c:v>0.70811060000000003</c:v>
                </c:pt>
                <c:pt idx="63">
                  <c:v>0.70385050000000005</c:v>
                </c:pt>
                <c:pt idx="64">
                  <c:v>0.69946889999999995</c:v>
                </c:pt>
                <c:pt idx="65">
                  <c:v>0.69497980000000004</c:v>
                </c:pt>
                <c:pt idx="66">
                  <c:v>0.69039649999999997</c:v>
                </c:pt>
                <c:pt idx="67">
                  <c:v>0.68099560000000003</c:v>
                </c:pt>
                <c:pt idx="68">
                  <c:v>0.67620040000000003</c:v>
                </c:pt>
                <c:pt idx="69">
                  <c:v>0.6713557</c:v>
                </c:pt>
                <c:pt idx="70">
                  <c:v>0.66647069999999997</c:v>
                </c:pt>
                <c:pt idx="71">
                  <c:v>0.66155419999999998</c:v>
                </c:pt>
                <c:pt idx="72">
                  <c:v>0.65661380000000003</c:v>
                </c:pt>
                <c:pt idx="73">
                  <c:v>0.65165740000000005</c:v>
                </c:pt>
                <c:pt idx="74">
                  <c:v>0.64669129999999997</c:v>
                </c:pt>
                <c:pt idx="75">
                  <c:v>0.64172180000000001</c:v>
                </c:pt>
                <c:pt idx="76">
                  <c:v>0.63675470000000001</c:v>
                </c:pt>
                <c:pt idx="77">
                  <c:v>0.631795</c:v>
                </c:pt>
                <c:pt idx="78">
                  <c:v>0.6268475</c:v>
                </c:pt>
                <c:pt idx="79">
                  <c:v>0.62191649999999998</c:v>
                </c:pt>
                <c:pt idx="80">
                  <c:v>0.61700580000000005</c:v>
                </c:pt>
                <c:pt idx="81">
                  <c:v>0.61211899999999997</c:v>
                </c:pt>
                <c:pt idx="82">
                  <c:v>0.6072592</c:v>
                </c:pt>
                <c:pt idx="83">
                  <c:v>0.60242929999999995</c:v>
                </c:pt>
                <c:pt idx="84">
                  <c:v>0.59763180000000005</c:v>
                </c:pt>
                <c:pt idx="85">
                  <c:v>0.59286879999999997</c:v>
                </c:pt>
                <c:pt idx="86">
                  <c:v>0.58814279999999997</c:v>
                </c:pt>
                <c:pt idx="87">
                  <c:v>0.58345499999999995</c:v>
                </c:pt>
                <c:pt idx="88">
                  <c:v>0.57880730000000002</c:v>
                </c:pt>
                <c:pt idx="89">
                  <c:v>0.57420099999999996</c:v>
                </c:pt>
                <c:pt idx="90">
                  <c:v>0.56963739999999996</c:v>
                </c:pt>
                <c:pt idx="91">
                  <c:v>0.56511719999999999</c:v>
                </c:pt>
                <c:pt idx="92">
                  <c:v>0.56064150000000001</c:v>
                </c:pt>
                <c:pt idx="93">
                  <c:v>0.55621109999999996</c:v>
                </c:pt>
                <c:pt idx="94">
                  <c:v>0.55182629999999999</c:v>
                </c:pt>
                <c:pt idx="95">
                  <c:v>0.54748779999999997</c:v>
                </c:pt>
                <c:pt idx="96">
                  <c:v>0.54319600000000001</c:v>
                </c:pt>
                <c:pt idx="97">
                  <c:v>0.53895099999999996</c:v>
                </c:pt>
                <c:pt idx="98">
                  <c:v>0.53475309999999998</c:v>
                </c:pt>
                <c:pt idx="99">
                  <c:v>0.53060240000000003</c:v>
                </c:pt>
                <c:pt idx="100">
                  <c:v>0.52649889999999999</c:v>
                </c:pt>
                <c:pt idx="101">
                  <c:v>0.52244250000000003</c:v>
                </c:pt>
                <c:pt idx="102">
                  <c:v>0.51843329999999999</c:v>
                </c:pt>
                <c:pt idx="103">
                  <c:v>0.51447100000000001</c:v>
                </c:pt>
                <c:pt idx="104">
                  <c:v>0.51055530000000005</c:v>
                </c:pt>
                <c:pt idx="105">
                  <c:v>0.50668619999999998</c:v>
                </c:pt>
                <c:pt idx="106">
                  <c:v>0.50286330000000001</c:v>
                </c:pt>
                <c:pt idx="107">
                  <c:v>0.49908619999999998</c:v>
                </c:pt>
                <c:pt idx="108">
                  <c:v>0.49535479999999998</c:v>
                </c:pt>
                <c:pt idx="109">
                  <c:v>0.49166850000000001</c:v>
                </c:pt>
                <c:pt idx="110">
                  <c:v>0.48802679999999998</c:v>
                </c:pt>
                <c:pt idx="111">
                  <c:v>0.48442960000000002</c:v>
                </c:pt>
                <c:pt idx="112">
                  <c:v>0.48087639999999998</c:v>
                </c:pt>
                <c:pt idx="113">
                  <c:v>0.47736650000000003</c:v>
                </c:pt>
                <c:pt idx="114">
                  <c:v>0.47389959999999998</c:v>
                </c:pt>
                <c:pt idx="115">
                  <c:v>0.47047519999999998</c:v>
                </c:pt>
                <c:pt idx="116">
                  <c:v>0.46709279999999997</c:v>
                </c:pt>
                <c:pt idx="117">
                  <c:v>0.46375189999999999</c:v>
                </c:pt>
                <c:pt idx="118">
                  <c:v>0.46045199999999997</c:v>
                </c:pt>
                <c:pt idx="119">
                  <c:v>0.45719270000000001</c:v>
                </c:pt>
                <c:pt idx="120">
                  <c:v>0.45397320000000002</c:v>
                </c:pt>
                <c:pt idx="121">
                  <c:v>0.45079320000000001</c:v>
                </c:pt>
                <c:pt idx="122">
                  <c:v>0.4476521</c:v>
                </c:pt>
                <c:pt idx="123">
                  <c:v>0.44454939999999998</c:v>
                </c:pt>
                <c:pt idx="124">
                  <c:v>0.4414846</c:v>
                </c:pt>
                <c:pt idx="125">
                  <c:v>0.43845719999999999</c:v>
                </c:pt>
                <c:pt idx="126">
                  <c:v>0.43546659999999998</c:v>
                </c:pt>
                <c:pt idx="127">
                  <c:v>0.43251230000000002</c:v>
                </c:pt>
                <c:pt idx="128">
                  <c:v>0.42959380000000003</c:v>
                </c:pt>
                <c:pt idx="129">
                  <c:v>0.42671049999999999</c:v>
                </c:pt>
                <c:pt idx="130">
                  <c:v>0.42386210000000002</c:v>
                </c:pt>
                <c:pt idx="131">
                  <c:v>0.42104789999999997</c:v>
                </c:pt>
                <c:pt idx="132">
                  <c:v>0.41826740000000001</c:v>
                </c:pt>
                <c:pt idx="133">
                  <c:v>0.41552020000000001</c:v>
                </c:pt>
                <c:pt idx="134">
                  <c:v>0.4128059</c:v>
                </c:pt>
                <c:pt idx="135">
                  <c:v>0.41012369999999998</c:v>
                </c:pt>
                <c:pt idx="136">
                  <c:v>0.40747339999999999</c:v>
                </c:pt>
                <c:pt idx="137">
                  <c:v>0.4048544</c:v>
                </c:pt>
                <c:pt idx="138">
                  <c:v>0.40226630000000002</c:v>
                </c:pt>
                <c:pt idx="139">
                  <c:v>0.39970850000000002</c:v>
                </c:pt>
                <c:pt idx="140">
                  <c:v>0.3971807</c:v>
                </c:pt>
                <c:pt idx="141">
                  <c:v>0.39468239999999999</c:v>
                </c:pt>
                <c:pt idx="142">
                  <c:v>0.39221309999999998</c:v>
                </c:pt>
                <c:pt idx="143">
                  <c:v>0.38977240000000002</c:v>
                </c:pt>
                <c:pt idx="144">
                  <c:v>0.38735989999999998</c:v>
                </c:pt>
                <c:pt idx="145">
                  <c:v>0.38497510000000001</c:v>
                </c:pt>
                <c:pt idx="146">
                  <c:v>0.3826176</c:v>
                </c:pt>
                <c:pt idx="147">
                  <c:v>0.38028699999999999</c:v>
                </c:pt>
                <c:pt idx="148">
                  <c:v>0.37798290000000001</c:v>
                </c:pt>
                <c:pt idx="149">
                  <c:v>0.37570490000000001</c:v>
                </c:pt>
                <c:pt idx="150">
                  <c:v>0.37345260000000002</c:v>
                </c:pt>
                <c:pt idx="151">
                  <c:v>0.37122559999999999</c:v>
                </c:pt>
                <c:pt idx="152">
                  <c:v>0.3690235</c:v>
                </c:pt>
                <c:pt idx="153">
                  <c:v>0.36684600000000001</c:v>
                </c:pt>
                <c:pt idx="154">
                  <c:v>0.36469259999999998</c:v>
                </c:pt>
                <c:pt idx="155">
                  <c:v>0.36256310000000003</c:v>
                </c:pt>
                <c:pt idx="156">
                  <c:v>0.36045700000000003</c:v>
                </c:pt>
                <c:pt idx="157">
                  <c:v>0.35837409999999997</c:v>
                </c:pt>
                <c:pt idx="158">
                  <c:v>0.35631380000000001</c:v>
                </c:pt>
                <c:pt idx="159">
                  <c:v>0.35427599999999998</c:v>
                </c:pt>
                <c:pt idx="160">
                  <c:v>0.35226020000000002</c:v>
                </c:pt>
                <c:pt idx="161">
                  <c:v>0.35026629999999997</c:v>
                </c:pt>
                <c:pt idx="162">
                  <c:v>0.34829369999999998</c:v>
                </c:pt>
                <c:pt idx="163">
                  <c:v>0.34634229999999999</c:v>
                </c:pt>
                <c:pt idx="164">
                  <c:v>0.34441159999999998</c:v>
                </c:pt>
                <c:pt idx="165">
                  <c:v>0.34250140000000001</c:v>
                </c:pt>
                <c:pt idx="166">
                  <c:v>0.34061140000000001</c:v>
                </c:pt>
                <c:pt idx="167">
                  <c:v>0.33874130000000002</c:v>
                </c:pt>
                <c:pt idx="168">
                  <c:v>0.33689079999999999</c:v>
                </c:pt>
                <c:pt idx="169">
                  <c:v>0.33505960000000001</c:v>
                </c:pt>
                <c:pt idx="170">
                  <c:v>0.33324740000000003</c:v>
                </c:pt>
                <c:pt idx="171">
                  <c:v>0.33145400000000003</c:v>
                </c:pt>
                <c:pt idx="172">
                  <c:v>0.329679</c:v>
                </c:pt>
                <c:pt idx="173">
                  <c:v>0.3279222</c:v>
                </c:pt>
                <c:pt idx="174">
                  <c:v>0.32618340000000001</c:v>
                </c:pt>
                <c:pt idx="175">
                  <c:v>0.32446229999999998</c:v>
                </c:pt>
                <c:pt idx="176">
                  <c:v>0.32275860000000001</c:v>
                </c:pt>
                <c:pt idx="177">
                  <c:v>0.32107210000000003</c:v>
                </c:pt>
                <c:pt idx="178">
                  <c:v>0.31940259999999998</c:v>
                </c:pt>
                <c:pt idx="179">
                  <c:v>0.31774970000000002</c:v>
                </c:pt>
                <c:pt idx="180">
                  <c:v>0.31611329999999999</c:v>
                </c:pt>
                <c:pt idx="181">
                  <c:v>0.31449319999999997</c:v>
                </c:pt>
                <c:pt idx="182">
                  <c:v>0.31288899999999997</c:v>
                </c:pt>
                <c:pt idx="183">
                  <c:v>0.31130059999999998</c:v>
                </c:pt>
                <c:pt idx="184">
                  <c:v>0.3097278</c:v>
                </c:pt>
                <c:pt idx="185">
                  <c:v>0.30817030000000001</c:v>
                </c:pt>
                <c:pt idx="186">
                  <c:v>0.30662790000000001</c:v>
                </c:pt>
                <c:pt idx="187">
                  <c:v>0.30510039999999999</c:v>
                </c:pt>
                <c:pt idx="188">
                  <c:v>0.30358770000000002</c:v>
                </c:pt>
                <c:pt idx="189">
                  <c:v>0.30208940000000001</c:v>
                </c:pt>
                <c:pt idx="190">
                  <c:v>0.30060550000000003</c:v>
                </c:pt>
                <c:pt idx="191">
                  <c:v>0.2991357</c:v>
                </c:pt>
                <c:pt idx="192">
                  <c:v>0.29767969999999999</c:v>
                </c:pt>
                <c:pt idx="193">
                  <c:v>0.29623759999999999</c:v>
                </c:pt>
                <c:pt idx="194">
                  <c:v>0.29480889999999998</c:v>
                </c:pt>
                <c:pt idx="195">
                  <c:v>0.29339359999999998</c:v>
                </c:pt>
                <c:pt idx="196">
                  <c:v>0.29199150000000001</c:v>
                </c:pt>
                <c:pt idx="197">
                  <c:v>0.29060249999999999</c:v>
                </c:pt>
                <c:pt idx="198">
                  <c:v>0.28922619999999999</c:v>
                </c:pt>
                <c:pt idx="199">
                  <c:v>0.28786260000000002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5824"/>
        <c:axId val="112809024"/>
      </c:scatterChart>
      <c:valAx>
        <c:axId val="4328582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112809024"/>
        <c:crosses val="autoZero"/>
        <c:crossBetween val="midCat"/>
      </c:valAx>
      <c:valAx>
        <c:axId val="1128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432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Pd2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0.17799000000000001</c:v>
                </c:pt>
                <c:pt idx="1">
                  <c:v>0.18807499999999999</c:v>
                </c:pt>
                <c:pt idx="2">
                  <c:v>0.19673199999999999</c:v>
                </c:pt>
                <c:pt idx="3">
                  <c:v>0.20571200000000001</c:v>
                </c:pt>
                <c:pt idx="4">
                  <c:v>0.21496699999999999</c:v>
                </c:pt>
                <c:pt idx="5">
                  <c:v>0.223472</c:v>
                </c:pt>
                <c:pt idx="6">
                  <c:v>0.23197100000000001</c:v>
                </c:pt>
                <c:pt idx="7">
                  <c:v>0.24013399999999999</c:v>
                </c:pt>
                <c:pt idx="8">
                  <c:v>0.248143</c:v>
                </c:pt>
                <c:pt idx="9">
                  <c:v>0.25563200000000003</c:v>
                </c:pt>
                <c:pt idx="10">
                  <c:v>0.26330199999999998</c:v>
                </c:pt>
                <c:pt idx="11">
                  <c:v>0.27080199999999999</c:v>
                </c:pt>
                <c:pt idx="12">
                  <c:v>0.27892499999999998</c:v>
                </c:pt>
                <c:pt idx="13">
                  <c:v>0.28562199999999999</c:v>
                </c:pt>
                <c:pt idx="14">
                  <c:v>0.292097</c:v>
                </c:pt>
                <c:pt idx="15">
                  <c:v>0.30008899999999999</c:v>
                </c:pt>
                <c:pt idx="16">
                  <c:v>0.30636600000000003</c:v>
                </c:pt>
                <c:pt idx="17">
                  <c:v>0.312608</c:v>
                </c:pt>
                <c:pt idx="18">
                  <c:v>0.31814999999999999</c:v>
                </c:pt>
                <c:pt idx="19">
                  <c:v>0.32458999999999999</c:v>
                </c:pt>
                <c:pt idx="20">
                  <c:v>0.33073999999999998</c:v>
                </c:pt>
                <c:pt idx="21">
                  <c:v>0.335725</c:v>
                </c:pt>
                <c:pt idx="22">
                  <c:v>0.34148099999999998</c:v>
                </c:pt>
                <c:pt idx="23">
                  <c:v>0.34633999999999998</c:v>
                </c:pt>
                <c:pt idx="24">
                  <c:v>0.35145799999999999</c:v>
                </c:pt>
                <c:pt idx="25">
                  <c:v>0.35661999999999999</c:v>
                </c:pt>
                <c:pt idx="26">
                  <c:v>0.36093799999999998</c:v>
                </c:pt>
                <c:pt idx="27">
                  <c:v>0.363985</c:v>
                </c:pt>
                <c:pt idx="28">
                  <c:v>0.36864400000000003</c:v>
                </c:pt>
                <c:pt idx="29">
                  <c:v>0.37271399999999999</c:v>
                </c:pt>
                <c:pt idx="30">
                  <c:v>0.37515900000000002</c:v>
                </c:pt>
                <c:pt idx="31">
                  <c:v>0.37846099999999999</c:v>
                </c:pt>
                <c:pt idx="32">
                  <c:v>0.382017</c:v>
                </c:pt>
                <c:pt idx="33">
                  <c:v>0.384884</c:v>
                </c:pt>
                <c:pt idx="34">
                  <c:v>0.38774599999999998</c:v>
                </c:pt>
                <c:pt idx="35">
                  <c:v>0.389658</c:v>
                </c:pt>
                <c:pt idx="36">
                  <c:v>0.39204600000000001</c:v>
                </c:pt>
                <c:pt idx="37">
                  <c:v>0.39302100000000001</c:v>
                </c:pt>
                <c:pt idx="38">
                  <c:v>0.394152</c:v>
                </c:pt>
                <c:pt idx="39">
                  <c:v>0.396175</c:v>
                </c:pt>
                <c:pt idx="40">
                  <c:v>0.39695399999999997</c:v>
                </c:pt>
                <c:pt idx="41">
                  <c:v>0.39875500000000003</c:v>
                </c:pt>
                <c:pt idx="42">
                  <c:v>0.39856200000000003</c:v>
                </c:pt>
                <c:pt idx="43">
                  <c:v>0.39887600000000001</c:v>
                </c:pt>
                <c:pt idx="44">
                  <c:v>0.398065</c:v>
                </c:pt>
                <c:pt idx="45">
                  <c:v>0.39779199999999998</c:v>
                </c:pt>
                <c:pt idx="46">
                  <c:v>0.39939799999999998</c:v>
                </c:pt>
                <c:pt idx="47">
                  <c:v>0.39738099999999998</c:v>
                </c:pt>
                <c:pt idx="48">
                  <c:v>0.39692</c:v>
                </c:pt>
                <c:pt idx="49">
                  <c:v>0.39513100000000001</c:v>
                </c:pt>
                <c:pt idx="50">
                  <c:v>0.39516600000000002</c:v>
                </c:pt>
                <c:pt idx="51">
                  <c:v>0.39350299999999999</c:v>
                </c:pt>
                <c:pt idx="52">
                  <c:v>0.39209899999999998</c:v>
                </c:pt>
                <c:pt idx="53">
                  <c:v>0.39035300000000001</c:v>
                </c:pt>
                <c:pt idx="54">
                  <c:v>0.38962400000000003</c:v>
                </c:pt>
                <c:pt idx="55">
                  <c:v>0.38686999999999999</c:v>
                </c:pt>
                <c:pt idx="56">
                  <c:v>0.38526300000000002</c:v>
                </c:pt>
                <c:pt idx="57">
                  <c:v>0.38405299999999998</c:v>
                </c:pt>
                <c:pt idx="58">
                  <c:v>0.38129000000000002</c:v>
                </c:pt>
                <c:pt idx="59">
                  <c:v>0.37861899999999998</c:v>
                </c:pt>
                <c:pt idx="60">
                  <c:v>0.37671399999999999</c:v>
                </c:pt>
                <c:pt idx="61">
                  <c:v>0.37529099999999999</c:v>
                </c:pt>
                <c:pt idx="62">
                  <c:v>0.37192900000000001</c:v>
                </c:pt>
                <c:pt idx="63">
                  <c:v>0.36969999999999997</c:v>
                </c:pt>
                <c:pt idx="64">
                  <c:v>0.36764400000000003</c:v>
                </c:pt>
                <c:pt idx="65">
                  <c:v>0.36466199999999999</c:v>
                </c:pt>
                <c:pt idx="66">
                  <c:v>0.36132799999999998</c:v>
                </c:pt>
                <c:pt idx="67">
                  <c:v>0.359622</c:v>
                </c:pt>
                <c:pt idx="68">
                  <c:v>0.35616900000000001</c:v>
                </c:pt>
                <c:pt idx="69">
                  <c:v>0.35352499999999998</c:v>
                </c:pt>
                <c:pt idx="70">
                  <c:v>0.35126099999999999</c:v>
                </c:pt>
                <c:pt idx="71">
                  <c:v>0.34783700000000001</c:v>
                </c:pt>
                <c:pt idx="72">
                  <c:v>0.34691899999999998</c:v>
                </c:pt>
                <c:pt idx="73">
                  <c:v>0.34293000000000001</c:v>
                </c:pt>
                <c:pt idx="74">
                  <c:v>0.339999</c:v>
                </c:pt>
                <c:pt idx="75">
                  <c:v>0.33735799999999999</c:v>
                </c:pt>
                <c:pt idx="76">
                  <c:v>0.33514300000000002</c:v>
                </c:pt>
                <c:pt idx="77">
                  <c:v>0.33205000000000001</c:v>
                </c:pt>
                <c:pt idx="78">
                  <c:v>0.32915100000000003</c:v>
                </c:pt>
                <c:pt idx="79">
                  <c:v>0.32711000000000001</c:v>
                </c:pt>
                <c:pt idx="80">
                  <c:v>0.324849</c:v>
                </c:pt>
                <c:pt idx="81">
                  <c:v>0.32149299999999997</c:v>
                </c:pt>
                <c:pt idx="82">
                  <c:v>0.31953399999999998</c:v>
                </c:pt>
                <c:pt idx="83">
                  <c:v>0.31597700000000001</c:v>
                </c:pt>
                <c:pt idx="84">
                  <c:v>0.313504</c:v>
                </c:pt>
                <c:pt idx="85">
                  <c:v>0.31162200000000001</c:v>
                </c:pt>
                <c:pt idx="86">
                  <c:v>0.30916199999999999</c:v>
                </c:pt>
                <c:pt idx="87">
                  <c:v>0.30610399999999999</c:v>
                </c:pt>
                <c:pt idx="88">
                  <c:v>0.30415399999999998</c:v>
                </c:pt>
                <c:pt idx="89">
                  <c:v>0.301452</c:v>
                </c:pt>
                <c:pt idx="90">
                  <c:v>0.29910500000000001</c:v>
                </c:pt>
                <c:pt idx="91">
                  <c:v>0.297066</c:v>
                </c:pt>
                <c:pt idx="92">
                  <c:v>0.29374899999999998</c:v>
                </c:pt>
                <c:pt idx="93">
                  <c:v>0.29294399999999998</c:v>
                </c:pt>
                <c:pt idx="94">
                  <c:v>0.29022599999999998</c:v>
                </c:pt>
                <c:pt idx="95">
                  <c:v>0.28663699999999998</c:v>
                </c:pt>
                <c:pt idx="96">
                  <c:v>0.28514499999999998</c:v>
                </c:pt>
                <c:pt idx="97">
                  <c:v>0.28292200000000001</c:v>
                </c:pt>
                <c:pt idx="98">
                  <c:v>0.27967599999999998</c:v>
                </c:pt>
                <c:pt idx="99">
                  <c:v>0.278312</c:v>
                </c:pt>
                <c:pt idx="100">
                  <c:v>0.27554099999999998</c:v>
                </c:pt>
                <c:pt idx="101">
                  <c:v>0.27379900000000001</c:v>
                </c:pt>
                <c:pt idx="102">
                  <c:v>0.27160099999999998</c:v>
                </c:pt>
                <c:pt idx="103">
                  <c:v>0.27006200000000002</c:v>
                </c:pt>
                <c:pt idx="104">
                  <c:v>0.26728099999999999</c:v>
                </c:pt>
                <c:pt idx="105">
                  <c:v>0.266017</c:v>
                </c:pt>
                <c:pt idx="106">
                  <c:v>0.26359399999999999</c:v>
                </c:pt>
                <c:pt idx="107">
                  <c:v>0.26135700000000001</c:v>
                </c:pt>
                <c:pt idx="108">
                  <c:v>0.258994</c:v>
                </c:pt>
                <c:pt idx="109">
                  <c:v>0.25756899999999999</c:v>
                </c:pt>
                <c:pt idx="110">
                  <c:v>0.25593900000000003</c:v>
                </c:pt>
                <c:pt idx="111">
                  <c:v>0.25439499999999998</c:v>
                </c:pt>
                <c:pt idx="112">
                  <c:v>0.25197000000000003</c:v>
                </c:pt>
                <c:pt idx="113">
                  <c:v>0.248974</c:v>
                </c:pt>
                <c:pt idx="114">
                  <c:v>0.24853500000000001</c:v>
                </c:pt>
                <c:pt idx="115">
                  <c:v>0.246222</c:v>
                </c:pt>
                <c:pt idx="116">
                  <c:v>0.24515500000000001</c:v>
                </c:pt>
                <c:pt idx="117">
                  <c:v>0.24309800000000001</c:v>
                </c:pt>
                <c:pt idx="118">
                  <c:v>0.240949</c:v>
                </c:pt>
                <c:pt idx="119">
                  <c:v>0.24057000000000001</c:v>
                </c:pt>
                <c:pt idx="120">
                  <c:v>0.23849699999999999</c:v>
                </c:pt>
                <c:pt idx="121">
                  <c:v>0.23630100000000001</c:v>
                </c:pt>
                <c:pt idx="122">
                  <c:v>0.233741</c:v>
                </c:pt>
                <c:pt idx="123">
                  <c:v>0.23225499999999999</c:v>
                </c:pt>
                <c:pt idx="124">
                  <c:v>0.23122100000000001</c:v>
                </c:pt>
                <c:pt idx="125">
                  <c:v>0.22917699999999999</c:v>
                </c:pt>
                <c:pt idx="126">
                  <c:v>0.228157</c:v>
                </c:pt>
                <c:pt idx="127">
                  <c:v>0.22629099999999999</c:v>
                </c:pt>
                <c:pt idx="128">
                  <c:v>0.22587099999999999</c:v>
                </c:pt>
                <c:pt idx="129">
                  <c:v>0.22348399999999999</c:v>
                </c:pt>
                <c:pt idx="130">
                  <c:v>0.22202</c:v>
                </c:pt>
                <c:pt idx="131">
                  <c:v>0.22023400000000001</c:v>
                </c:pt>
                <c:pt idx="132">
                  <c:v>0.219358</c:v>
                </c:pt>
                <c:pt idx="133">
                  <c:v>0.21757499999999999</c:v>
                </c:pt>
                <c:pt idx="134">
                  <c:v>0.215501</c:v>
                </c:pt>
                <c:pt idx="135">
                  <c:v>0.21537500000000001</c:v>
                </c:pt>
                <c:pt idx="136">
                  <c:v>0.212954</c:v>
                </c:pt>
                <c:pt idx="137">
                  <c:v>0.21207100000000001</c:v>
                </c:pt>
                <c:pt idx="138">
                  <c:v>0.21037500000000001</c:v>
                </c:pt>
                <c:pt idx="139">
                  <c:v>0.208621</c:v>
                </c:pt>
                <c:pt idx="140">
                  <c:v>0.208034</c:v>
                </c:pt>
                <c:pt idx="141">
                  <c:v>0.206015</c:v>
                </c:pt>
                <c:pt idx="142">
                  <c:v>0.20500599999999999</c:v>
                </c:pt>
                <c:pt idx="143">
                  <c:v>0.20377799999999999</c:v>
                </c:pt>
                <c:pt idx="144">
                  <c:v>0.20194100000000001</c:v>
                </c:pt>
                <c:pt idx="145">
                  <c:v>0.201985</c:v>
                </c:pt>
                <c:pt idx="146">
                  <c:v>0.200544</c:v>
                </c:pt>
                <c:pt idx="147">
                  <c:v>0.199494</c:v>
                </c:pt>
                <c:pt idx="148">
                  <c:v>0.19738700000000001</c:v>
                </c:pt>
                <c:pt idx="149">
                  <c:v>0.19628799999999999</c:v>
                </c:pt>
                <c:pt idx="150">
                  <c:v>0.194607</c:v>
                </c:pt>
                <c:pt idx="151">
                  <c:v>0.19419800000000001</c:v>
                </c:pt>
                <c:pt idx="152">
                  <c:v>0.19309699999999999</c:v>
                </c:pt>
                <c:pt idx="153">
                  <c:v>0.19218099999999999</c:v>
                </c:pt>
                <c:pt idx="154">
                  <c:v>0.191057</c:v>
                </c:pt>
                <c:pt idx="155">
                  <c:v>0.18959599999999999</c:v>
                </c:pt>
                <c:pt idx="156">
                  <c:v>0.18912699999999999</c:v>
                </c:pt>
                <c:pt idx="157">
                  <c:v>0.187475</c:v>
                </c:pt>
                <c:pt idx="158">
                  <c:v>0.18613199999999999</c:v>
                </c:pt>
                <c:pt idx="159">
                  <c:v>0.18532299999999999</c:v>
                </c:pt>
                <c:pt idx="160">
                  <c:v>0.18415899999999999</c:v>
                </c:pt>
                <c:pt idx="161">
                  <c:v>0.182672</c:v>
                </c:pt>
                <c:pt idx="162">
                  <c:v>0.182197</c:v>
                </c:pt>
                <c:pt idx="163">
                  <c:v>0.18155399999999999</c:v>
                </c:pt>
                <c:pt idx="164">
                  <c:v>0.17963699999999999</c:v>
                </c:pt>
                <c:pt idx="165">
                  <c:v>0.17932999999999999</c:v>
                </c:pt>
                <c:pt idx="166">
                  <c:v>0.17830499999999999</c:v>
                </c:pt>
                <c:pt idx="167">
                  <c:v>0.17719199999999999</c:v>
                </c:pt>
                <c:pt idx="168">
                  <c:v>0.176007</c:v>
                </c:pt>
                <c:pt idx="169">
                  <c:v>0.17561499999999999</c:v>
                </c:pt>
                <c:pt idx="170">
                  <c:v>0.17508499999999999</c:v>
                </c:pt>
                <c:pt idx="171">
                  <c:v>0.17391300000000001</c:v>
                </c:pt>
                <c:pt idx="172">
                  <c:v>0.17306199999999999</c:v>
                </c:pt>
                <c:pt idx="173">
                  <c:v>0.171429</c:v>
                </c:pt>
                <c:pt idx="174">
                  <c:v>0.17082</c:v>
                </c:pt>
                <c:pt idx="175">
                  <c:v>0.169707</c:v>
                </c:pt>
                <c:pt idx="176">
                  <c:v>0.16808500000000001</c:v>
                </c:pt>
                <c:pt idx="177">
                  <c:v>0.16786200000000001</c:v>
                </c:pt>
                <c:pt idx="178">
                  <c:v>0.168104</c:v>
                </c:pt>
                <c:pt idx="179">
                  <c:v>0.16664699999999999</c:v>
                </c:pt>
                <c:pt idx="180">
                  <c:v>0.16562199999999999</c:v>
                </c:pt>
                <c:pt idx="181">
                  <c:v>0.1641</c:v>
                </c:pt>
                <c:pt idx="182">
                  <c:v>0.16353599999999999</c:v>
                </c:pt>
                <c:pt idx="183">
                  <c:v>0.16222300000000001</c:v>
                </c:pt>
                <c:pt idx="184">
                  <c:v>0.16187499999999999</c:v>
                </c:pt>
                <c:pt idx="185">
                  <c:v>0.16133800000000001</c:v>
                </c:pt>
                <c:pt idx="186">
                  <c:v>0.159691</c:v>
                </c:pt>
                <c:pt idx="187">
                  <c:v>0.160049</c:v>
                </c:pt>
                <c:pt idx="188">
                  <c:v>0.15903900000000001</c:v>
                </c:pt>
                <c:pt idx="189">
                  <c:v>0.15792999999999999</c:v>
                </c:pt>
                <c:pt idx="190">
                  <c:v>0.15683</c:v>
                </c:pt>
                <c:pt idx="191">
                  <c:v>0.156302</c:v>
                </c:pt>
                <c:pt idx="192">
                  <c:v>0.15487400000000001</c:v>
                </c:pt>
                <c:pt idx="193">
                  <c:v>0.15493000000000001</c:v>
                </c:pt>
                <c:pt idx="194">
                  <c:v>0.15381700000000001</c:v>
                </c:pt>
                <c:pt idx="195">
                  <c:v>0.15324399999999999</c:v>
                </c:pt>
                <c:pt idx="196">
                  <c:v>0.15219299999999999</c:v>
                </c:pt>
                <c:pt idx="197">
                  <c:v>0.15163099999999999</c:v>
                </c:pt>
                <c:pt idx="198">
                  <c:v>0.15107999999999999</c:v>
                </c:pt>
                <c:pt idx="199">
                  <c:v>0.15023400000000001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4-4BF2-9850-860A1DF0799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Pd1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Sheet1!$K$2:$K$201</c:f>
              <c:numCache>
                <c:formatCode>0.00E+00</c:formatCode>
                <c:ptCount val="200"/>
                <c:pt idx="0">
                  <c:v>0.1732361</c:v>
                </c:pt>
                <c:pt idx="1">
                  <c:v>0.1732361</c:v>
                </c:pt>
                <c:pt idx="2">
                  <c:v>0.17997360000000001</c:v>
                </c:pt>
                <c:pt idx="3">
                  <c:v>0.18686559999999999</c:v>
                </c:pt>
                <c:pt idx="4">
                  <c:v>0.19389719999999999</c:v>
                </c:pt>
                <c:pt idx="5">
                  <c:v>0.2010516</c:v>
                </c:pt>
                <c:pt idx="6">
                  <c:v>0.20831050000000001</c:v>
                </c:pt>
                <c:pt idx="7">
                  <c:v>0.2156544</c:v>
                </c:pt>
                <c:pt idx="8">
                  <c:v>0.2230626</c:v>
                </c:pt>
                <c:pt idx="9">
                  <c:v>0.23051369999999999</c:v>
                </c:pt>
                <c:pt idx="10">
                  <c:v>0.23798540000000001</c:v>
                </c:pt>
                <c:pt idx="11">
                  <c:v>0.2454556</c:v>
                </c:pt>
                <c:pt idx="12">
                  <c:v>0.25290200000000002</c:v>
                </c:pt>
                <c:pt idx="13">
                  <c:v>0.2603026</c:v>
                </c:pt>
                <c:pt idx="14">
                  <c:v>0.26763599999999999</c:v>
                </c:pt>
                <c:pt idx="15">
                  <c:v>0.27488180000000001</c:v>
                </c:pt>
                <c:pt idx="16">
                  <c:v>0.2820204</c:v>
                </c:pt>
                <c:pt idx="17">
                  <c:v>0.2890336</c:v>
                </c:pt>
                <c:pt idx="18">
                  <c:v>0.29590460000000002</c:v>
                </c:pt>
                <c:pt idx="19">
                  <c:v>0.30261769999999999</c:v>
                </c:pt>
                <c:pt idx="20">
                  <c:v>0.30915900000000002</c:v>
                </c:pt>
                <c:pt idx="21">
                  <c:v>0.3155155</c:v>
                </c:pt>
                <c:pt idx="22">
                  <c:v>0.32167590000000001</c:v>
                </c:pt>
                <c:pt idx="23">
                  <c:v>0.32762999999999998</c:v>
                </c:pt>
                <c:pt idx="24">
                  <c:v>0.33336850000000001</c:v>
                </c:pt>
                <c:pt idx="25">
                  <c:v>0.3388834</c:v>
                </c:pt>
                <c:pt idx="26">
                  <c:v>0.3441671</c:v>
                </c:pt>
                <c:pt idx="27">
                  <c:v>0.349213</c:v>
                </c:pt>
                <c:pt idx="28">
                  <c:v>0.35401510000000003</c:v>
                </c:pt>
                <c:pt idx="29">
                  <c:v>0.35856759999999999</c:v>
                </c:pt>
                <c:pt idx="30">
                  <c:v>0.36286600000000002</c:v>
                </c:pt>
                <c:pt idx="31">
                  <c:v>0.36690479999999998</c:v>
                </c:pt>
                <c:pt idx="32">
                  <c:v>0.37068089999999998</c:v>
                </c:pt>
                <c:pt idx="33">
                  <c:v>0.37419029999999998</c:v>
                </c:pt>
                <c:pt idx="34">
                  <c:v>0.37742999999999999</c:v>
                </c:pt>
                <c:pt idx="35">
                  <c:v>0.38039830000000002</c:v>
                </c:pt>
                <c:pt idx="36">
                  <c:v>0.38309310000000002</c:v>
                </c:pt>
                <c:pt idx="37">
                  <c:v>0.38551429999999998</c:v>
                </c:pt>
                <c:pt idx="38">
                  <c:v>0.38766240000000002</c:v>
                </c:pt>
                <c:pt idx="39">
                  <c:v>0.3895382</c:v>
                </c:pt>
                <c:pt idx="40">
                  <c:v>0.3911443</c:v>
                </c:pt>
                <c:pt idx="41">
                  <c:v>0.39248440000000001</c:v>
                </c:pt>
                <c:pt idx="42">
                  <c:v>0.39356259999999998</c:v>
                </c:pt>
                <c:pt idx="43">
                  <c:v>0.39438440000000002</c:v>
                </c:pt>
                <c:pt idx="44">
                  <c:v>0.39495659999999999</c:v>
                </c:pt>
                <c:pt idx="45">
                  <c:v>0.39528600000000003</c:v>
                </c:pt>
                <c:pt idx="46">
                  <c:v>0.39538109999999999</c:v>
                </c:pt>
                <c:pt idx="47">
                  <c:v>0.39525060000000001</c:v>
                </c:pt>
                <c:pt idx="48">
                  <c:v>0.39490399999999998</c:v>
                </c:pt>
                <c:pt idx="49">
                  <c:v>0.39435120000000001</c:v>
                </c:pt>
                <c:pt idx="50">
                  <c:v>0.39360279999999997</c:v>
                </c:pt>
                <c:pt idx="51">
                  <c:v>0.39266899999999999</c:v>
                </c:pt>
                <c:pt idx="52">
                  <c:v>0.3915612</c:v>
                </c:pt>
                <c:pt idx="53">
                  <c:v>0.39028960000000001</c:v>
                </c:pt>
                <c:pt idx="54">
                  <c:v>0.38886569999999998</c:v>
                </c:pt>
                <c:pt idx="55">
                  <c:v>0.38729980000000003</c:v>
                </c:pt>
                <c:pt idx="56">
                  <c:v>0.38560290000000003</c:v>
                </c:pt>
                <c:pt idx="57">
                  <c:v>0.38378469999999998</c:v>
                </c:pt>
                <c:pt idx="58">
                  <c:v>0.38185590000000003</c:v>
                </c:pt>
                <c:pt idx="59">
                  <c:v>0.37982589999999999</c:v>
                </c:pt>
                <c:pt idx="60">
                  <c:v>0.37770399999999998</c:v>
                </c:pt>
                <c:pt idx="61">
                  <c:v>0.37549919999999998</c:v>
                </c:pt>
                <c:pt idx="62">
                  <c:v>0.37322</c:v>
                </c:pt>
                <c:pt idx="63">
                  <c:v>0.37087439999999999</c:v>
                </c:pt>
                <c:pt idx="64">
                  <c:v>0.36847020000000003</c:v>
                </c:pt>
                <c:pt idx="65">
                  <c:v>0.36601430000000001</c:v>
                </c:pt>
                <c:pt idx="66">
                  <c:v>0.36351359999999999</c:v>
                </c:pt>
                <c:pt idx="67">
                  <c:v>0.35840280000000002</c:v>
                </c:pt>
                <c:pt idx="68">
                  <c:v>0.35580410000000001</c:v>
                </c:pt>
                <c:pt idx="69">
                  <c:v>0.35318329999999998</c:v>
                </c:pt>
                <c:pt idx="70">
                  <c:v>0.3505452</c:v>
                </c:pt>
                <c:pt idx="71">
                  <c:v>0.34789419999999999</c:v>
                </c:pt>
                <c:pt idx="72">
                  <c:v>0.3452344</c:v>
                </c:pt>
                <c:pt idx="73">
                  <c:v>0.34256920000000002</c:v>
                </c:pt>
                <c:pt idx="74">
                  <c:v>0.33990229999999999</c:v>
                </c:pt>
                <c:pt idx="75">
                  <c:v>0.3372367</c:v>
                </c:pt>
                <c:pt idx="76">
                  <c:v>0.33457510000000001</c:v>
                </c:pt>
                <c:pt idx="77">
                  <c:v>0.3319203</c:v>
                </c:pt>
                <c:pt idx="78">
                  <c:v>0.32927440000000002</c:v>
                </c:pt>
                <c:pt idx="79">
                  <c:v>0.32663979999999998</c:v>
                </c:pt>
                <c:pt idx="80">
                  <c:v>0.32401799999999997</c:v>
                </c:pt>
                <c:pt idx="81">
                  <c:v>0.32141110000000001</c:v>
                </c:pt>
                <c:pt idx="82">
                  <c:v>0.31882060000000001</c:v>
                </c:pt>
                <c:pt idx="83">
                  <c:v>0.31624760000000002</c:v>
                </c:pt>
                <c:pt idx="84">
                  <c:v>0.31369380000000002</c:v>
                </c:pt>
                <c:pt idx="85">
                  <c:v>0.31115979999999999</c:v>
                </c:pt>
                <c:pt idx="86">
                  <c:v>0.3086469</c:v>
                </c:pt>
                <c:pt idx="87">
                  <c:v>0.30615579999999998</c:v>
                </c:pt>
                <c:pt idx="88">
                  <c:v>0.30368719999999999</c:v>
                </c:pt>
                <c:pt idx="89">
                  <c:v>0.30124190000000001</c:v>
                </c:pt>
                <c:pt idx="90">
                  <c:v>0.29882029999999998</c:v>
                </c:pt>
                <c:pt idx="91">
                  <c:v>0.29642289999999999</c:v>
                </c:pt>
                <c:pt idx="92">
                  <c:v>0.29405019999999998</c:v>
                </c:pt>
                <c:pt idx="93">
                  <c:v>0.29170230000000003</c:v>
                </c:pt>
                <c:pt idx="94">
                  <c:v>0.28937970000000002</c:v>
                </c:pt>
                <c:pt idx="95">
                  <c:v>0.28708240000000002</c:v>
                </c:pt>
                <c:pt idx="96">
                  <c:v>0.28481050000000002</c:v>
                </c:pt>
                <c:pt idx="97">
                  <c:v>0.28256439999999999</c:v>
                </c:pt>
                <c:pt idx="98">
                  <c:v>0.28034369999999997</c:v>
                </c:pt>
                <c:pt idx="99">
                  <c:v>0.27814879999999997</c:v>
                </c:pt>
                <c:pt idx="100">
                  <c:v>0.27597949999999999</c:v>
                </c:pt>
                <c:pt idx="101">
                  <c:v>0.27383570000000002</c:v>
                </c:pt>
                <c:pt idx="102">
                  <c:v>0.2717174</c:v>
                </c:pt>
                <c:pt idx="103">
                  <c:v>0.26962439999999999</c:v>
                </c:pt>
                <c:pt idx="104">
                  <c:v>0.26755669999999998</c:v>
                </c:pt>
                <c:pt idx="105">
                  <c:v>0.26551399999999997</c:v>
                </c:pt>
                <c:pt idx="106">
                  <c:v>0.26349620000000001</c:v>
                </c:pt>
                <c:pt idx="107">
                  <c:v>0.26150309999999999</c:v>
                </c:pt>
                <c:pt idx="108">
                  <c:v>0.2595343</c:v>
                </c:pt>
                <c:pt idx="109">
                  <c:v>0.25758989999999998</c:v>
                </c:pt>
                <c:pt idx="110">
                  <c:v>0.25566949999999999</c:v>
                </c:pt>
                <c:pt idx="111">
                  <c:v>0.25377280000000002</c:v>
                </c:pt>
                <c:pt idx="112">
                  <c:v>0.2518996</c:v>
                </c:pt>
                <c:pt idx="113">
                  <c:v>0.25004959999999998</c:v>
                </c:pt>
                <c:pt idx="114">
                  <c:v>0.24822269999999999</c:v>
                </c:pt>
                <c:pt idx="115">
                  <c:v>0.24641840000000001</c:v>
                </c:pt>
                <c:pt idx="116">
                  <c:v>0.24463670000000001</c:v>
                </c:pt>
                <c:pt idx="117">
                  <c:v>0.24287690000000001</c:v>
                </c:pt>
                <c:pt idx="118">
                  <c:v>0.2411392</c:v>
                </c:pt>
                <c:pt idx="119">
                  <c:v>0.23942289999999999</c:v>
                </c:pt>
                <c:pt idx="120">
                  <c:v>0.23772789999999999</c:v>
                </c:pt>
                <c:pt idx="121">
                  <c:v>0.23605400000000001</c:v>
                </c:pt>
                <c:pt idx="122">
                  <c:v>0.23440079999999999</c:v>
                </c:pt>
                <c:pt idx="123">
                  <c:v>0.232768</c:v>
                </c:pt>
                <c:pt idx="124">
                  <c:v>0.23115530000000001</c:v>
                </c:pt>
                <c:pt idx="125">
                  <c:v>0.2295625</c:v>
                </c:pt>
                <c:pt idx="126">
                  <c:v>0.2279892</c:v>
                </c:pt>
                <c:pt idx="127">
                  <c:v>0.22643530000000001</c:v>
                </c:pt>
                <c:pt idx="128">
                  <c:v>0.2249003</c:v>
                </c:pt>
                <c:pt idx="129">
                  <c:v>0.2233841</c:v>
                </c:pt>
                <c:pt idx="130">
                  <c:v>0.22188630000000001</c:v>
                </c:pt>
                <c:pt idx="131">
                  <c:v>0.22040670000000001</c:v>
                </c:pt>
                <c:pt idx="132">
                  <c:v>0.218945</c:v>
                </c:pt>
                <c:pt idx="133">
                  <c:v>0.2175009</c:v>
                </c:pt>
                <c:pt idx="134">
                  <c:v>0.21607409999999999</c:v>
                </c:pt>
                <c:pt idx="135">
                  <c:v>0.21466450000000001</c:v>
                </c:pt>
                <c:pt idx="136">
                  <c:v>0.21327180000000001</c:v>
                </c:pt>
                <c:pt idx="137">
                  <c:v>0.21189549999999999</c:v>
                </c:pt>
                <c:pt idx="138">
                  <c:v>0.21053569999999999</c:v>
                </c:pt>
                <c:pt idx="139">
                  <c:v>0.20919189999999999</c:v>
                </c:pt>
                <c:pt idx="140">
                  <c:v>0.20786399999999999</c:v>
                </c:pt>
                <c:pt idx="141">
                  <c:v>0.2065516</c:v>
                </c:pt>
                <c:pt idx="142">
                  <c:v>0.20525460000000001</c:v>
                </c:pt>
                <c:pt idx="143">
                  <c:v>0.20397270000000001</c:v>
                </c:pt>
                <c:pt idx="144">
                  <c:v>0.20270569999999999</c:v>
                </c:pt>
                <c:pt idx="145">
                  <c:v>0.2014534</c:v>
                </c:pt>
                <c:pt idx="146">
                  <c:v>0.20021549999999999</c:v>
                </c:pt>
                <c:pt idx="147">
                  <c:v>0.1989918</c:v>
                </c:pt>
                <c:pt idx="148">
                  <c:v>0.19778209999999999</c:v>
                </c:pt>
                <c:pt idx="149">
                  <c:v>0.19658619999999999</c:v>
                </c:pt>
                <c:pt idx="150">
                  <c:v>0.19540389999999999</c:v>
                </c:pt>
                <c:pt idx="151">
                  <c:v>0.19423489999999999</c:v>
                </c:pt>
                <c:pt idx="152">
                  <c:v>0.193079</c:v>
                </c:pt>
                <c:pt idx="153">
                  <c:v>0.1919362</c:v>
                </c:pt>
                <c:pt idx="154">
                  <c:v>0.19080610000000001</c:v>
                </c:pt>
                <c:pt idx="155">
                  <c:v>0.18968850000000001</c:v>
                </c:pt>
                <c:pt idx="156">
                  <c:v>0.18858330000000001</c:v>
                </c:pt>
                <c:pt idx="157">
                  <c:v>0.1874903</c:v>
                </c:pt>
                <c:pt idx="158">
                  <c:v>0.1864092</c:v>
                </c:pt>
                <c:pt idx="159">
                  <c:v>0.18534010000000001</c:v>
                </c:pt>
                <c:pt idx="160">
                  <c:v>0.18428249999999999</c:v>
                </c:pt>
                <c:pt idx="161">
                  <c:v>0.18323639999999999</c:v>
                </c:pt>
                <c:pt idx="162">
                  <c:v>0.18220169999999999</c:v>
                </c:pt>
                <c:pt idx="163">
                  <c:v>0.18117800000000001</c:v>
                </c:pt>
                <c:pt idx="164">
                  <c:v>0.1801652</c:v>
                </c:pt>
                <c:pt idx="165">
                  <c:v>0.1791633</c:v>
                </c:pt>
                <c:pt idx="166">
                  <c:v>0.178172</c:v>
                </c:pt>
                <c:pt idx="167">
                  <c:v>0.17719119999999999</c:v>
                </c:pt>
                <c:pt idx="168">
                  <c:v>0.17622070000000001</c:v>
                </c:pt>
                <c:pt idx="169">
                  <c:v>0.17526040000000001</c:v>
                </c:pt>
                <c:pt idx="170">
                  <c:v>0.1743101</c:v>
                </c:pt>
                <c:pt idx="171">
                  <c:v>0.17336960000000001</c:v>
                </c:pt>
                <c:pt idx="172">
                  <c:v>0.17243890000000001</c:v>
                </c:pt>
                <c:pt idx="173">
                  <c:v>0.1715178</c:v>
                </c:pt>
                <c:pt idx="174">
                  <c:v>0.17060610000000001</c:v>
                </c:pt>
                <c:pt idx="175">
                  <c:v>0.16970379999999999</c:v>
                </c:pt>
                <c:pt idx="176">
                  <c:v>0.1688105</c:v>
                </c:pt>
                <c:pt idx="177">
                  <c:v>0.1679263</c:v>
                </c:pt>
                <c:pt idx="178">
                  <c:v>0.16705110000000001</c:v>
                </c:pt>
                <c:pt idx="179">
                  <c:v>0.16618469999999999</c:v>
                </c:pt>
                <c:pt idx="180">
                  <c:v>0.1653269</c:v>
                </c:pt>
                <c:pt idx="181">
                  <c:v>0.1644776</c:v>
                </c:pt>
                <c:pt idx="182">
                  <c:v>0.1636368</c:v>
                </c:pt>
                <c:pt idx="183">
                  <c:v>0.16280420000000001</c:v>
                </c:pt>
                <c:pt idx="184">
                  <c:v>0.16197980000000001</c:v>
                </c:pt>
                <c:pt idx="185">
                  <c:v>0.16116349999999999</c:v>
                </c:pt>
                <c:pt idx="186">
                  <c:v>0.1603552</c:v>
                </c:pt>
                <c:pt idx="187">
                  <c:v>0.15955469999999999</c:v>
                </c:pt>
                <c:pt idx="188">
                  <c:v>0.15876190000000001</c:v>
                </c:pt>
                <c:pt idx="189">
                  <c:v>0.1579768</c:v>
                </c:pt>
                <c:pt idx="190">
                  <c:v>0.15719920000000001</c:v>
                </c:pt>
                <c:pt idx="191">
                  <c:v>0.15642900000000001</c:v>
                </c:pt>
                <c:pt idx="192">
                  <c:v>0.1556661</c:v>
                </c:pt>
                <c:pt idx="193">
                  <c:v>0.1549104</c:v>
                </c:pt>
                <c:pt idx="194">
                  <c:v>0.15416179999999999</c:v>
                </c:pt>
                <c:pt idx="195">
                  <c:v>0.15342030000000001</c:v>
                </c:pt>
                <c:pt idx="196">
                  <c:v>0.1526856</c:v>
                </c:pt>
                <c:pt idx="197">
                  <c:v>0.15195790000000001</c:v>
                </c:pt>
                <c:pt idx="198">
                  <c:v>0.1512368</c:v>
                </c:pt>
                <c:pt idx="199">
                  <c:v>0.1505225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4-4BF2-9850-860A1DF0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472"/>
        <c:axId val="53994048"/>
      </c:scatterChart>
      <c:valAx>
        <c:axId val="539934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53994048"/>
        <c:crosses val="autoZero"/>
        <c:crossBetween val="midCat"/>
      </c:valAx>
      <c:valAx>
        <c:axId val="539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539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Pd1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Sheet1!$N$2:$N$201</c:f>
              <c:numCache>
                <c:formatCode>General</c:formatCode>
                <c:ptCount val="200"/>
                <c:pt idx="0">
                  <c:v>0.17513899999999999</c:v>
                </c:pt>
                <c:pt idx="1">
                  <c:v>0.181864</c:v>
                </c:pt>
                <c:pt idx="2">
                  <c:v>0.189799</c:v>
                </c:pt>
                <c:pt idx="3">
                  <c:v>0.19633900000000001</c:v>
                </c:pt>
                <c:pt idx="4">
                  <c:v>0.20255500000000001</c:v>
                </c:pt>
                <c:pt idx="5">
                  <c:v>0.20802599999999999</c:v>
                </c:pt>
                <c:pt idx="6">
                  <c:v>0.21432100000000001</c:v>
                </c:pt>
                <c:pt idx="7">
                  <c:v>0.220195</c:v>
                </c:pt>
                <c:pt idx="8">
                  <c:v>0.22591700000000001</c:v>
                </c:pt>
                <c:pt idx="9">
                  <c:v>0.23131399999999999</c:v>
                </c:pt>
                <c:pt idx="10">
                  <c:v>0.23749999999999999</c:v>
                </c:pt>
                <c:pt idx="11">
                  <c:v>0.24368600000000001</c:v>
                </c:pt>
                <c:pt idx="12">
                  <c:v>0.24789800000000001</c:v>
                </c:pt>
                <c:pt idx="13">
                  <c:v>0.253521</c:v>
                </c:pt>
                <c:pt idx="14">
                  <c:v>0.25952799999999998</c:v>
                </c:pt>
                <c:pt idx="15">
                  <c:v>0.26406299999999999</c:v>
                </c:pt>
                <c:pt idx="16">
                  <c:v>0.26967999999999998</c:v>
                </c:pt>
                <c:pt idx="17">
                  <c:v>0.27384799999999998</c:v>
                </c:pt>
                <c:pt idx="18">
                  <c:v>0.27955200000000002</c:v>
                </c:pt>
                <c:pt idx="19">
                  <c:v>0.28386299999999998</c:v>
                </c:pt>
                <c:pt idx="20">
                  <c:v>0.28801599999999999</c:v>
                </c:pt>
                <c:pt idx="21">
                  <c:v>0.293823</c:v>
                </c:pt>
                <c:pt idx="22">
                  <c:v>0.29732199999999998</c:v>
                </c:pt>
                <c:pt idx="23">
                  <c:v>0.30348900000000001</c:v>
                </c:pt>
                <c:pt idx="24">
                  <c:v>0.30690099999999998</c:v>
                </c:pt>
                <c:pt idx="25">
                  <c:v>0.31067099999999997</c:v>
                </c:pt>
                <c:pt idx="26">
                  <c:v>0.31435200000000002</c:v>
                </c:pt>
                <c:pt idx="27">
                  <c:v>0.31902799999999998</c:v>
                </c:pt>
                <c:pt idx="28">
                  <c:v>0.32214999999999999</c:v>
                </c:pt>
                <c:pt idx="29">
                  <c:v>0.32488600000000001</c:v>
                </c:pt>
                <c:pt idx="30">
                  <c:v>0.32771099999999997</c:v>
                </c:pt>
                <c:pt idx="31">
                  <c:v>0.331872</c:v>
                </c:pt>
                <c:pt idx="32">
                  <c:v>0.33419300000000002</c:v>
                </c:pt>
                <c:pt idx="33">
                  <c:v>0.336783</c:v>
                </c:pt>
                <c:pt idx="34">
                  <c:v>0.33951799999999999</c:v>
                </c:pt>
                <c:pt idx="35">
                  <c:v>0.34219500000000003</c:v>
                </c:pt>
                <c:pt idx="36">
                  <c:v>0.34281699999999998</c:v>
                </c:pt>
                <c:pt idx="37">
                  <c:v>0.34560400000000002</c:v>
                </c:pt>
                <c:pt idx="38">
                  <c:v>0.34784999999999999</c:v>
                </c:pt>
                <c:pt idx="39">
                  <c:v>0.34908600000000001</c:v>
                </c:pt>
                <c:pt idx="40">
                  <c:v>0.35070099999999998</c:v>
                </c:pt>
                <c:pt idx="41">
                  <c:v>0.35108400000000001</c:v>
                </c:pt>
                <c:pt idx="42">
                  <c:v>0.35245599999999999</c:v>
                </c:pt>
                <c:pt idx="43">
                  <c:v>0.35314099999999998</c:v>
                </c:pt>
                <c:pt idx="44">
                  <c:v>0.35379899999999997</c:v>
                </c:pt>
                <c:pt idx="45">
                  <c:v>0.35425600000000002</c:v>
                </c:pt>
                <c:pt idx="46">
                  <c:v>0.35389399999999999</c:v>
                </c:pt>
                <c:pt idx="47">
                  <c:v>0.35359699999999999</c:v>
                </c:pt>
                <c:pt idx="48">
                  <c:v>0.35253400000000001</c:v>
                </c:pt>
                <c:pt idx="49">
                  <c:v>0.353103</c:v>
                </c:pt>
                <c:pt idx="50">
                  <c:v>0.35264699999999999</c:v>
                </c:pt>
                <c:pt idx="51">
                  <c:v>0.35136200000000001</c:v>
                </c:pt>
                <c:pt idx="52">
                  <c:v>0.350443</c:v>
                </c:pt>
                <c:pt idx="53">
                  <c:v>0.34968100000000002</c:v>
                </c:pt>
                <c:pt idx="54">
                  <c:v>0.34770200000000001</c:v>
                </c:pt>
                <c:pt idx="55">
                  <c:v>0.34687499999999999</c:v>
                </c:pt>
                <c:pt idx="56">
                  <c:v>0.34485500000000002</c:v>
                </c:pt>
                <c:pt idx="57">
                  <c:v>0.342499</c:v>
                </c:pt>
                <c:pt idx="58">
                  <c:v>0.34118100000000001</c:v>
                </c:pt>
                <c:pt idx="59">
                  <c:v>0.34016400000000002</c:v>
                </c:pt>
                <c:pt idx="60">
                  <c:v>0.33752799999999999</c:v>
                </c:pt>
                <c:pt idx="61">
                  <c:v>0.33595700000000001</c:v>
                </c:pt>
                <c:pt idx="62">
                  <c:v>0.33446300000000001</c:v>
                </c:pt>
                <c:pt idx="63">
                  <c:v>0.33215</c:v>
                </c:pt>
                <c:pt idx="64">
                  <c:v>0.32930799999999999</c:v>
                </c:pt>
                <c:pt idx="65">
                  <c:v>0.32686199999999999</c:v>
                </c:pt>
                <c:pt idx="66">
                  <c:v>0.32572099999999998</c:v>
                </c:pt>
                <c:pt idx="67">
                  <c:v>0.32377</c:v>
                </c:pt>
                <c:pt idx="68">
                  <c:v>0.321413</c:v>
                </c:pt>
                <c:pt idx="69">
                  <c:v>0.31967000000000001</c:v>
                </c:pt>
                <c:pt idx="70">
                  <c:v>0.31652200000000003</c:v>
                </c:pt>
                <c:pt idx="71">
                  <c:v>0.315419</c:v>
                </c:pt>
                <c:pt idx="72">
                  <c:v>0.31180799999999997</c:v>
                </c:pt>
                <c:pt idx="73">
                  <c:v>0.30932999999999999</c:v>
                </c:pt>
                <c:pt idx="74">
                  <c:v>0.30780999999999997</c:v>
                </c:pt>
                <c:pt idx="75">
                  <c:v>0.30549900000000002</c:v>
                </c:pt>
                <c:pt idx="76">
                  <c:v>0.30246299999999998</c:v>
                </c:pt>
                <c:pt idx="77">
                  <c:v>0.30124499999999999</c:v>
                </c:pt>
                <c:pt idx="78">
                  <c:v>0.29764499999999999</c:v>
                </c:pt>
                <c:pt idx="79">
                  <c:v>0.295792</c:v>
                </c:pt>
                <c:pt idx="80">
                  <c:v>0.29327399999999998</c:v>
                </c:pt>
                <c:pt idx="81">
                  <c:v>0.29150599999999999</c:v>
                </c:pt>
                <c:pt idx="82">
                  <c:v>0.288522</c:v>
                </c:pt>
                <c:pt idx="83">
                  <c:v>0.28662500000000002</c:v>
                </c:pt>
                <c:pt idx="84">
                  <c:v>0.28324100000000002</c:v>
                </c:pt>
                <c:pt idx="85">
                  <c:v>0.28226800000000002</c:v>
                </c:pt>
                <c:pt idx="86">
                  <c:v>0.28032299999999999</c:v>
                </c:pt>
                <c:pt idx="87">
                  <c:v>0.27735399999999999</c:v>
                </c:pt>
                <c:pt idx="88">
                  <c:v>0.27518300000000001</c:v>
                </c:pt>
                <c:pt idx="89">
                  <c:v>0.27459099999999997</c:v>
                </c:pt>
                <c:pt idx="90">
                  <c:v>0.27115699999999998</c:v>
                </c:pt>
                <c:pt idx="91">
                  <c:v>0.26792100000000002</c:v>
                </c:pt>
                <c:pt idx="92">
                  <c:v>0.26706099999999999</c:v>
                </c:pt>
                <c:pt idx="93">
                  <c:v>0.26424999999999998</c:v>
                </c:pt>
                <c:pt idx="94">
                  <c:v>0.262766</c:v>
                </c:pt>
                <c:pt idx="95">
                  <c:v>0.26064700000000002</c:v>
                </c:pt>
                <c:pt idx="96">
                  <c:v>0.25746999999999998</c:v>
                </c:pt>
                <c:pt idx="97">
                  <c:v>0.25600400000000001</c:v>
                </c:pt>
                <c:pt idx="98">
                  <c:v>0.25476300000000002</c:v>
                </c:pt>
                <c:pt idx="99">
                  <c:v>0.25216899999999998</c:v>
                </c:pt>
                <c:pt idx="100">
                  <c:v>0.25013200000000002</c:v>
                </c:pt>
                <c:pt idx="101">
                  <c:v>0.24890100000000001</c:v>
                </c:pt>
                <c:pt idx="102">
                  <c:v>0.24682000000000001</c:v>
                </c:pt>
                <c:pt idx="103">
                  <c:v>0.24423700000000001</c:v>
                </c:pt>
                <c:pt idx="104">
                  <c:v>0.242641</c:v>
                </c:pt>
                <c:pt idx="105">
                  <c:v>0.241476</c:v>
                </c:pt>
                <c:pt idx="106">
                  <c:v>0.23852300000000001</c:v>
                </c:pt>
                <c:pt idx="107">
                  <c:v>0.23810500000000001</c:v>
                </c:pt>
                <c:pt idx="108">
                  <c:v>0.236544</c:v>
                </c:pt>
                <c:pt idx="109">
                  <c:v>0.233736</c:v>
                </c:pt>
                <c:pt idx="110">
                  <c:v>0.231678</c:v>
                </c:pt>
                <c:pt idx="111">
                  <c:v>0.23103000000000001</c:v>
                </c:pt>
                <c:pt idx="112">
                  <c:v>0.22924800000000001</c:v>
                </c:pt>
                <c:pt idx="113">
                  <c:v>0.22712099999999999</c:v>
                </c:pt>
                <c:pt idx="114">
                  <c:v>0.22615199999999999</c:v>
                </c:pt>
                <c:pt idx="115">
                  <c:v>0.22444500000000001</c:v>
                </c:pt>
                <c:pt idx="116">
                  <c:v>0.223583</c:v>
                </c:pt>
                <c:pt idx="117">
                  <c:v>0.220855</c:v>
                </c:pt>
                <c:pt idx="118">
                  <c:v>0.21951499999999999</c:v>
                </c:pt>
                <c:pt idx="119">
                  <c:v>0.21691199999999999</c:v>
                </c:pt>
                <c:pt idx="120">
                  <c:v>0.21627299999999999</c:v>
                </c:pt>
                <c:pt idx="121">
                  <c:v>0.215277</c:v>
                </c:pt>
                <c:pt idx="122">
                  <c:v>0.21351700000000001</c:v>
                </c:pt>
                <c:pt idx="123">
                  <c:v>0.21282100000000001</c:v>
                </c:pt>
                <c:pt idx="124">
                  <c:v>0.210669</c:v>
                </c:pt>
                <c:pt idx="125">
                  <c:v>0.20888699999999999</c:v>
                </c:pt>
                <c:pt idx="126">
                  <c:v>0.20824500000000001</c:v>
                </c:pt>
                <c:pt idx="127">
                  <c:v>0.20688699999999999</c:v>
                </c:pt>
                <c:pt idx="128">
                  <c:v>0.205094</c:v>
                </c:pt>
                <c:pt idx="129">
                  <c:v>0.20341000000000001</c:v>
                </c:pt>
                <c:pt idx="130">
                  <c:v>0.202511</c:v>
                </c:pt>
                <c:pt idx="131">
                  <c:v>0.201039</c:v>
                </c:pt>
                <c:pt idx="132">
                  <c:v>0.199409</c:v>
                </c:pt>
                <c:pt idx="133">
                  <c:v>0.197801</c:v>
                </c:pt>
                <c:pt idx="134">
                  <c:v>0.19719</c:v>
                </c:pt>
                <c:pt idx="135">
                  <c:v>0.195602</c:v>
                </c:pt>
                <c:pt idx="136">
                  <c:v>0.19411900000000001</c:v>
                </c:pt>
                <c:pt idx="137">
                  <c:v>0.193413</c:v>
                </c:pt>
                <c:pt idx="138">
                  <c:v>0.191915</c:v>
                </c:pt>
                <c:pt idx="139">
                  <c:v>0.19073799999999999</c:v>
                </c:pt>
                <c:pt idx="140">
                  <c:v>0.19026000000000001</c:v>
                </c:pt>
                <c:pt idx="141">
                  <c:v>0.18903400000000001</c:v>
                </c:pt>
                <c:pt idx="142">
                  <c:v>0.18715799999999999</c:v>
                </c:pt>
                <c:pt idx="143">
                  <c:v>0.18501600000000001</c:v>
                </c:pt>
                <c:pt idx="144">
                  <c:v>0.185197</c:v>
                </c:pt>
                <c:pt idx="145">
                  <c:v>0.183503</c:v>
                </c:pt>
                <c:pt idx="146">
                  <c:v>0.18259400000000001</c:v>
                </c:pt>
                <c:pt idx="147">
                  <c:v>0.18205299999999999</c:v>
                </c:pt>
                <c:pt idx="148">
                  <c:v>0.179648</c:v>
                </c:pt>
                <c:pt idx="149">
                  <c:v>0.180281</c:v>
                </c:pt>
                <c:pt idx="150">
                  <c:v>0.17788599999999999</c:v>
                </c:pt>
                <c:pt idx="151">
                  <c:v>0.17715800000000001</c:v>
                </c:pt>
                <c:pt idx="152">
                  <c:v>0.176153</c:v>
                </c:pt>
                <c:pt idx="153">
                  <c:v>0.175233</c:v>
                </c:pt>
                <c:pt idx="154">
                  <c:v>0.17388500000000001</c:v>
                </c:pt>
                <c:pt idx="155">
                  <c:v>0.172148</c:v>
                </c:pt>
                <c:pt idx="156">
                  <c:v>0.17214599999999999</c:v>
                </c:pt>
                <c:pt idx="157">
                  <c:v>0.17142199999999999</c:v>
                </c:pt>
                <c:pt idx="158">
                  <c:v>0.169656</c:v>
                </c:pt>
                <c:pt idx="159">
                  <c:v>0.16966500000000001</c:v>
                </c:pt>
                <c:pt idx="160">
                  <c:v>0.168513</c:v>
                </c:pt>
                <c:pt idx="161">
                  <c:v>0.16683500000000001</c:v>
                </c:pt>
                <c:pt idx="162">
                  <c:v>0.16619500000000001</c:v>
                </c:pt>
                <c:pt idx="163">
                  <c:v>0.16434699999999999</c:v>
                </c:pt>
                <c:pt idx="164">
                  <c:v>0.16486100000000001</c:v>
                </c:pt>
                <c:pt idx="165">
                  <c:v>0.16392499999999999</c:v>
                </c:pt>
                <c:pt idx="166">
                  <c:v>0.16261800000000001</c:v>
                </c:pt>
                <c:pt idx="167">
                  <c:v>0.16162599999999999</c:v>
                </c:pt>
                <c:pt idx="168">
                  <c:v>0.16134399999999999</c:v>
                </c:pt>
                <c:pt idx="169">
                  <c:v>0.15934000000000001</c:v>
                </c:pt>
                <c:pt idx="170">
                  <c:v>0.15904799999999999</c:v>
                </c:pt>
                <c:pt idx="171">
                  <c:v>0.15742600000000001</c:v>
                </c:pt>
                <c:pt idx="172">
                  <c:v>0.15779799999999999</c:v>
                </c:pt>
                <c:pt idx="173">
                  <c:v>0.15568799999999999</c:v>
                </c:pt>
                <c:pt idx="174">
                  <c:v>0.155584</c:v>
                </c:pt>
                <c:pt idx="175">
                  <c:v>0.15476000000000001</c:v>
                </c:pt>
                <c:pt idx="176">
                  <c:v>0.15423899999999999</c:v>
                </c:pt>
                <c:pt idx="177">
                  <c:v>0.15232100000000001</c:v>
                </c:pt>
                <c:pt idx="178">
                  <c:v>0.15225900000000001</c:v>
                </c:pt>
                <c:pt idx="179">
                  <c:v>0.15198</c:v>
                </c:pt>
                <c:pt idx="180">
                  <c:v>0.15062500000000001</c:v>
                </c:pt>
                <c:pt idx="181">
                  <c:v>0.14976100000000001</c:v>
                </c:pt>
                <c:pt idx="182">
                  <c:v>0.148786</c:v>
                </c:pt>
                <c:pt idx="183">
                  <c:v>0.148314</c:v>
                </c:pt>
                <c:pt idx="184">
                  <c:v>0.14833199999999999</c:v>
                </c:pt>
                <c:pt idx="185">
                  <c:v>0.146647</c:v>
                </c:pt>
                <c:pt idx="186">
                  <c:v>0.146449</c:v>
                </c:pt>
                <c:pt idx="187">
                  <c:v>0.14590700000000001</c:v>
                </c:pt>
                <c:pt idx="188">
                  <c:v>0.144903</c:v>
                </c:pt>
                <c:pt idx="189">
                  <c:v>0.144206</c:v>
                </c:pt>
                <c:pt idx="190">
                  <c:v>0.14353099999999999</c:v>
                </c:pt>
                <c:pt idx="191">
                  <c:v>0.14330100000000001</c:v>
                </c:pt>
                <c:pt idx="192">
                  <c:v>0.142484</c:v>
                </c:pt>
                <c:pt idx="193">
                  <c:v>0.14154700000000001</c:v>
                </c:pt>
                <c:pt idx="194">
                  <c:v>0.14080599999999999</c:v>
                </c:pt>
                <c:pt idx="195">
                  <c:v>0.13964399999999999</c:v>
                </c:pt>
                <c:pt idx="196">
                  <c:v>0.139907</c:v>
                </c:pt>
                <c:pt idx="197">
                  <c:v>0.138935</c:v>
                </c:pt>
                <c:pt idx="198">
                  <c:v>0.137826</c:v>
                </c:pt>
                <c:pt idx="199">
                  <c:v>0.13725699999999999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E-4611-B67F-E03FCF21BFA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Pd2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Sheet1!$O$2:$O$201</c:f>
              <c:numCache>
                <c:formatCode>0.00E+00</c:formatCode>
                <c:ptCount val="200"/>
                <c:pt idx="0">
                  <c:v>0.1713539</c:v>
                </c:pt>
                <c:pt idx="1">
                  <c:v>0.1713539</c:v>
                </c:pt>
                <c:pt idx="2">
                  <c:v>0.176153</c:v>
                </c:pt>
                <c:pt idx="3">
                  <c:v>0.1810582</c:v>
                </c:pt>
                <c:pt idx="4">
                  <c:v>0.18606300000000001</c:v>
                </c:pt>
                <c:pt idx="5">
                  <c:v>0.19115960000000001</c:v>
                </c:pt>
                <c:pt idx="6">
                  <c:v>0.1963395</c:v>
                </c:pt>
                <c:pt idx="7">
                  <c:v>0.20159340000000001</c:v>
                </c:pt>
                <c:pt idx="8">
                  <c:v>0.20691100000000001</c:v>
                </c:pt>
                <c:pt idx="9">
                  <c:v>0.21228140000000001</c:v>
                </c:pt>
                <c:pt idx="10">
                  <c:v>0.21769340000000001</c:v>
                </c:pt>
                <c:pt idx="11">
                  <c:v>0.2231349</c:v>
                </c:pt>
                <c:pt idx="12">
                  <c:v>0.22859380000000001</c:v>
                </c:pt>
                <c:pt idx="13">
                  <c:v>0.23405770000000001</c:v>
                </c:pt>
                <c:pt idx="14">
                  <c:v>0.23951430000000001</c:v>
                </c:pt>
                <c:pt idx="15">
                  <c:v>0.24495130000000001</c:v>
                </c:pt>
                <c:pt idx="16">
                  <c:v>0.25035649999999998</c:v>
                </c:pt>
                <c:pt idx="17">
                  <c:v>0.25571820000000001</c:v>
                </c:pt>
                <c:pt idx="18">
                  <c:v>0.2610248</c:v>
                </c:pt>
                <c:pt idx="19">
                  <c:v>0.26626529999999998</c:v>
                </c:pt>
                <c:pt idx="20">
                  <c:v>0.27142889999999997</c:v>
                </c:pt>
                <c:pt idx="21">
                  <c:v>0.27650530000000001</c:v>
                </c:pt>
                <c:pt idx="22">
                  <c:v>0.28148450000000003</c:v>
                </c:pt>
                <c:pt idx="23">
                  <c:v>0.28635670000000002</c:v>
                </c:pt>
                <c:pt idx="24">
                  <c:v>0.29111239999999999</c:v>
                </c:pt>
                <c:pt idx="25">
                  <c:v>0.29574230000000001</c:v>
                </c:pt>
                <c:pt idx="26">
                  <c:v>0.30023719999999998</c:v>
                </c:pt>
                <c:pt idx="27">
                  <c:v>0.30458809999999997</c:v>
                </c:pt>
                <c:pt idx="28">
                  <c:v>0.3087859</c:v>
                </c:pt>
                <c:pt idx="29">
                  <c:v>0.31282169999999998</c:v>
                </c:pt>
                <c:pt idx="30">
                  <c:v>0.31668679999999999</c:v>
                </c:pt>
                <c:pt idx="31">
                  <c:v>0.32037280000000001</c:v>
                </c:pt>
                <c:pt idx="32">
                  <c:v>0.32387129999999997</c:v>
                </c:pt>
                <c:pt idx="33">
                  <c:v>0.32717449999999998</c:v>
                </c:pt>
                <c:pt idx="34">
                  <c:v>0.33027529999999999</c:v>
                </c:pt>
                <c:pt idx="35">
                  <c:v>0.33316709999999999</c:v>
                </c:pt>
                <c:pt idx="36">
                  <c:v>0.33584419999999998</c:v>
                </c:pt>
                <c:pt idx="37">
                  <c:v>0.33830139999999997</c:v>
                </c:pt>
                <c:pt idx="38">
                  <c:v>0.34053470000000002</c:v>
                </c:pt>
                <c:pt idx="39">
                  <c:v>0.34254180000000001</c:v>
                </c:pt>
                <c:pt idx="40">
                  <c:v>0.34432099999999999</c:v>
                </c:pt>
                <c:pt idx="41">
                  <c:v>0.3458717</c:v>
                </c:pt>
                <c:pt idx="42">
                  <c:v>0.34719450000000002</c:v>
                </c:pt>
                <c:pt idx="43">
                  <c:v>0.34829189999999999</c:v>
                </c:pt>
                <c:pt idx="44">
                  <c:v>0.34916659999999999</c:v>
                </c:pt>
                <c:pt idx="45">
                  <c:v>0.3498231</c:v>
                </c:pt>
                <c:pt idx="46">
                  <c:v>0.35026629999999997</c:v>
                </c:pt>
                <c:pt idx="47">
                  <c:v>0.3505028</c:v>
                </c:pt>
                <c:pt idx="48">
                  <c:v>0.3505392</c:v>
                </c:pt>
                <c:pt idx="49">
                  <c:v>0.3503831</c:v>
                </c:pt>
                <c:pt idx="50">
                  <c:v>0.35004279999999999</c:v>
                </c:pt>
                <c:pt idx="51">
                  <c:v>0.34952689999999997</c:v>
                </c:pt>
                <c:pt idx="52">
                  <c:v>0.3488446</c:v>
                </c:pt>
                <c:pt idx="53">
                  <c:v>0.34800490000000001</c:v>
                </c:pt>
                <c:pt idx="54">
                  <c:v>0.34701700000000002</c:v>
                </c:pt>
                <c:pt idx="55">
                  <c:v>0.3458909</c:v>
                </c:pt>
                <c:pt idx="56">
                  <c:v>0.34463539999999998</c:v>
                </c:pt>
                <c:pt idx="57">
                  <c:v>0.3432598</c:v>
                </c:pt>
                <c:pt idx="58">
                  <c:v>0.3417734</c:v>
                </c:pt>
                <c:pt idx="59">
                  <c:v>0.34018490000000001</c:v>
                </c:pt>
                <c:pt idx="60">
                  <c:v>0.33850279999999999</c:v>
                </c:pt>
                <c:pt idx="61">
                  <c:v>0.33673540000000002</c:v>
                </c:pt>
                <c:pt idx="62">
                  <c:v>0.33489059999999998</c:v>
                </c:pt>
                <c:pt idx="63">
                  <c:v>0.33297599999999999</c:v>
                </c:pt>
                <c:pt idx="64">
                  <c:v>0.33099879999999998</c:v>
                </c:pt>
                <c:pt idx="65">
                  <c:v>0.32896550000000002</c:v>
                </c:pt>
                <c:pt idx="66">
                  <c:v>0.32688289999999998</c:v>
                </c:pt>
                <c:pt idx="67">
                  <c:v>0.32259280000000001</c:v>
                </c:pt>
                <c:pt idx="68">
                  <c:v>0.32039640000000003</c:v>
                </c:pt>
                <c:pt idx="69">
                  <c:v>0.31817240000000002</c:v>
                </c:pt>
                <c:pt idx="70">
                  <c:v>0.31592550000000003</c:v>
                </c:pt>
                <c:pt idx="71">
                  <c:v>0.31365989999999999</c:v>
                </c:pt>
                <c:pt idx="72">
                  <c:v>0.31137959999999998</c:v>
                </c:pt>
                <c:pt idx="73">
                  <c:v>0.30908809999999998</c:v>
                </c:pt>
                <c:pt idx="74">
                  <c:v>0.30678889999999998</c:v>
                </c:pt>
                <c:pt idx="75">
                  <c:v>0.30448510000000001</c:v>
                </c:pt>
                <c:pt idx="76">
                  <c:v>0.30217949999999999</c:v>
                </c:pt>
                <c:pt idx="77">
                  <c:v>0.29987469999999999</c:v>
                </c:pt>
                <c:pt idx="78">
                  <c:v>0.29757299999999998</c:v>
                </c:pt>
                <c:pt idx="79">
                  <c:v>0.29527680000000001</c:v>
                </c:pt>
                <c:pt idx="80">
                  <c:v>0.29298780000000002</c:v>
                </c:pt>
                <c:pt idx="81">
                  <c:v>0.29070780000000002</c:v>
                </c:pt>
                <c:pt idx="82">
                  <c:v>0.28843869999999999</c:v>
                </c:pt>
                <c:pt idx="83">
                  <c:v>0.28618149999999998</c:v>
                </c:pt>
                <c:pt idx="84">
                  <c:v>0.28393800000000002</c:v>
                </c:pt>
                <c:pt idx="85">
                  <c:v>0.28170909999999999</c:v>
                </c:pt>
                <c:pt idx="86">
                  <c:v>0.27949590000000002</c:v>
                </c:pt>
                <c:pt idx="87">
                  <c:v>0.27729920000000002</c:v>
                </c:pt>
                <c:pt idx="88">
                  <c:v>0.27512009999999998</c:v>
                </c:pt>
                <c:pt idx="89">
                  <c:v>0.27295910000000001</c:v>
                </c:pt>
                <c:pt idx="90">
                  <c:v>0.27081699999999997</c:v>
                </c:pt>
                <c:pt idx="91">
                  <c:v>0.26869419999999999</c:v>
                </c:pt>
                <c:pt idx="92">
                  <c:v>0.26659129999999998</c:v>
                </c:pt>
                <c:pt idx="93">
                  <c:v>0.26450859999999998</c:v>
                </c:pt>
                <c:pt idx="94">
                  <c:v>0.26244659999999997</c:v>
                </c:pt>
                <c:pt idx="95">
                  <c:v>0.26040540000000001</c:v>
                </c:pt>
                <c:pt idx="96">
                  <c:v>0.25838539999999999</c:v>
                </c:pt>
                <c:pt idx="97">
                  <c:v>0.25638660000000002</c:v>
                </c:pt>
                <c:pt idx="98">
                  <c:v>0.25440940000000001</c:v>
                </c:pt>
                <c:pt idx="99">
                  <c:v>0.2524536</c:v>
                </c:pt>
                <c:pt idx="100">
                  <c:v>0.2505194</c:v>
                </c:pt>
                <c:pt idx="101">
                  <c:v>0.24860689999999999</c:v>
                </c:pt>
                <c:pt idx="102">
                  <c:v>0.24671589999999999</c:v>
                </c:pt>
                <c:pt idx="103">
                  <c:v>0.24484649999999999</c:v>
                </c:pt>
                <c:pt idx="104">
                  <c:v>0.24299870000000001</c:v>
                </c:pt>
                <c:pt idx="105">
                  <c:v>0.2411722</c:v>
                </c:pt>
                <c:pt idx="106">
                  <c:v>0.2393671</c:v>
                </c:pt>
                <c:pt idx="107">
                  <c:v>0.23758319999999999</c:v>
                </c:pt>
                <c:pt idx="108">
                  <c:v>0.23582040000000001</c:v>
                </c:pt>
                <c:pt idx="109">
                  <c:v>0.23407849999999999</c:v>
                </c:pt>
                <c:pt idx="110">
                  <c:v>0.23235739999999999</c:v>
                </c:pt>
                <c:pt idx="111">
                  <c:v>0.2306569</c:v>
                </c:pt>
                <c:pt idx="112">
                  <c:v>0.22897670000000001</c:v>
                </c:pt>
                <c:pt idx="113">
                  <c:v>0.22731680000000001</c:v>
                </c:pt>
                <c:pt idx="114">
                  <c:v>0.22567690000000001</c:v>
                </c:pt>
                <c:pt idx="115">
                  <c:v>0.2240567</c:v>
                </c:pt>
                <c:pt idx="116">
                  <c:v>0.22245619999999999</c:v>
                </c:pt>
                <c:pt idx="117">
                  <c:v>0.22087499999999999</c:v>
                </c:pt>
                <c:pt idx="118">
                  <c:v>0.21931290000000001</c:v>
                </c:pt>
                <c:pt idx="119">
                  <c:v>0.21776980000000001</c:v>
                </c:pt>
                <c:pt idx="120">
                  <c:v>0.2162453</c:v>
                </c:pt>
                <c:pt idx="121">
                  <c:v>0.21473919999999999</c:v>
                </c:pt>
                <c:pt idx="122">
                  <c:v>0.21325140000000001</c:v>
                </c:pt>
                <c:pt idx="123">
                  <c:v>0.21178150000000001</c:v>
                </c:pt>
                <c:pt idx="124">
                  <c:v>0.2103294</c:v>
                </c:pt>
                <c:pt idx="125">
                  <c:v>0.20889479999999999</c:v>
                </c:pt>
                <c:pt idx="126">
                  <c:v>0.2074773</c:v>
                </c:pt>
                <c:pt idx="127">
                  <c:v>0.20607700000000001</c:v>
                </c:pt>
                <c:pt idx="128">
                  <c:v>0.2046935</c:v>
                </c:pt>
                <c:pt idx="129">
                  <c:v>0.20332649999999999</c:v>
                </c:pt>
                <c:pt idx="130">
                  <c:v>0.20197580000000001</c:v>
                </c:pt>
                <c:pt idx="131">
                  <c:v>0.20064119999999999</c:v>
                </c:pt>
                <c:pt idx="132">
                  <c:v>0.19932250000000001</c:v>
                </c:pt>
                <c:pt idx="133">
                  <c:v>0.19801940000000001</c:v>
                </c:pt>
                <c:pt idx="134">
                  <c:v>0.19673170000000001</c:v>
                </c:pt>
                <c:pt idx="135">
                  <c:v>0.1954592</c:v>
                </c:pt>
                <c:pt idx="136">
                  <c:v>0.1942017</c:v>
                </c:pt>
                <c:pt idx="137">
                  <c:v>0.19295880000000001</c:v>
                </c:pt>
                <c:pt idx="138">
                  <c:v>0.1917306</c:v>
                </c:pt>
                <c:pt idx="139">
                  <c:v>0.19051660000000001</c:v>
                </c:pt>
                <c:pt idx="140">
                  <c:v>0.1893167</c:v>
                </c:pt>
                <c:pt idx="141">
                  <c:v>0.18813079999999999</c:v>
                </c:pt>
                <c:pt idx="142">
                  <c:v>0.1869585</c:v>
                </c:pt>
                <c:pt idx="143">
                  <c:v>0.18579970000000001</c:v>
                </c:pt>
                <c:pt idx="144">
                  <c:v>0.18465409999999999</c:v>
                </c:pt>
                <c:pt idx="145">
                  <c:v>0.18352160000000001</c:v>
                </c:pt>
                <c:pt idx="146">
                  <c:v>0.18240200000000001</c:v>
                </c:pt>
                <c:pt idx="147">
                  <c:v>0.18129509999999999</c:v>
                </c:pt>
                <c:pt idx="148">
                  <c:v>0.18020069999999999</c:v>
                </c:pt>
                <c:pt idx="149">
                  <c:v>0.17911869999999999</c:v>
                </c:pt>
                <c:pt idx="150">
                  <c:v>0.1780487</c:v>
                </c:pt>
                <c:pt idx="151">
                  <c:v>0.1769907</c:v>
                </c:pt>
                <c:pt idx="152">
                  <c:v>0.1759444</c:v>
                </c:pt>
                <c:pt idx="153">
                  <c:v>0.1749098</c:v>
                </c:pt>
                <c:pt idx="154">
                  <c:v>0.1738866</c:v>
                </c:pt>
                <c:pt idx="155">
                  <c:v>0.17287459999999999</c:v>
                </c:pt>
                <c:pt idx="156">
                  <c:v>0.17187379999999999</c:v>
                </c:pt>
                <c:pt idx="157">
                  <c:v>0.1708837</c:v>
                </c:pt>
                <c:pt idx="158">
                  <c:v>0.16990450000000001</c:v>
                </c:pt>
                <c:pt idx="159">
                  <c:v>0.1689359</c:v>
                </c:pt>
                <c:pt idx="160">
                  <c:v>0.16797780000000001</c:v>
                </c:pt>
                <c:pt idx="161">
                  <c:v>0.16702980000000001</c:v>
                </c:pt>
                <c:pt idx="162">
                  <c:v>0.16609209999999999</c:v>
                </c:pt>
                <c:pt idx="163">
                  <c:v>0.16516429999999999</c:v>
                </c:pt>
                <c:pt idx="164">
                  <c:v>0.16424639999999999</c:v>
                </c:pt>
                <c:pt idx="165">
                  <c:v>0.16333810000000001</c:v>
                </c:pt>
                <c:pt idx="166">
                  <c:v>0.16243940000000001</c:v>
                </c:pt>
                <c:pt idx="167">
                  <c:v>0.1615501</c:v>
                </c:pt>
                <c:pt idx="168">
                  <c:v>0.16067010000000001</c:v>
                </c:pt>
                <c:pt idx="169">
                  <c:v>0.1597992</c:v>
                </c:pt>
                <c:pt idx="170">
                  <c:v>0.1589373</c:v>
                </c:pt>
                <c:pt idx="171">
                  <c:v>0.15808440000000001</c:v>
                </c:pt>
                <c:pt idx="172">
                  <c:v>0.15724009999999999</c:v>
                </c:pt>
                <c:pt idx="173">
                  <c:v>0.1564045</c:v>
                </c:pt>
                <c:pt idx="174">
                  <c:v>0.1555774</c:v>
                </c:pt>
                <c:pt idx="175">
                  <c:v>0.1547586</c:v>
                </c:pt>
                <c:pt idx="176">
                  <c:v>0.1539481</c:v>
                </c:pt>
                <c:pt idx="177">
                  <c:v>0.1531458</c:v>
                </c:pt>
                <c:pt idx="178">
                  <c:v>0.1523515</c:v>
                </c:pt>
                <c:pt idx="179">
                  <c:v>0.15156510000000001</c:v>
                </c:pt>
                <c:pt idx="180">
                  <c:v>0.15078649999999999</c:v>
                </c:pt>
                <c:pt idx="181">
                  <c:v>0.1500155</c:v>
                </c:pt>
                <c:pt idx="182">
                  <c:v>0.1492522</c:v>
                </c:pt>
                <c:pt idx="183">
                  <c:v>0.1484964</c:v>
                </c:pt>
                <c:pt idx="184">
                  <c:v>0.14774789999999999</c:v>
                </c:pt>
                <c:pt idx="185">
                  <c:v>0.14700669999999999</c:v>
                </c:pt>
                <c:pt idx="186">
                  <c:v>0.14627270000000001</c:v>
                </c:pt>
                <c:pt idx="187">
                  <c:v>0.1455457</c:v>
                </c:pt>
                <c:pt idx="188">
                  <c:v>0.1448258</c:v>
                </c:pt>
                <c:pt idx="189">
                  <c:v>0.14411260000000001</c:v>
                </c:pt>
                <c:pt idx="190">
                  <c:v>0.14340629999999999</c:v>
                </c:pt>
                <c:pt idx="191">
                  <c:v>0.14270669999999999</c:v>
                </c:pt>
                <c:pt idx="192">
                  <c:v>0.14201369999999999</c:v>
                </c:pt>
                <c:pt idx="193">
                  <c:v>0.14132719999999999</c:v>
                </c:pt>
                <c:pt idx="194">
                  <c:v>0.1406471</c:v>
                </c:pt>
                <c:pt idx="195">
                  <c:v>0.1399734</c:v>
                </c:pt>
                <c:pt idx="196">
                  <c:v>0.13930590000000001</c:v>
                </c:pt>
                <c:pt idx="197">
                  <c:v>0.13864460000000001</c:v>
                </c:pt>
                <c:pt idx="198">
                  <c:v>0.13798930000000001</c:v>
                </c:pt>
                <c:pt idx="199">
                  <c:v>0.1373402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E-4611-B67F-E03FCF21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352"/>
        <c:axId val="53996928"/>
      </c:scatterChart>
      <c:valAx>
        <c:axId val="5399635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53996928"/>
        <c:crosses val="autoZero"/>
        <c:crossBetween val="midCat"/>
      </c:valAx>
      <c:valAx>
        <c:axId val="539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539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204</xdr:row>
      <xdr:rowOff>4762</xdr:rowOff>
    </xdr:from>
    <xdr:to>
      <xdr:col>5</xdr:col>
      <xdr:colOff>125730</xdr:colOff>
      <xdr:row>218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</xdr:colOff>
      <xdr:row>204</xdr:row>
      <xdr:rowOff>0</xdr:rowOff>
    </xdr:from>
    <xdr:to>
      <xdr:col>9</xdr:col>
      <xdr:colOff>426720</xdr:colOff>
      <xdr:row>218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203</xdr:row>
      <xdr:rowOff>160020</xdr:rowOff>
    </xdr:from>
    <xdr:to>
      <xdr:col>13</xdr:col>
      <xdr:colOff>356235</xdr:colOff>
      <xdr:row>218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963246-4EC0-4A01-9846-1E3E8035C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472440</xdr:colOff>
      <xdr:row>203</xdr:row>
      <xdr:rowOff>148590</xdr:rowOff>
    </xdr:from>
    <xdr:to>
      <xdr:col>17</xdr:col>
      <xdr:colOff>295275</xdr:colOff>
      <xdr:row>218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FC7F04-D365-4AE4-B53E-40FC6D4F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1048576" totalsRowShown="0" headerRowDxfId="26" dataDxfId="25">
  <autoFilter ref="B1:E1048576" xr:uid="{00000000-0009-0000-0100-000006000000}"/>
  <tableColumns count="4">
    <tableColumn id="1" xr3:uid="{00000000-0010-0000-0000-000001000000}" name="Pb Simulation" dataDxfId="3"/>
    <tableColumn id="2" xr3:uid="{00000000-0010-0000-0000-000002000000}" name="Pb Analytic" dataDxfId="24"/>
    <tableColumn id="3" xr3:uid="{00000000-0010-0000-0000-000003000000}" name="Absolute Error" dataDxfId="23"/>
    <tableColumn id="4" xr3:uid="{00000000-0010-0000-0000-000004000000}" name="Relative Error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1048576" totalsRowShown="0" headerRowDxfId="21" dataDxfId="20">
  <autoFilter ref="F1:I1048576" xr:uid="{00000000-0009-0000-0100-000007000000}"/>
  <tableColumns count="4">
    <tableColumn id="1" xr3:uid="{00000000-0010-0000-0100-000001000000}" name="Pd Simulation" dataDxfId="2"/>
    <tableColumn id="2" xr3:uid="{00000000-0010-0000-0100-000002000000}" name="Pd Analytic" dataDxfId="19"/>
    <tableColumn id="3" xr3:uid="{00000000-0010-0000-0100-000003000000}" name="Absolute Error" dataDxfId="18"/>
    <tableColumn id="4" xr3:uid="{00000000-0010-0000-0100-000004000000}" name="Relative Error" dataDxfId="17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16" dataDxfId="15">
  <autoFilter ref="A1:A203" xr:uid="{00000000-0009-0000-0100-00000B000000}"/>
  <tableColumns count="1">
    <tableColumn id="1" xr3:uid="{00000000-0010-0000-0200-000001000000}" name="lambda" dataDxfId="1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72" displayName="Table72" ref="J1:M1048576" totalsRowShown="0" headerRowDxfId="13" dataDxfId="12">
  <autoFilter ref="J1:M1048576" xr:uid="{00000000-0009-0000-0100-000001000000}"/>
  <tableColumns count="4">
    <tableColumn id="1" xr3:uid="{00000000-0010-0000-0300-000001000000}" name="Pd2 Simulation" dataDxfId="1"/>
    <tableColumn id="2" xr3:uid="{00000000-0010-0000-0300-000002000000}" name="Pd1 Analytic" dataDxfId="11"/>
    <tableColumn id="3" xr3:uid="{00000000-0010-0000-0300-000003000000}" name="Absolute Error" dataDxfId="10"/>
    <tableColumn id="4" xr3:uid="{00000000-0010-0000-0300-000004000000}" name="Relative Error" dataDxfId="9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723" displayName="Table723" ref="N1:Q1048576" totalsRowShown="0" headerRowDxfId="8" dataDxfId="7">
  <autoFilter ref="N1:Q1048576" xr:uid="{00000000-0009-0000-0100-000002000000}"/>
  <tableColumns count="4">
    <tableColumn id="1" xr3:uid="{00000000-0010-0000-0400-000001000000}" name="Pd1 Simulation" dataDxfId="0"/>
    <tableColumn id="2" xr3:uid="{00000000-0010-0000-0400-000002000000}" name="Pd2 Analytic" dataDxfId="6"/>
    <tableColumn id="3" xr3:uid="{00000000-0010-0000-0400-000003000000}" name="Absolute Error" dataDxfId="5"/>
    <tableColumn id="4" xr3:uid="{00000000-0010-0000-0400-000004000000}" name="Relative Error" dataDxfId="4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94" sqref="R194"/>
    </sheetView>
  </sheetViews>
  <sheetFormatPr baseColWidth="10" defaultColWidth="9.1640625" defaultRowHeight="15" x14ac:dyDescent="0.2"/>
  <cols>
    <col min="1" max="1" width="9.6640625" style="1" customWidth="1"/>
    <col min="2" max="2" width="17.33203125" style="5" customWidth="1"/>
    <col min="3" max="3" width="14.5" customWidth="1"/>
    <col min="4" max="4" width="15.83203125" style="1" customWidth="1"/>
    <col min="5" max="5" width="15.1640625" style="1" customWidth="1"/>
    <col min="6" max="6" width="15" style="5" customWidth="1"/>
    <col min="7" max="7" width="13.5" bestFit="1" customWidth="1"/>
    <col min="8" max="8" width="15.83203125" style="1" customWidth="1"/>
    <col min="9" max="9" width="15.1640625" style="1" customWidth="1"/>
    <col min="10" max="10" width="17.33203125" style="5" customWidth="1"/>
    <col min="11" max="11" width="18.1640625" customWidth="1"/>
    <col min="12" max="12" width="16.83203125" style="1" customWidth="1"/>
    <col min="13" max="13" width="16.1640625" style="1" bestFit="1" customWidth="1"/>
    <col min="14" max="14" width="17.33203125" style="5" customWidth="1"/>
    <col min="15" max="15" width="13.5" bestFit="1" customWidth="1"/>
    <col min="16" max="16" width="16.83203125" style="1" bestFit="1" customWidth="1"/>
    <col min="17" max="17" width="16.1640625" style="1" bestFit="1" customWidth="1"/>
    <col min="18" max="16384" width="9.1640625" style="1"/>
  </cols>
  <sheetData>
    <row r="1" spans="1:17" x14ac:dyDescent="0.2">
      <c r="A1" s="1" t="s">
        <v>0</v>
      </c>
      <c r="B1" s="5" t="s">
        <v>9</v>
      </c>
      <c r="C1" s="4" t="s">
        <v>1</v>
      </c>
      <c r="D1" s="1" t="s">
        <v>2</v>
      </c>
      <c r="E1" s="1" t="s">
        <v>3</v>
      </c>
      <c r="F1" s="5" t="s">
        <v>10</v>
      </c>
      <c r="G1" s="6" t="s">
        <v>6</v>
      </c>
      <c r="H1" s="1" t="s">
        <v>2</v>
      </c>
      <c r="I1" s="1" t="s">
        <v>3</v>
      </c>
      <c r="J1" s="5" t="s">
        <v>12</v>
      </c>
      <c r="K1" s="8" t="s">
        <v>7</v>
      </c>
      <c r="L1" s="1" t="s">
        <v>2</v>
      </c>
      <c r="M1" s="1" t="s">
        <v>3</v>
      </c>
      <c r="N1" s="5" t="s">
        <v>11</v>
      </c>
      <c r="O1" s="10" t="s">
        <v>8</v>
      </c>
      <c r="P1" s="1" t="s">
        <v>2</v>
      </c>
      <c r="Q1" s="1" t="s">
        <v>3</v>
      </c>
    </row>
    <row r="2" spans="1:17" x14ac:dyDescent="0.2">
      <c r="A2" s="1">
        <v>0.1</v>
      </c>
      <c r="B2" s="10">
        <v>0</v>
      </c>
      <c r="C2" s="3">
        <v>8.7809570000000004E-20</v>
      </c>
      <c r="D2" s="2">
        <f>ABS(Table6[[#This Row],[Pb Analytic]]-Table6[[#This Row],[Pb Simulation]])</f>
        <v>8.7809570000000004E-20</v>
      </c>
      <c r="E2" s="2">
        <f>100*IF(Table6[[#This Row],[Pb Simulation]]&gt;0,Table6[[#This Row],[Absolute Error]]/Table6[[#This Row],[Pb Simulation]],1)</f>
        <v>100</v>
      </c>
      <c r="F2" s="10">
        <v>0.35312900000000003</v>
      </c>
      <c r="G2" s="7">
        <v>0.34459000000000001</v>
      </c>
      <c r="H2" s="2">
        <f>ABS(Table7[[#This Row],[Pd Analytic]]-Table7[[#This Row],[Pd Simulation]])</f>
        <v>8.5390000000000188E-3</v>
      </c>
      <c r="I2" s="2">
        <f>100*IF(Table7[[#This Row],[Pd Analytic]]&gt;0,Table7[[#This Row],[Absolute Error]]/Table7[[#This Row],[Pd Analytic]],1)</f>
        <v>2.4780173539568815</v>
      </c>
      <c r="J2" s="10">
        <v>0.17799000000000001</v>
      </c>
      <c r="K2" s="9">
        <v>0.1732361</v>
      </c>
      <c r="L2" s="2">
        <f>ABS(Table72[[#This Row],[Pd2 Simulation]]-Table72[[#This Row],[Pd1 Analytic]])</f>
        <v>4.7539000000000053E-3</v>
      </c>
      <c r="M2" s="2">
        <f>100*IF(Table72[[#This Row],[Pd1 Analytic]]&gt;0,Table72[[#This Row],[Pd2 Simulation]]/Table72[[#This Row],[Pd1 Analytic]],1)</f>
        <v>102.74417399144866</v>
      </c>
      <c r="N2" s="10">
        <v>0.17513899999999999</v>
      </c>
      <c r="O2" s="11">
        <v>0.1713539</v>
      </c>
      <c r="P2" s="2">
        <f>ABS(Table723[[#This Row],[Pd2 Analytic]]-Table723[[#This Row],[Pd1 Simulation]])</f>
        <v>3.7850999999999857E-3</v>
      </c>
      <c r="Q2" s="2">
        <f>100*IF(Table723[[#This Row],[Pd2 Analytic]]&gt;0,Table723[[#This Row],[Pd1 Simulation]]/Table723[[#This Row],[Pd2 Analytic]],1)</f>
        <v>102.20893717621833</v>
      </c>
    </row>
    <row r="3" spans="1:17" x14ac:dyDescent="0.2">
      <c r="A3" s="1">
        <v>0.2</v>
      </c>
      <c r="B3" s="10">
        <v>0</v>
      </c>
      <c r="C3" s="3">
        <v>8.7809570000000004E-20</v>
      </c>
      <c r="D3" s="2">
        <f>ABS(Table6[[#This Row],[Pb Analytic]]-Table6[[#This Row],[Pb Simulation]])</f>
        <v>8.7809570000000004E-20</v>
      </c>
      <c r="E3" s="2">
        <f>100*IF(Table6[[#This Row],[Pb Simulation]]&gt;0,Table6[[#This Row],[Absolute Error]]/Table6[[#This Row],[Pb Simulation]],1)</f>
        <v>100</v>
      </c>
      <c r="F3" s="10">
        <v>0.36993900000000002</v>
      </c>
      <c r="G3" s="7">
        <v>0.34459000000000001</v>
      </c>
      <c r="H3" s="2">
        <f>ABS(Table7[[#This Row],[Pd Analytic]]-Table7[[#This Row],[Pd Simulation]])</f>
        <v>2.534900000000001E-2</v>
      </c>
      <c r="I3" s="2">
        <f>100*IF(Table7[[#This Row],[Pd Analytic]]&gt;0,Table7[[#This Row],[Absolute Error]]/Table7[[#This Row],[Pd Analytic]],1)</f>
        <v>7.3562784758698774</v>
      </c>
      <c r="J3" s="10">
        <v>0.18807499999999999</v>
      </c>
      <c r="K3" s="9">
        <v>0.1732361</v>
      </c>
      <c r="L3" s="2">
        <f>ABS(Table72[[#This Row],[Pd2 Simulation]]-Table72[[#This Row],[Pd1 Analytic]])</f>
        <v>1.4838899999999988E-2</v>
      </c>
      <c r="M3" s="2">
        <f>100*IF(Table72[[#This Row],[Pd1 Analytic]]&gt;0,Table72[[#This Row],[Pd2 Simulation]]/Table72[[#This Row],[Pd1 Analytic]],1)</f>
        <v>108.56570887938484</v>
      </c>
      <c r="N3" s="10">
        <v>0.181864</v>
      </c>
      <c r="O3" s="11">
        <v>0.1713539</v>
      </c>
      <c r="P3" s="2">
        <f>ABS(Table723[[#This Row],[Pd2 Analytic]]-Table723[[#This Row],[Pd1 Simulation]])</f>
        <v>1.0510099999999994E-2</v>
      </c>
      <c r="Q3" s="2">
        <f>100*IF(Table723[[#This Row],[Pd2 Analytic]]&gt;0,Table723[[#This Row],[Pd1 Simulation]]/Table723[[#This Row],[Pd2 Analytic]],1)</f>
        <v>106.13356334463353</v>
      </c>
    </row>
    <row r="4" spans="1:17" x14ac:dyDescent="0.2">
      <c r="A4" s="1">
        <v>0.3</v>
      </c>
      <c r="B4" s="10">
        <v>0</v>
      </c>
      <c r="C4" s="3">
        <v>3.3532970000000002E-16</v>
      </c>
      <c r="D4" s="2">
        <f>ABS(Table6[[#This Row],[Pb Analytic]]-Table6[[#This Row],[Pb Simulation]])</f>
        <v>3.3532970000000002E-16</v>
      </c>
      <c r="E4" s="2">
        <f>100*IF(Table6[[#This Row],[Pb Simulation]]&gt;0,Table6[[#This Row],[Absolute Error]]/Table6[[#This Row],[Pb Simulation]],1)</f>
        <v>100</v>
      </c>
      <c r="F4" s="10">
        <v>0.38653100000000001</v>
      </c>
      <c r="G4" s="7">
        <v>0.35612650000000001</v>
      </c>
      <c r="H4" s="2">
        <f>ABS(Table7[[#This Row],[Pd Analytic]]-Table7[[#This Row],[Pd Simulation]])</f>
        <v>3.0404500000000001E-2</v>
      </c>
      <c r="I4" s="2">
        <f>100*IF(Table7[[#This Row],[Pd Analytic]]&gt;0,Table7[[#This Row],[Absolute Error]]/Table7[[#This Row],[Pd Analytic]],1)</f>
        <v>8.5375561773695576</v>
      </c>
      <c r="J4" s="10">
        <v>0.19673199999999999</v>
      </c>
      <c r="K4" s="9">
        <v>0.17997360000000001</v>
      </c>
      <c r="L4" s="2">
        <f>ABS(Table72[[#This Row],[Pd2 Simulation]]-Table72[[#This Row],[Pd1 Analytic]])</f>
        <v>1.6758399999999979E-2</v>
      </c>
      <c r="M4" s="2">
        <f>100*IF(Table72[[#This Row],[Pd1 Analytic]]&gt;0,Table72[[#This Row],[Pd2 Simulation]]/Table72[[#This Row],[Pd1 Analytic]],1)</f>
        <v>109.31158792178408</v>
      </c>
      <c r="N4" s="10">
        <v>0.189799</v>
      </c>
      <c r="O4" s="11">
        <v>0.176153</v>
      </c>
      <c r="P4" s="2">
        <f>ABS(Table723[[#This Row],[Pd2 Analytic]]-Table723[[#This Row],[Pd1 Simulation]])</f>
        <v>1.3645999999999991E-2</v>
      </c>
      <c r="Q4" s="2">
        <f>100*IF(Table723[[#This Row],[Pd2 Analytic]]&gt;0,Table723[[#This Row],[Pd1 Simulation]]/Table723[[#This Row],[Pd2 Analytic]],1)</f>
        <v>107.74667476568665</v>
      </c>
    </row>
    <row r="5" spans="1:17" x14ac:dyDescent="0.2">
      <c r="A5" s="1">
        <v>0.4</v>
      </c>
      <c r="B5" s="10">
        <v>0</v>
      </c>
      <c r="C5" s="3">
        <v>4.0469130000000002E-14</v>
      </c>
      <c r="D5" s="2">
        <f>ABS(Table6[[#This Row],[Pb Analytic]]-Table6[[#This Row],[Pb Simulation]])</f>
        <v>4.0469130000000002E-14</v>
      </c>
      <c r="E5" s="2">
        <f>100*IF(Table6[[#This Row],[Pb Simulation]]&gt;0,Table6[[#This Row],[Absolute Error]]/Table6[[#This Row],[Pb Simulation]],1)</f>
        <v>100</v>
      </c>
      <c r="F5" s="10">
        <v>0.40205099999999999</v>
      </c>
      <c r="G5" s="7">
        <v>0.36792370000000002</v>
      </c>
      <c r="H5" s="2">
        <f>ABS(Table7[[#This Row],[Pd Analytic]]-Table7[[#This Row],[Pd Simulation]])</f>
        <v>3.4127299999999972E-2</v>
      </c>
      <c r="I5" s="2">
        <f>100*IF(Table7[[#This Row],[Pd Analytic]]&gt;0,Table7[[#This Row],[Absolute Error]]/Table7[[#This Row],[Pd Analytic]],1)</f>
        <v>9.2756460103004965</v>
      </c>
      <c r="J5" s="10">
        <v>0.20571200000000001</v>
      </c>
      <c r="K5" s="9">
        <v>0.18686559999999999</v>
      </c>
      <c r="L5" s="2">
        <f>ABS(Table72[[#This Row],[Pd2 Simulation]]-Table72[[#This Row],[Pd1 Analytic]])</f>
        <v>1.8846400000000013E-2</v>
      </c>
      <c r="M5" s="2">
        <f>100*IF(Table72[[#This Row],[Pd1 Analytic]]&gt;0,Table72[[#This Row],[Pd2 Simulation]]/Table72[[#This Row],[Pd1 Analytic]],1)</f>
        <v>110.08553741298559</v>
      </c>
      <c r="N5" s="10">
        <v>0.19633900000000001</v>
      </c>
      <c r="O5" s="11">
        <v>0.1810582</v>
      </c>
      <c r="P5" s="2">
        <f>ABS(Table723[[#This Row],[Pd2 Analytic]]-Table723[[#This Row],[Pd1 Simulation]])</f>
        <v>1.5280800000000011E-2</v>
      </c>
      <c r="Q5" s="2">
        <f>100*IF(Table723[[#This Row],[Pd2 Analytic]]&gt;0,Table723[[#This Row],[Pd1 Simulation]]/Table723[[#This Row],[Pd2 Analytic]],1)</f>
        <v>108.43971717381484</v>
      </c>
    </row>
    <row r="6" spans="1:17" x14ac:dyDescent="0.2">
      <c r="A6" s="1">
        <v>0.5</v>
      </c>
      <c r="B6" s="10">
        <v>0</v>
      </c>
      <c r="C6" s="3">
        <v>1.1855230000000001E-12</v>
      </c>
      <c r="D6" s="2">
        <f>ABS(Table6[[#This Row],[Pb Analytic]]-Table6[[#This Row],[Pb Simulation]])</f>
        <v>1.1855230000000001E-12</v>
      </c>
      <c r="E6" s="2">
        <f>100*IF(Table6[[#This Row],[Pb Simulation]]&gt;0,Table6[[#This Row],[Absolute Error]]/Table6[[#This Row],[Pb Simulation]],1)</f>
        <v>100</v>
      </c>
      <c r="F6" s="10">
        <v>0.417522</v>
      </c>
      <c r="G6" s="7">
        <v>0.37996029999999997</v>
      </c>
      <c r="H6" s="2">
        <f>ABS(Table7[[#This Row],[Pd Analytic]]-Table7[[#This Row],[Pd Simulation]])</f>
        <v>3.7561700000000031E-2</v>
      </c>
      <c r="I6" s="2">
        <f>100*IF(Table7[[#This Row],[Pd Analytic]]&gt;0,Table7[[#This Row],[Absolute Error]]/Table7[[#This Row],[Pd Analytic]],1)</f>
        <v>9.8856906892641252</v>
      </c>
      <c r="J6" s="10">
        <v>0.21496699999999999</v>
      </c>
      <c r="K6" s="9">
        <v>0.19389719999999999</v>
      </c>
      <c r="L6" s="2">
        <f>ABS(Table72[[#This Row],[Pd2 Simulation]]-Table72[[#This Row],[Pd1 Analytic]])</f>
        <v>2.10698E-2</v>
      </c>
      <c r="M6" s="2">
        <f>100*IF(Table72[[#This Row],[Pd1 Analytic]]&gt;0,Table72[[#This Row],[Pd2 Simulation]]/Table72[[#This Row],[Pd1 Analytic]],1)</f>
        <v>110.86647976350355</v>
      </c>
      <c r="N6" s="10">
        <v>0.20255500000000001</v>
      </c>
      <c r="O6" s="11">
        <v>0.18606300000000001</v>
      </c>
      <c r="P6" s="2">
        <f>ABS(Table723[[#This Row],[Pd2 Analytic]]-Table723[[#This Row],[Pd1 Simulation]])</f>
        <v>1.6492000000000007E-2</v>
      </c>
      <c r="Q6" s="2">
        <f>100*IF(Table723[[#This Row],[Pd2 Analytic]]&gt;0,Table723[[#This Row],[Pd1 Simulation]]/Table723[[#This Row],[Pd2 Analytic]],1)</f>
        <v>108.86366445773743</v>
      </c>
    </row>
    <row r="7" spans="1:17" x14ac:dyDescent="0.2">
      <c r="A7" s="1">
        <v>0.6</v>
      </c>
      <c r="B7" s="10">
        <v>0</v>
      </c>
      <c r="C7" s="3">
        <v>1.5969699999999999E-11</v>
      </c>
      <c r="D7" s="2">
        <f>ABS(Table6[[#This Row],[Pb Analytic]]-Table6[[#This Row],[Pb Simulation]])</f>
        <v>1.5969699999999999E-11</v>
      </c>
      <c r="E7" s="2">
        <f>100*IF(Table6[[#This Row],[Pb Simulation]]&gt;0,Table6[[#This Row],[Absolute Error]]/Table6[[#This Row],[Pb Simulation]],1)</f>
        <v>100</v>
      </c>
      <c r="F7" s="10">
        <v>0.43149799999999999</v>
      </c>
      <c r="G7" s="7">
        <v>0.39221119999999998</v>
      </c>
      <c r="H7" s="2">
        <f>ABS(Table7[[#This Row],[Pd Analytic]]-Table7[[#This Row],[Pd Simulation]])</f>
        <v>3.9286800000000011E-2</v>
      </c>
      <c r="I7" s="2">
        <f>100*IF(Table7[[#This Row],[Pd Analytic]]&gt;0,Table7[[#This Row],[Absolute Error]]/Table7[[#This Row],[Pd Analytic]],1)</f>
        <v>10.016746079663205</v>
      </c>
      <c r="J7" s="10">
        <v>0.223472</v>
      </c>
      <c r="K7" s="9">
        <v>0.2010516</v>
      </c>
      <c r="L7" s="2">
        <f>ABS(Table72[[#This Row],[Pd2 Simulation]]-Table72[[#This Row],[Pd1 Analytic]])</f>
        <v>2.2420400000000007E-2</v>
      </c>
      <c r="M7" s="2">
        <f>100*IF(Table72[[#This Row],[Pd1 Analytic]]&gt;0,Table72[[#This Row],[Pd2 Simulation]]/Table72[[#This Row],[Pd1 Analytic]],1)</f>
        <v>111.15156507085744</v>
      </c>
      <c r="N7" s="10">
        <v>0.20802599999999999</v>
      </c>
      <c r="O7" s="11">
        <v>0.19115960000000001</v>
      </c>
      <c r="P7" s="2">
        <f>ABS(Table723[[#This Row],[Pd2 Analytic]]-Table723[[#This Row],[Pd1 Simulation]])</f>
        <v>1.6866399999999976E-2</v>
      </c>
      <c r="Q7" s="2">
        <f>100*IF(Table723[[#This Row],[Pd2 Analytic]]&gt;0,Table723[[#This Row],[Pd1 Simulation]]/Table723[[#This Row],[Pd2 Analytic]],1)</f>
        <v>108.82320322913417</v>
      </c>
    </row>
    <row r="8" spans="1:17" x14ac:dyDescent="0.2">
      <c r="A8" s="1">
        <v>0.7</v>
      </c>
      <c r="B8" s="10">
        <v>0</v>
      </c>
      <c r="C8" s="3">
        <v>1.314818E-10</v>
      </c>
      <c r="D8" s="2">
        <f>ABS(Table6[[#This Row],[Pb Analytic]]-Table6[[#This Row],[Pb Simulation]])</f>
        <v>1.314818E-10</v>
      </c>
      <c r="E8" s="2">
        <f>100*IF(Table6[[#This Row],[Pb Simulation]]&gt;0,Table6[[#This Row],[Absolute Error]]/Table6[[#This Row],[Pb Simulation]],1)</f>
        <v>100</v>
      </c>
      <c r="F8" s="10">
        <v>0.44629200000000002</v>
      </c>
      <c r="G8" s="7">
        <v>0.40465000000000001</v>
      </c>
      <c r="H8" s="2">
        <f>ABS(Table7[[#This Row],[Pd Analytic]]-Table7[[#This Row],[Pd Simulation]])</f>
        <v>4.1642000000000012E-2</v>
      </c>
      <c r="I8" s="2">
        <f>100*IF(Table7[[#This Row],[Pd Analytic]]&gt;0,Table7[[#This Row],[Absolute Error]]/Table7[[#This Row],[Pd Analytic]],1)</f>
        <v>10.290868651921416</v>
      </c>
      <c r="J8" s="10">
        <v>0.23197100000000001</v>
      </c>
      <c r="K8" s="9">
        <v>0.20831050000000001</v>
      </c>
      <c r="L8" s="2">
        <f>ABS(Table72[[#This Row],[Pd2 Simulation]]-Table72[[#This Row],[Pd1 Analytic]])</f>
        <v>2.3660500000000001E-2</v>
      </c>
      <c r="M8" s="2">
        <f>100*IF(Table72[[#This Row],[Pd1 Analytic]]&gt;0,Table72[[#This Row],[Pd2 Simulation]]/Table72[[#This Row],[Pd1 Analytic]],1)</f>
        <v>111.35828486802153</v>
      </c>
      <c r="N8" s="10">
        <v>0.21432100000000001</v>
      </c>
      <c r="O8" s="11">
        <v>0.1963395</v>
      </c>
      <c r="P8" s="2">
        <f>ABS(Table723[[#This Row],[Pd2 Analytic]]-Table723[[#This Row],[Pd1 Simulation]])</f>
        <v>1.7981500000000011E-2</v>
      </c>
      <c r="Q8" s="2">
        <f>100*IF(Table723[[#This Row],[Pd2 Analytic]]&gt;0,Table723[[#This Row],[Pd1 Simulation]]/Table723[[#This Row],[Pd2 Analytic]],1)</f>
        <v>109.15837108681647</v>
      </c>
    </row>
    <row r="9" spans="1:17" x14ac:dyDescent="0.2">
      <c r="A9" s="1">
        <v>0.8</v>
      </c>
      <c r="B9" s="10">
        <v>0</v>
      </c>
      <c r="C9" s="3">
        <v>7.7007620000000002E-10</v>
      </c>
      <c r="D9" s="2">
        <f>ABS(Table6[[#This Row],[Pb Analytic]]-Table6[[#This Row],[Pb Simulation]])</f>
        <v>7.7007620000000002E-10</v>
      </c>
      <c r="E9" s="2">
        <f>100*IF(Table6[[#This Row],[Pb Simulation]]&gt;0,Table6[[#This Row],[Absolute Error]]/Table6[[#This Row],[Pb Simulation]],1)</f>
        <v>100</v>
      </c>
      <c r="F9" s="10">
        <v>0.46032899999999999</v>
      </c>
      <c r="G9" s="7">
        <v>0.4172479</v>
      </c>
      <c r="H9" s="2">
        <f>ABS(Table7[[#This Row],[Pd Analytic]]-Table7[[#This Row],[Pd Simulation]])</f>
        <v>4.3081099999999983E-2</v>
      </c>
      <c r="I9" s="2">
        <f>100*IF(Table7[[#This Row],[Pd Analytic]]&gt;0,Table7[[#This Row],[Absolute Error]]/Table7[[#This Row],[Pd Analytic]],1)</f>
        <v>10.325060952973036</v>
      </c>
      <c r="J9" s="10">
        <v>0.24013399999999999</v>
      </c>
      <c r="K9" s="9">
        <v>0.2156544</v>
      </c>
      <c r="L9" s="2">
        <f>ABS(Table72[[#This Row],[Pd2 Simulation]]-Table72[[#This Row],[Pd1 Analytic]])</f>
        <v>2.447959999999999E-2</v>
      </c>
      <c r="M9" s="2">
        <f>100*IF(Table72[[#This Row],[Pd1 Analytic]]&gt;0,Table72[[#This Row],[Pd2 Simulation]]/Table72[[#This Row],[Pd1 Analytic]],1)</f>
        <v>111.35131024453942</v>
      </c>
      <c r="N9" s="10">
        <v>0.220195</v>
      </c>
      <c r="O9" s="11">
        <v>0.20159340000000001</v>
      </c>
      <c r="P9" s="2">
        <f>ABS(Table723[[#This Row],[Pd2 Analytic]]-Table723[[#This Row],[Pd1 Simulation]])</f>
        <v>1.8601599999999996E-2</v>
      </c>
      <c r="Q9" s="2">
        <f>100*IF(Table723[[#This Row],[Pd2 Analytic]]&gt;0,Table723[[#This Row],[Pd1 Simulation]]/Table723[[#This Row],[Pd2 Analytic]],1)</f>
        <v>109.22728621075888</v>
      </c>
    </row>
    <row r="10" spans="1:17" x14ac:dyDescent="0.2">
      <c r="A10" s="1">
        <v>0.9</v>
      </c>
      <c r="B10" s="10">
        <v>0</v>
      </c>
      <c r="C10" s="3">
        <v>3.5127199999999998E-9</v>
      </c>
      <c r="D10" s="2">
        <f>ABS(Table6[[#This Row],[Pb Analytic]]-Table6[[#This Row],[Pb Simulation]])</f>
        <v>3.5127199999999998E-9</v>
      </c>
      <c r="E10" s="2">
        <f>100*IF(Table6[[#This Row],[Pb Simulation]]&gt;0,Table6[[#This Row],[Absolute Error]]/Table6[[#This Row],[Pb Simulation]],1)</f>
        <v>100</v>
      </c>
      <c r="F10" s="10">
        <v>0.47405999999999998</v>
      </c>
      <c r="G10" s="7">
        <v>0.42997360000000001</v>
      </c>
      <c r="H10" s="2">
        <f>ABS(Table7[[#This Row],[Pd Analytic]]-Table7[[#This Row],[Pd Simulation]])</f>
        <v>4.408639999999997E-2</v>
      </c>
      <c r="I10" s="2">
        <f>100*IF(Table7[[#This Row],[Pd Analytic]]&gt;0,Table7[[#This Row],[Absolute Error]]/Table7[[#This Row],[Pd Analytic]],1)</f>
        <v>10.253280666533939</v>
      </c>
      <c r="J10" s="10">
        <v>0.248143</v>
      </c>
      <c r="K10" s="9">
        <v>0.2230626</v>
      </c>
      <c r="L10" s="2">
        <f>ABS(Table72[[#This Row],[Pd2 Simulation]]-Table72[[#This Row],[Pd1 Analytic]])</f>
        <v>2.5080400000000003E-2</v>
      </c>
      <c r="M10" s="2">
        <f>100*IF(Table72[[#This Row],[Pd1 Analytic]]&gt;0,Table72[[#This Row],[Pd2 Simulation]]/Table72[[#This Row],[Pd1 Analytic]],1)</f>
        <v>111.24365985153943</v>
      </c>
      <c r="N10" s="10">
        <v>0.22591700000000001</v>
      </c>
      <c r="O10" s="11">
        <v>0.20691100000000001</v>
      </c>
      <c r="P10" s="2">
        <f>ABS(Table723[[#This Row],[Pd2 Analytic]]-Table723[[#This Row],[Pd1 Simulation]])</f>
        <v>1.9005999999999995E-2</v>
      </c>
      <c r="Q10" s="2">
        <f>100*IF(Table723[[#This Row],[Pd2 Analytic]]&gt;0,Table723[[#This Row],[Pd1 Simulation]]/Table723[[#This Row],[Pd2 Analytic]],1)</f>
        <v>109.18559187283421</v>
      </c>
    </row>
    <row r="11" spans="1:17" x14ac:dyDescent="0.2">
      <c r="A11" s="1">
        <v>1</v>
      </c>
      <c r="B11" s="10">
        <v>0</v>
      </c>
      <c r="C11" s="3">
        <v>1.3230319999999999E-8</v>
      </c>
      <c r="D11" s="2">
        <f>ABS(Table6[[#This Row],[Pb Analytic]]-Table6[[#This Row],[Pb Simulation]])</f>
        <v>1.3230319999999999E-8</v>
      </c>
      <c r="E11" s="2">
        <f>100*IF(Table6[[#This Row],[Pb Simulation]]&gt;0,Table6[[#This Row],[Absolute Error]]/Table6[[#This Row],[Pb Simulation]],1)</f>
        <v>100</v>
      </c>
      <c r="F11" s="10">
        <v>0.48694599999999999</v>
      </c>
      <c r="G11" s="7">
        <v>0.4427951</v>
      </c>
      <c r="H11" s="2">
        <f>ABS(Table7[[#This Row],[Pd Analytic]]-Table7[[#This Row],[Pd Simulation]])</f>
        <v>4.4150899999999993E-2</v>
      </c>
      <c r="I11" s="2">
        <f>100*IF(Table7[[#This Row],[Pd Analytic]]&gt;0,Table7[[#This Row],[Absolute Error]]/Table7[[#This Row],[Pd Analytic]],1)</f>
        <v>9.9709549631420931</v>
      </c>
      <c r="J11" s="10">
        <v>0.25563200000000003</v>
      </c>
      <c r="K11" s="9">
        <v>0.23051369999999999</v>
      </c>
      <c r="L11" s="2">
        <f>ABS(Table72[[#This Row],[Pd2 Simulation]]-Table72[[#This Row],[Pd1 Analytic]])</f>
        <v>2.5118300000000038E-2</v>
      </c>
      <c r="M11" s="2">
        <f>100*IF(Table72[[#This Row],[Pd1 Analytic]]&gt;0,Table72[[#This Row],[Pd2 Simulation]]/Table72[[#This Row],[Pd1 Analytic]],1)</f>
        <v>110.89666254109845</v>
      </c>
      <c r="N11" s="10">
        <v>0.23131399999999999</v>
      </c>
      <c r="O11" s="11">
        <v>0.21228140000000001</v>
      </c>
      <c r="P11" s="2">
        <f>ABS(Table723[[#This Row],[Pd2 Analytic]]-Table723[[#This Row],[Pd1 Simulation]])</f>
        <v>1.9032599999999983E-2</v>
      </c>
      <c r="Q11" s="2">
        <f>100*IF(Table723[[#This Row],[Pd2 Analytic]]&gt;0,Table723[[#This Row],[Pd1 Simulation]]/Table723[[#This Row],[Pd2 Analytic]],1)</f>
        <v>108.96574075731552</v>
      </c>
    </row>
    <row r="12" spans="1:17" x14ac:dyDescent="0.2">
      <c r="A12" s="1">
        <v>1.1000000000000001</v>
      </c>
      <c r="B12" s="10">
        <v>0</v>
      </c>
      <c r="C12" s="3">
        <v>4.281939E-8</v>
      </c>
      <c r="D12" s="2">
        <f>ABS(Table6[[#This Row],[Pb Analytic]]-Table6[[#This Row],[Pb Simulation]])</f>
        <v>4.281939E-8</v>
      </c>
      <c r="E12" s="2">
        <f>100*IF(Table6[[#This Row],[Pb Simulation]]&gt;0,Table6[[#This Row],[Absolute Error]]/Table6[[#This Row],[Pb Simulation]],1)</f>
        <v>100</v>
      </c>
      <c r="F12" s="10">
        <v>0.50080199999999997</v>
      </c>
      <c r="G12" s="7">
        <v>0.45567879999999999</v>
      </c>
      <c r="H12" s="2">
        <f>ABS(Table7[[#This Row],[Pd Analytic]]-Table7[[#This Row],[Pd Simulation]])</f>
        <v>4.5123199999999974E-2</v>
      </c>
      <c r="I12" s="2">
        <f>100*IF(Table7[[#This Row],[Pd Analytic]]&gt;0,Table7[[#This Row],[Absolute Error]]/Table7[[#This Row],[Pd Analytic]],1)</f>
        <v>9.9024137177327489</v>
      </c>
      <c r="J12" s="10">
        <v>0.26330199999999998</v>
      </c>
      <c r="K12" s="9">
        <v>0.23798540000000001</v>
      </c>
      <c r="L12" s="2">
        <f>ABS(Table72[[#This Row],[Pd2 Simulation]]-Table72[[#This Row],[Pd1 Analytic]])</f>
        <v>2.5316599999999967E-2</v>
      </c>
      <c r="M12" s="2">
        <f>100*IF(Table72[[#This Row],[Pd1 Analytic]]&gt;0,Table72[[#This Row],[Pd2 Simulation]]/Table72[[#This Row],[Pd1 Analytic]],1)</f>
        <v>110.6378794665555</v>
      </c>
      <c r="N12" s="10">
        <v>0.23749999999999999</v>
      </c>
      <c r="O12" s="11">
        <v>0.21769340000000001</v>
      </c>
      <c r="P12" s="2">
        <f>ABS(Table723[[#This Row],[Pd2 Analytic]]-Table723[[#This Row],[Pd1 Simulation]])</f>
        <v>1.980659999999998E-2</v>
      </c>
      <c r="Q12" s="2">
        <f>100*IF(Table723[[#This Row],[Pd2 Analytic]]&gt;0,Table723[[#This Row],[Pd1 Simulation]]/Table723[[#This Row],[Pd2 Analytic]],1)</f>
        <v>109.09839250983262</v>
      </c>
    </row>
    <row r="13" spans="1:17" x14ac:dyDescent="0.2">
      <c r="A13" s="1">
        <v>1.2</v>
      </c>
      <c r="B13" s="10">
        <v>0</v>
      </c>
      <c r="C13" s="3">
        <v>1.225215E-7</v>
      </c>
      <c r="D13" s="2">
        <f>ABS(Table6[[#This Row],[Pb Analytic]]-Table6[[#This Row],[Pb Simulation]])</f>
        <v>1.225215E-7</v>
      </c>
      <c r="E13" s="2">
        <f>100*IF(Table6[[#This Row],[Pb Simulation]]&gt;0,Table6[[#This Row],[Absolute Error]]/Table6[[#This Row],[Pb Simulation]],1)</f>
        <v>100</v>
      </c>
      <c r="F13" s="10">
        <v>0.51448799999999995</v>
      </c>
      <c r="G13" s="7">
        <v>0.46859050000000002</v>
      </c>
      <c r="H13" s="2">
        <f>ABS(Table7[[#This Row],[Pd Analytic]]-Table7[[#This Row],[Pd Simulation]])</f>
        <v>4.5897499999999924E-2</v>
      </c>
      <c r="I13" s="2">
        <f>100*IF(Table7[[#This Row],[Pd Analytic]]&gt;0,Table7[[#This Row],[Absolute Error]]/Table7[[#This Row],[Pd Analytic]],1)</f>
        <v>9.7947995104467367</v>
      </c>
      <c r="J13" s="10">
        <v>0.27080199999999999</v>
      </c>
      <c r="K13" s="9">
        <v>0.2454556</v>
      </c>
      <c r="L13" s="2">
        <f>ABS(Table72[[#This Row],[Pd2 Simulation]]-Table72[[#This Row],[Pd1 Analytic]])</f>
        <v>2.5346399999999991E-2</v>
      </c>
      <c r="M13" s="2">
        <f>100*IF(Table72[[#This Row],[Pd1 Analytic]]&gt;0,Table72[[#This Row],[Pd2 Simulation]]/Table72[[#This Row],[Pd1 Analytic]],1)</f>
        <v>110.32626674640953</v>
      </c>
      <c r="N13" s="10">
        <v>0.24368600000000001</v>
      </c>
      <c r="O13" s="11">
        <v>0.2231349</v>
      </c>
      <c r="P13" s="2">
        <f>ABS(Table723[[#This Row],[Pd2 Analytic]]-Table723[[#This Row],[Pd1 Simulation]])</f>
        <v>2.0551100000000017E-2</v>
      </c>
      <c r="Q13" s="2">
        <f>100*IF(Table723[[#This Row],[Pd2 Analytic]]&gt;0,Table723[[#This Row],[Pd1 Simulation]]/Table723[[#This Row],[Pd2 Analytic]],1)</f>
        <v>109.21016837796329</v>
      </c>
    </row>
    <row r="14" spans="1:17" x14ac:dyDescent="0.2">
      <c r="A14" s="1">
        <v>1.3</v>
      </c>
      <c r="B14" s="10">
        <v>0</v>
      </c>
      <c r="C14" s="3">
        <v>3.1652869999999999E-7</v>
      </c>
      <c r="D14" s="2">
        <f>ABS(Table6[[#This Row],[Pb Analytic]]-Table6[[#This Row],[Pb Simulation]])</f>
        <v>3.1652869999999999E-7</v>
      </c>
      <c r="E14" s="2">
        <f>100*IF(Table6[[#This Row],[Pb Simulation]]&gt;0,Table6[[#This Row],[Absolute Error]]/Table6[[#This Row],[Pb Simulation]],1)</f>
        <v>100</v>
      </c>
      <c r="F14" s="10">
        <v>0.52682300000000004</v>
      </c>
      <c r="G14" s="7">
        <v>0.48149579999999997</v>
      </c>
      <c r="H14" s="2">
        <f>ABS(Table7[[#This Row],[Pd Analytic]]-Table7[[#This Row],[Pd Simulation]])</f>
        <v>4.5327200000000067E-2</v>
      </c>
      <c r="I14" s="2">
        <f>100*IF(Table7[[#This Row],[Pd Analytic]]&gt;0,Table7[[#This Row],[Absolute Error]]/Table7[[#This Row],[Pd Analytic]],1)</f>
        <v>9.4138308163851221</v>
      </c>
      <c r="J14" s="10">
        <v>0.27892499999999998</v>
      </c>
      <c r="K14" s="9">
        <v>0.25290200000000002</v>
      </c>
      <c r="L14" s="2">
        <f>ABS(Table72[[#This Row],[Pd2 Simulation]]-Table72[[#This Row],[Pd1 Analytic]])</f>
        <v>2.6022999999999963E-2</v>
      </c>
      <c r="M14" s="2">
        <f>100*IF(Table72[[#This Row],[Pd1 Analytic]]&gt;0,Table72[[#This Row],[Pd2 Simulation]]/Table72[[#This Row],[Pd1 Analytic]],1)</f>
        <v>110.28975650647286</v>
      </c>
      <c r="N14" s="10">
        <v>0.24789800000000001</v>
      </c>
      <c r="O14" s="11">
        <v>0.22859380000000001</v>
      </c>
      <c r="P14" s="2">
        <f>ABS(Table723[[#This Row],[Pd2 Analytic]]-Table723[[#This Row],[Pd1 Simulation]])</f>
        <v>1.9304199999999994E-2</v>
      </c>
      <c r="Q14" s="2">
        <f>100*IF(Table723[[#This Row],[Pd2 Analytic]]&gt;0,Table723[[#This Row],[Pd1 Simulation]]/Table723[[#This Row],[Pd2 Analytic]],1)</f>
        <v>108.44476096902017</v>
      </c>
    </row>
    <row r="15" spans="1:17" x14ac:dyDescent="0.2">
      <c r="A15" s="1">
        <v>1.4</v>
      </c>
      <c r="B15" s="10">
        <v>3.0000000000000001E-6</v>
      </c>
      <c r="C15" s="3">
        <v>7.5020000000000003E-7</v>
      </c>
      <c r="D15" s="2">
        <f>ABS(Table6[[#This Row],[Pb Analytic]]-Table6[[#This Row],[Pb Simulation]])</f>
        <v>2.2498E-6</v>
      </c>
      <c r="E15" s="2">
        <f>100*IF(Table6[[#This Row],[Pb Simulation]]&gt;0,Table6[[#This Row],[Absolute Error]]/Table6[[#This Row],[Pb Simulation]],1)</f>
        <v>74.993333333333339</v>
      </c>
      <c r="F15" s="10">
        <v>0.53914300000000004</v>
      </c>
      <c r="G15" s="7">
        <v>0.49436029999999997</v>
      </c>
      <c r="H15" s="2">
        <f>ABS(Table7[[#This Row],[Pd Analytic]]-Table7[[#This Row],[Pd Simulation]])</f>
        <v>4.4782700000000064E-2</v>
      </c>
      <c r="I15" s="2">
        <f>100*IF(Table7[[#This Row],[Pd Analytic]]&gt;0,Table7[[#This Row],[Absolute Error]]/Table7[[#This Row],[Pd Analytic]],1)</f>
        <v>9.058716891303785</v>
      </c>
      <c r="J15" s="10">
        <v>0.28562199999999999</v>
      </c>
      <c r="K15" s="9">
        <v>0.2603026</v>
      </c>
      <c r="L15" s="2">
        <f>ABS(Table72[[#This Row],[Pd2 Simulation]]-Table72[[#This Row],[Pd1 Analytic]])</f>
        <v>2.5319399999999992E-2</v>
      </c>
      <c r="M15" s="2">
        <f>100*IF(Table72[[#This Row],[Pd1 Analytic]]&gt;0,Table72[[#This Row],[Pd2 Simulation]]/Table72[[#This Row],[Pd1 Analytic]],1)</f>
        <v>109.72691014227287</v>
      </c>
      <c r="N15" s="10">
        <v>0.253521</v>
      </c>
      <c r="O15" s="11">
        <v>0.23405770000000001</v>
      </c>
      <c r="P15" s="2">
        <f>ABS(Table723[[#This Row],[Pd2 Analytic]]-Table723[[#This Row],[Pd1 Simulation]])</f>
        <v>1.9463299999999989E-2</v>
      </c>
      <c r="Q15" s="2">
        <f>100*IF(Table723[[#This Row],[Pd2 Analytic]]&gt;0,Table723[[#This Row],[Pd1 Simulation]]/Table723[[#This Row],[Pd2 Analytic]],1)</f>
        <v>108.31559910227264</v>
      </c>
    </row>
    <row r="16" spans="1:17" x14ac:dyDescent="0.2">
      <c r="A16" s="1">
        <v>1.5</v>
      </c>
      <c r="B16" s="10">
        <v>3.9999999999999998E-6</v>
      </c>
      <c r="C16" s="3">
        <v>1.6515720000000001E-6</v>
      </c>
      <c r="D16" s="2">
        <f>ABS(Table6[[#This Row],[Pb Analytic]]-Table6[[#This Row],[Pb Simulation]])</f>
        <v>2.3484279999999998E-6</v>
      </c>
      <c r="E16" s="2">
        <f>100*IF(Table6[[#This Row],[Pb Simulation]]&gt;0,Table6[[#This Row],[Absolute Error]]/Table6[[#This Row],[Pb Simulation]],1)</f>
        <v>58.710699999999996</v>
      </c>
      <c r="F16" s="10">
        <v>0.55162500000000003</v>
      </c>
      <c r="G16" s="7">
        <v>0.50715030000000005</v>
      </c>
      <c r="H16" s="2">
        <f>ABS(Table7[[#This Row],[Pd Analytic]]-Table7[[#This Row],[Pd Simulation]])</f>
        <v>4.4474699999999978E-2</v>
      </c>
      <c r="I16" s="2">
        <f>100*IF(Table7[[#This Row],[Pd Analytic]]&gt;0,Table7[[#This Row],[Absolute Error]]/Table7[[#This Row],[Pd Analytic]],1)</f>
        <v>8.7695304528065883</v>
      </c>
      <c r="J16" s="10">
        <v>0.292097</v>
      </c>
      <c r="K16" s="9">
        <v>0.26763599999999999</v>
      </c>
      <c r="L16" s="2">
        <f>ABS(Table72[[#This Row],[Pd2 Simulation]]-Table72[[#This Row],[Pd1 Analytic]])</f>
        <v>2.4461000000000011E-2</v>
      </c>
      <c r="M16" s="2">
        <f>100*IF(Table72[[#This Row],[Pd1 Analytic]]&gt;0,Table72[[#This Row],[Pd2 Simulation]]/Table72[[#This Row],[Pd1 Analytic]],1)</f>
        <v>109.1396523636581</v>
      </c>
      <c r="N16" s="10">
        <v>0.25952799999999998</v>
      </c>
      <c r="O16" s="11">
        <v>0.23951430000000001</v>
      </c>
      <c r="P16" s="2">
        <f>ABS(Table723[[#This Row],[Pd2 Analytic]]-Table723[[#This Row],[Pd1 Simulation]])</f>
        <v>2.0013699999999968E-2</v>
      </c>
      <c r="Q16" s="2">
        <f>100*IF(Table723[[#This Row],[Pd2 Analytic]]&gt;0,Table723[[#This Row],[Pd1 Simulation]]/Table723[[#This Row],[Pd2 Analytic]],1)</f>
        <v>108.3559520245764</v>
      </c>
    </row>
    <row r="17" spans="1:17" x14ac:dyDescent="0.2">
      <c r="A17" s="1">
        <v>1.6</v>
      </c>
      <c r="B17" s="10">
        <v>1.2999999999999999E-5</v>
      </c>
      <c r="C17" s="3">
        <v>3.4107819999999999E-6</v>
      </c>
      <c r="D17" s="2">
        <f>ABS(Table6[[#This Row],[Pb Analytic]]-Table6[[#This Row],[Pb Simulation]])</f>
        <v>9.5892179999999988E-6</v>
      </c>
      <c r="E17" s="2">
        <f>100*IF(Table6[[#This Row],[Pb Simulation]]&gt;0,Table6[[#This Row],[Absolute Error]]/Table6[[#This Row],[Pb Simulation]],1)</f>
        <v>73.763215384615378</v>
      </c>
      <c r="F17" s="10">
        <v>0.56415199999999999</v>
      </c>
      <c r="G17" s="7">
        <v>0.51983299999999999</v>
      </c>
      <c r="H17" s="2">
        <f>ABS(Table7[[#This Row],[Pd Analytic]]-Table7[[#This Row],[Pd Simulation]])</f>
        <v>4.4318999999999997E-2</v>
      </c>
      <c r="I17" s="2">
        <f>100*IF(Table7[[#This Row],[Pd Analytic]]&gt;0,Table7[[#This Row],[Absolute Error]]/Table7[[#This Row],[Pd Analytic]],1)</f>
        <v>8.5256226518901261</v>
      </c>
      <c r="J17" s="10">
        <v>0.30008899999999999</v>
      </c>
      <c r="K17" s="9">
        <v>0.27488180000000001</v>
      </c>
      <c r="L17" s="2">
        <f>ABS(Table72[[#This Row],[Pd2 Simulation]]-Table72[[#This Row],[Pd1 Analytic]])</f>
        <v>2.5207199999999985E-2</v>
      </c>
      <c r="M17" s="2">
        <f>100*IF(Table72[[#This Row],[Pd1 Analytic]]&gt;0,Table72[[#This Row],[Pd2 Simulation]]/Table72[[#This Row],[Pd1 Analytic]],1)</f>
        <v>109.17019606245302</v>
      </c>
      <c r="N17" s="10">
        <v>0.26406299999999999</v>
      </c>
      <c r="O17" s="11">
        <v>0.24495130000000001</v>
      </c>
      <c r="P17" s="2">
        <f>ABS(Table723[[#This Row],[Pd2 Analytic]]-Table723[[#This Row],[Pd1 Simulation]])</f>
        <v>1.9111699999999981E-2</v>
      </c>
      <c r="Q17" s="2">
        <f>100*IF(Table723[[#This Row],[Pd2 Analytic]]&gt;0,Table723[[#This Row],[Pd1 Simulation]]/Table723[[#This Row],[Pd2 Analytic]],1)</f>
        <v>107.80224477273646</v>
      </c>
    </row>
    <row r="18" spans="1:17" x14ac:dyDescent="0.2">
      <c r="A18" s="1">
        <v>1.7</v>
      </c>
      <c r="B18" s="10">
        <v>1.2E-5</v>
      </c>
      <c r="C18" s="3">
        <v>6.6604060000000004E-6</v>
      </c>
      <c r="D18" s="2">
        <f>ABS(Table6[[#This Row],[Pb Analytic]]-Table6[[#This Row],[Pb Simulation]])</f>
        <v>5.3395939999999999E-6</v>
      </c>
      <c r="E18" s="2">
        <f>100*IF(Table6[[#This Row],[Pb Simulation]]&gt;0,Table6[[#This Row],[Absolute Error]]/Table6[[#This Row],[Pb Simulation]],1)</f>
        <v>44.496616666666668</v>
      </c>
      <c r="F18" s="10">
        <v>0.57604599999999995</v>
      </c>
      <c r="G18" s="7">
        <v>0.53237690000000004</v>
      </c>
      <c r="H18" s="2">
        <f>ABS(Table7[[#This Row],[Pd Analytic]]-Table7[[#This Row],[Pd Simulation]])</f>
        <v>4.3669099999999905E-2</v>
      </c>
      <c r="I18" s="2">
        <f>100*IF(Table7[[#This Row],[Pd Analytic]]&gt;0,Table7[[#This Row],[Absolute Error]]/Table7[[#This Row],[Pd Analytic]],1)</f>
        <v>8.2026661938186827</v>
      </c>
      <c r="J18" s="10">
        <v>0.30636600000000003</v>
      </c>
      <c r="K18" s="9">
        <v>0.2820204</v>
      </c>
      <c r="L18" s="2">
        <f>ABS(Table72[[#This Row],[Pd2 Simulation]]-Table72[[#This Row],[Pd1 Analytic]])</f>
        <v>2.4345600000000023E-2</v>
      </c>
      <c r="M18" s="2">
        <f>100*IF(Table72[[#This Row],[Pd1 Analytic]]&gt;0,Table72[[#This Row],[Pd2 Simulation]]/Table72[[#This Row],[Pd1 Analytic]],1)</f>
        <v>108.63256700579107</v>
      </c>
      <c r="N18" s="10">
        <v>0.26967999999999998</v>
      </c>
      <c r="O18" s="11">
        <v>0.25035649999999998</v>
      </c>
      <c r="P18" s="2">
        <f>ABS(Table723[[#This Row],[Pd2 Analytic]]-Table723[[#This Row],[Pd1 Simulation]])</f>
        <v>1.9323499999999993E-2</v>
      </c>
      <c r="Q18" s="2">
        <f>100*IF(Table723[[#This Row],[Pd2 Analytic]]&gt;0,Table723[[#This Row],[Pd1 Simulation]]/Table723[[#This Row],[Pd2 Analytic]],1)</f>
        <v>107.71839357076809</v>
      </c>
    </row>
    <row r="19" spans="1:17" x14ac:dyDescent="0.2">
      <c r="A19" s="1">
        <v>1.8</v>
      </c>
      <c r="B19" s="10">
        <v>2.0000000000000002E-5</v>
      </c>
      <c r="C19" s="3">
        <v>1.2378489999999999E-5</v>
      </c>
      <c r="D19" s="2">
        <f>ABS(Table6[[#This Row],[Pb Analytic]]-Table6[[#This Row],[Pb Simulation]])</f>
        <v>7.6215100000000022E-6</v>
      </c>
      <c r="E19" s="2">
        <f>100*IF(Table6[[#This Row],[Pb Simulation]]&gt;0,Table6[[#This Row],[Absolute Error]]/Table6[[#This Row],[Pb Simulation]],1)</f>
        <v>38.107550000000003</v>
      </c>
      <c r="F19" s="10">
        <v>0.58645599999999998</v>
      </c>
      <c r="G19" s="7">
        <v>0.54475180000000001</v>
      </c>
      <c r="H19" s="2">
        <f>ABS(Table7[[#This Row],[Pd Analytic]]-Table7[[#This Row],[Pd Simulation]])</f>
        <v>4.1704199999999969E-2</v>
      </c>
      <c r="I19" s="2">
        <f>100*IF(Table7[[#This Row],[Pd Analytic]]&gt;0,Table7[[#This Row],[Absolute Error]]/Table7[[#This Row],[Pd Analytic]],1)</f>
        <v>7.6556332627078918</v>
      </c>
      <c r="J19" s="10">
        <v>0.312608</v>
      </c>
      <c r="K19" s="9">
        <v>0.2890336</v>
      </c>
      <c r="L19" s="2">
        <f>ABS(Table72[[#This Row],[Pd2 Simulation]]-Table72[[#This Row],[Pd1 Analytic]])</f>
        <v>2.3574399999999995E-2</v>
      </c>
      <c r="M19" s="2">
        <f>100*IF(Table72[[#This Row],[Pd1 Analytic]]&gt;0,Table72[[#This Row],[Pd2 Simulation]]/Table72[[#This Row],[Pd1 Analytic]],1)</f>
        <v>108.15628356011204</v>
      </c>
      <c r="N19" s="10">
        <v>0.27384799999999998</v>
      </c>
      <c r="O19" s="11">
        <v>0.25571820000000001</v>
      </c>
      <c r="P19" s="2">
        <f>ABS(Table723[[#This Row],[Pd2 Analytic]]-Table723[[#This Row],[Pd1 Simulation]])</f>
        <v>1.8129799999999974E-2</v>
      </c>
      <c r="Q19" s="2">
        <f>100*IF(Table723[[#This Row],[Pd2 Analytic]]&gt;0,Table723[[#This Row],[Pd1 Simulation]]/Table723[[#This Row],[Pd2 Analytic]],1)</f>
        <v>107.08975739700968</v>
      </c>
    </row>
    <row r="20" spans="1:17" x14ac:dyDescent="0.2">
      <c r="A20" s="1">
        <v>1.9</v>
      </c>
      <c r="B20" s="10">
        <v>3.8000000000000002E-5</v>
      </c>
      <c r="C20" s="3">
        <v>2.2014229999999999E-5</v>
      </c>
      <c r="D20" s="2">
        <f>ABS(Table6[[#This Row],[Pb Analytic]]-Table6[[#This Row],[Pb Simulation]])</f>
        <v>1.5985770000000003E-5</v>
      </c>
      <c r="E20" s="2">
        <f>100*IF(Table6[[#This Row],[Pb Simulation]]&gt;0,Table6[[#This Row],[Absolute Error]]/Table6[[#This Row],[Pb Simulation]],1)</f>
        <v>42.067815789473691</v>
      </c>
      <c r="F20" s="10">
        <v>0.59770199999999996</v>
      </c>
      <c r="G20" s="7">
        <v>0.55692940000000002</v>
      </c>
      <c r="H20" s="2">
        <f>ABS(Table7[[#This Row],[Pd Analytic]]-Table7[[#This Row],[Pd Simulation]])</f>
        <v>4.0772599999999937E-2</v>
      </c>
      <c r="I20" s="2">
        <f>100*IF(Table7[[#This Row],[Pd Analytic]]&gt;0,Table7[[#This Row],[Absolute Error]]/Table7[[#This Row],[Pd Analytic]],1)</f>
        <v>7.3209638420955931</v>
      </c>
      <c r="J20" s="10">
        <v>0.31814999999999999</v>
      </c>
      <c r="K20" s="9">
        <v>0.29590460000000002</v>
      </c>
      <c r="L20" s="2">
        <f>ABS(Table72[[#This Row],[Pd2 Simulation]]-Table72[[#This Row],[Pd1 Analytic]])</f>
        <v>2.2245399999999971E-2</v>
      </c>
      <c r="M20" s="2">
        <f>100*IF(Table72[[#This Row],[Pd1 Analytic]]&gt;0,Table72[[#This Row],[Pd2 Simulation]]/Table72[[#This Row],[Pd1 Analytic]],1)</f>
        <v>107.51776079182275</v>
      </c>
      <c r="N20" s="10">
        <v>0.27955200000000002</v>
      </c>
      <c r="O20" s="11">
        <v>0.2610248</v>
      </c>
      <c r="P20" s="2">
        <f>ABS(Table723[[#This Row],[Pd2 Analytic]]-Table723[[#This Row],[Pd1 Simulation]])</f>
        <v>1.8527200000000021E-2</v>
      </c>
      <c r="Q20" s="2">
        <f>100*IF(Table723[[#This Row],[Pd2 Analytic]]&gt;0,Table723[[#This Row],[Pd1 Simulation]]/Table723[[#This Row],[Pd2 Analytic]],1)</f>
        <v>107.09786962771355</v>
      </c>
    </row>
    <row r="21" spans="1:17" x14ac:dyDescent="0.2">
      <c r="A21" s="1">
        <v>2</v>
      </c>
      <c r="B21" s="10">
        <v>5.3000000000000001E-5</v>
      </c>
      <c r="C21" s="3">
        <v>3.763411E-5</v>
      </c>
      <c r="D21" s="2">
        <f>ABS(Table6[[#This Row],[Pb Analytic]]-Table6[[#This Row],[Pb Simulation]])</f>
        <v>1.5365890000000001E-5</v>
      </c>
      <c r="E21" s="2">
        <f>100*IF(Table6[[#This Row],[Pb Simulation]]&gt;0,Table6[[#This Row],[Absolute Error]]/Table6[[#This Row],[Pb Simulation]],1)</f>
        <v>28.992245283018867</v>
      </c>
      <c r="F21" s="10">
        <v>0.60845300000000002</v>
      </c>
      <c r="G21" s="7">
        <v>0.56888320000000003</v>
      </c>
      <c r="H21" s="2">
        <f>ABS(Table7[[#This Row],[Pd Analytic]]-Table7[[#This Row],[Pd Simulation]])</f>
        <v>3.9569799999999988E-2</v>
      </c>
      <c r="I21" s="2">
        <f>100*IF(Table7[[#This Row],[Pd Analytic]]&gt;0,Table7[[#This Row],[Absolute Error]]/Table7[[#This Row],[Pd Analytic]],1)</f>
        <v>6.9556984632346301</v>
      </c>
      <c r="J21" s="10">
        <v>0.32458999999999999</v>
      </c>
      <c r="K21" s="9">
        <v>0.30261769999999999</v>
      </c>
      <c r="L21" s="2">
        <f>ABS(Table72[[#This Row],[Pd2 Simulation]]-Table72[[#This Row],[Pd1 Analytic]])</f>
        <v>2.19723E-2</v>
      </c>
      <c r="M21" s="2">
        <f>100*IF(Table72[[#This Row],[Pd1 Analytic]]&gt;0,Table72[[#This Row],[Pd2 Simulation]]/Table72[[#This Row],[Pd1 Analytic]],1)</f>
        <v>107.26074515799968</v>
      </c>
      <c r="N21" s="10">
        <v>0.28386299999999998</v>
      </c>
      <c r="O21" s="11">
        <v>0.26626529999999998</v>
      </c>
      <c r="P21" s="2">
        <f>ABS(Table723[[#This Row],[Pd2 Analytic]]-Table723[[#This Row],[Pd1 Simulation]])</f>
        <v>1.7597699999999994E-2</v>
      </c>
      <c r="Q21" s="2">
        <f>100*IF(Table723[[#This Row],[Pd2 Analytic]]&gt;0,Table723[[#This Row],[Pd1 Simulation]]/Table723[[#This Row],[Pd2 Analytic]],1)</f>
        <v>106.60908499905921</v>
      </c>
    </row>
    <row r="22" spans="1:17" x14ac:dyDescent="0.2">
      <c r="A22" s="1">
        <v>2.1</v>
      </c>
      <c r="B22" s="10">
        <v>9.7E-5</v>
      </c>
      <c r="C22" s="3">
        <v>6.2083409999999997E-5</v>
      </c>
      <c r="D22" s="2">
        <f>ABS(Table6[[#This Row],[Pb Analytic]]-Table6[[#This Row],[Pb Simulation]])</f>
        <v>3.4916590000000003E-5</v>
      </c>
      <c r="E22" s="2">
        <f>100*IF(Table6[[#This Row],[Pb Simulation]]&gt;0,Table6[[#This Row],[Absolute Error]]/Table6[[#This Row],[Pb Simulation]],1)</f>
        <v>35.996484536082477</v>
      </c>
      <c r="F22" s="10">
        <v>0.61875599999999997</v>
      </c>
      <c r="G22" s="7">
        <v>0.58058799999999999</v>
      </c>
      <c r="H22" s="2">
        <f>ABS(Table7[[#This Row],[Pd Analytic]]-Table7[[#This Row],[Pd Simulation]])</f>
        <v>3.816799999999998E-2</v>
      </c>
      <c r="I22" s="2">
        <f>100*IF(Table7[[#This Row],[Pd Analytic]]&gt;0,Table7[[#This Row],[Absolute Error]]/Table7[[#This Row],[Pd Analytic]],1)</f>
        <v>6.5740249540121365</v>
      </c>
      <c r="J22" s="10">
        <v>0.33073999999999998</v>
      </c>
      <c r="K22" s="9">
        <v>0.30915900000000002</v>
      </c>
      <c r="L22" s="2">
        <f>ABS(Table72[[#This Row],[Pd2 Simulation]]-Table72[[#This Row],[Pd1 Analytic]])</f>
        <v>2.1580999999999961E-2</v>
      </c>
      <c r="M22" s="2">
        <f>100*IF(Table72[[#This Row],[Pd1 Analytic]]&gt;0,Table72[[#This Row],[Pd2 Simulation]]/Table72[[#This Row],[Pd1 Analytic]],1)</f>
        <v>106.98055046108959</v>
      </c>
      <c r="N22" s="10">
        <v>0.28801599999999999</v>
      </c>
      <c r="O22" s="11">
        <v>0.27142889999999997</v>
      </c>
      <c r="P22" s="2">
        <f>ABS(Table723[[#This Row],[Pd2 Analytic]]-Table723[[#This Row],[Pd1 Simulation]])</f>
        <v>1.6587100000000021E-2</v>
      </c>
      <c r="Q22" s="2">
        <f>100*IF(Table723[[#This Row],[Pd2 Analytic]]&gt;0,Table723[[#This Row],[Pd1 Simulation]]/Table723[[#This Row],[Pd2 Analytic]],1)</f>
        <v>106.11102944454332</v>
      </c>
    </row>
    <row r="23" spans="1:17" x14ac:dyDescent="0.2">
      <c r="A23" s="1">
        <v>2.2000000000000002</v>
      </c>
      <c r="B23" s="10">
        <v>1.6100000000000001E-4</v>
      </c>
      <c r="C23" s="3">
        <v>9.9156090000000004E-5</v>
      </c>
      <c r="D23" s="2">
        <f>ABS(Table6[[#This Row],[Pb Analytic]]-Table6[[#This Row],[Pb Simulation]])</f>
        <v>6.1843910000000007E-5</v>
      </c>
      <c r="E23" s="2">
        <f>100*IF(Table6[[#This Row],[Pb Simulation]]&gt;0,Table6[[#This Row],[Absolute Error]]/Table6[[#This Row],[Pb Simulation]],1)</f>
        <v>38.412366459627329</v>
      </c>
      <c r="F23" s="10">
        <v>0.629548</v>
      </c>
      <c r="G23" s="7">
        <v>0.59202100000000002</v>
      </c>
      <c r="H23" s="2">
        <f>ABS(Table7[[#This Row],[Pd Analytic]]-Table7[[#This Row],[Pd Simulation]])</f>
        <v>3.7526999999999977E-2</v>
      </c>
      <c r="I23" s="2">
        <f>100*IF(Table7[[#This Row],[Pd Analytic]]&gt;0,Table7[[#This Row],[Absolute Error]]/Table7[[#This Row],[Pd Analytic]],1)</f>
        <v>6.3387954143518517</v>
      </c>
      <c r="J23" s="10">
        <v>0.335725</v>
      </c>
      <c r="K23" s="9">
        <v>0.3155155</v>
      </c>
      <c r="L23" s="2">
        <f>ABS(Table72[[#This Row],[Pd2 Simulation]]-Table72[[#This Row],[Pd1 Analytic]])</f>
        <v>2.0209499999999991E-2</v>
      </c>
      <c r="M23" s="2">
        <f>100*IF(Table72[[#This Row],[Pd1 Analytic]]&gt;0,Table72[[#This Row],[Pd2 Simulation]]/Table72[[#This Row],[Pd1 Analytic]],1)</f>
        <v>106.40523207259231</v>
      </c>
      <c r="N23" s="10">
        <v>0.293823</v>
      </c>
      <c r="O23" s="11">
        <v>0.27650530000000001</v>
      </c>
      <c r="P23" s="2">
        <f>ABS(Table723[[#This Row],[Pd2 Analytic]]-Table723[[#This Row],[Pd1 Simulation]])</f>
        <v>1.7317699999999991E-2</v>
      </c>
      <c r="Q23" s="2">
        <f>100*IF(Table723[[#This Row],[Pd2 Analytic]]&gt;0,Table723[[#This Row],[Pd1 Simulation]]/Table723[[#This Row],[Pd2 Analytic]],1)</f>
        <v>106.26306258867371</v>
      </c>
    </row>
    <row r="24" spans="1:17" x14ac:dyDescent="0.2">
      <c r="A24" s="1">
        <v>2.2999999999999998</v>
      </c>
      <c r="B24" s="10">
        <v>2.5300000000000002E-4</v>
      </c>
      <c r="C24" s="3">
        <v>1.5376300000000001E-4</v>
      </c>
      <c r="D24" s="2">
        <f>ABS(Table6[[#This Row],[Pb Analytic]]-Table6[[#This Row],[Pb Simulation]])</f>
        <v>9.9237000000000012E-5</v>
      </c>
      <c r="E24" s="2">
        <f>100*IF(Table6[[#This Row],[Pb Simulation]]&gt;0,Table6[[#This Row],[Absolute Error]]/Table6[[#This Row],[Pb Simulation]],1)</f>
        <v>39.224110671936764</v>
      </c>
      <c r="F24" s="10">
        <v>0.63880300000000001</v>
      </c>
      <c r="G24" s="7">
        <v>0.60316049999999999</v>
      </c>
      <c r="H24" s="2">
        <f>ABS(Table7[[#This Row],[Pd Analytic]]-Table7[[#This Row],[Pd Simulation]])</f>
        <v>3.5642500000000021E-2</v>
      </c>
      <c r="I24" s="2">
        <f>100*IF(Table7[[#This Row],[Pd Analytic]]&gt;0,Table7[[#This Row],[Absolute Error]]/Table7[[#This Row],[Pd Analytic]],1)</f>
        <v>5.9092894843080774</v>
      </c>
      <c r="J24" s="10">
        <v>0.34148099999999998</v>
      </c>
      <c r="K24" s="9">
        <v>0.32167590000000001</v>
      </c>
      <c r="L24" s="2">
        <f>ABS(Table72[[#This Row],[Pd2 Simulation]]-Table72[[#This Row],[Pd1 Analytic]])</f>
        <v>1.9805099999999964E-2</v>
      </c>
      <c r="M24" s="2">
        <f>100*IF(Table72[[#This Row],[Pd1 Analytic]]&gt;0,Table72[[#This Row],[Pd2 Simulation]]/Table72[[#This Row],[Pd1 Analytic]],1)</f>
        <v>106.15684917645368</v>
      </c>
      <c r="N24" s="10">
        <v>0.29732199999999998</v>
      </c>
      <c r="O24" s="11">
        <v>0.28148450000000003</v>
      </c>
      <c r="P24" s="2">
        <f>ABS(Table723[[#This Row],[Pd2 Analytic]]-Table723[[#This Row],[Pd1 Simulation]])</f>
        <v>1.5837499999999949E-2</v>
      </c>
      <c r="Q24" s="2">
        <f>100*IF(Table723[[#This Row],[Pd2 Analytic]]&gt;0,Table723[[#This Row],[Pd1 Simulation]]/Table723[[#This Row],[Pd2 Analytic]],1)</f>
        <v>105.62641992720734</v>
      </c>
    </row>
    <row r="25" spans="1:17" x14ac:dyDescent="0.2">
      <c r="A25" s="1">
        <v>2.4</v>
      </c>
      <c r="B25" s="10">
        <v>3.4299999999999999E-4</v>
      </c>
      <c r="C25" s="3">
        <v>2.320872E-4</v>
      </c>
      <c r="D25" s="2">
        <f>ABS(Table6[[#This Row],[Pb Analytic]]-Table6[[#This Row],[Pb Simulation]])</f>
        <v>1.1091279999999999E-4</v>
      </c>
      <c r="E25" s="2">
        <f>100*IF(Table6[[#This Row],[Pb Simulation]]&gt;0,Table6[[#This Row],[Absolute Error]]/Table6[[#This Row],[Pb Simulation]],1)</f>
        <v>32.336093294460639</v>
      </c>
      <c r="F25" s="10">
        <v>0.64982899999999999</v>
      </c>
      <c r="G25" s="7">
        <v>0.61398649999999999</v>
      </c>
      <c r="H25" s="2">
        <f>ABS(Table7[[#This Row],[Pd Analytic]]-Table7[[#This Row],[Pd Simulation]])</f>
        <v>3.5842499999999999E-2</v>
      </c>
      <c r="I25" s="2">
        <f>100*IF(Table7[[#This Row],[Pd Analytic]]&gt;0,Table7[[#This Row],[Absolute Error]]/Table7[[#This Row],[Pd Analytic]],1)</f>
        <v>5.8376690692710671</v>
      </c>
      <c r="J25" s="10">
        <v>0.34633999999999998</v>
      </c>
      <c r="K25" s="9">
        <v>0.32762999999999998</v>
      </c>
      <c r="L25" s="2">
        <f>ABS(Table72[[#This Row],[Pd2 Simulation]]-Table72[[#This Row],[Pd1 Analytic]])</f>
        <v>1.8710000000000004E-2</v>
      </c>
      <c r="M25" s="2">
        <f>100*IF(Table72[[#This Row],[Pd1 Analytic]]&gt;0,Table72[[#This Row],[Pd2 Simulation]]/Table72[[#This Row],[Pd1 Analytic]],1)</f>
        <v>105.71071025241889</v>
      </c>
      <c r="N25" s="10">
        <v>0.30348900000000001</v>
      </c>
      <c r="O25" s="11">
        <v>0.28635670000000002</v>
      </c>
      <c r="P25" s="2">
        <f>ABS(Table723[[#This Row],[Pd2 Analytic]]-Table723[[#This Row],[Pd1 Simulation]])</f>
        <v>1.7132299999999989E-2</v>
      </c>
      <c r="Q25" s="2">
        <f>100*IF(Table723[[#This Row],[Pd2 Analytic]]&gt;0,Table723[[#This Row],[Pd1 Simulation]]/Table723[[#This Row],[Pd2 Analytic]],1)</f>
        <v>105.98285285449928</v>
      </c>
    </row>
    <row r="26" spans="1:17" x14ac:dyDescent="0.2">
      <c r="A26" s="1">
        <v>2.5</v>
      </c>
      <c r="B26" s="10">
        <v>5.3799999999999996E-4</v>
      </c>
      <c r="C26" s="3">
        <v>3.4171469999999998E-4</v>
      </c>
      <c r="D26" s="2">
        <f>ABS(Table6[[#This Row],[Pb Analytic]]-Table6[[#This Row],[Pb Simulation]])</f>
        <v>1.9628529999999998E-4</v>
      </c>
      <c r="E26" s="2">
        <f>100*IF(Table6[[#This Row],[Pb Simulation]]&gt;0,Table6[[#This Row],[Absolute Error]]/Table6[[#This Row],[Pb Simulation]],1)</f>
        <v>36.484256505576205</v>
      </c>
      <c r="F26" s="10">
        <v>0.65835900000000003</v>
      </c>
      <c r="G26" s="7">
        <v>0.62448079999999995</v>
      </c>
      <c r="H26" s="2">
        <f>ABS(Table7[[#This Row],[Pd Analytic]]-Table7[[#This Row],[Pd Simulation]])</f>
        <v>3.387820000000008E-2</v>
      </c>
      <c r="I26" s="2">
        <f>100*IF(Table7[[#This Row],[Pd Analytic]]&gt;0,Table7[[#This Row],[Absolute Error]]/Table7[[#This Row],[Pd Analytic]],1)</f>
        <v>5.4250186715108111</v>
      </c>
      <c r="J26" s="10">
        <v>0.35145799999999999</v>
      </c>
      <c r="K26" s="9">
        <v>0.33336850000000001</v>
      </c>
      <c r="L26" s="2">
        <f>ABS(Table72[[#This Row],[Pd2 Simulation]]-Table72[[#This Row],[Pd1 Analytic]])</f>
        <v>1.8089499999999981E-2</v>
      </c>
      <c r="M26" s="2">
        <f>100*IF(Table72[[#This Row],[Pd1 Analytic]]&gt;0,Table72[[#This Row],[Pd2 Simulation]]/Table72[[#This Row],[Pd1 Analytic]],1)</f>
        <v>105.42627752772083</v>
      </c>
      <c r="N26" s="10">
        <v>0.30690099999999998</v>
      </c>
      <c r="O26" s="11">
        <v>0.29111239999999999</v>
      </c>
      <c r="P26" s="2">
        <f>ABS(Table723[[#This Row],[Pd2 Analytic]]-Table723[[#This Row],[Pd1 Simulation]])</f>
        <v>1.5788599999999986E-2</v>
      </c>
      <c r="Q26" s="2">
        <f>100*IF(Table723[[#This Row],[Pd2 Analytic]]&gt;0,Table723[[#This Row],[Pd1 Simulation]]/Table723[[#This Row],[Pd2 Analytic]],1)</f>
        <v>105.42354087287247</v>
      </c>
    </row>
    <row r="27" spans="1:17" x14ac:dyDescent="0.2">
      <c r="A27" s="1">
        <v>2.6</v>
      </c>
      <c r="B27" s="10">
        <v>7.8399999999999997E-4</v>
      </c>
      <c r="C27" s="3">
        <v>4.9172699999999996E-4</v>
      </c>
      <c r="D27" s="2">
        <f>ABS(Table6[[#This Row],[Pb Analytic]]-Table6[[#This Row],[Pb Simulation]])</f>
        <v>2.9227300000000001E-4</v>
      </c>
      <c r="E27" s="2">
        <f>100*IF(Table6[[#This Row],[Pb Simulation]]&gt;0,Table6[[#This Row],[Absolute Error]]/Table6[[#This Row],[Pb Simulation]],1)</f>
        <v>37.279719387755108</v>
      </c>
      <c r="F27" s="10">
        <v>0.66729099999999997</v>
      </c>
      <c r="G27" s="7">
        <v>0.63462560000000001</v>
      </c>
      <c r="H27" s="2">
        <f>ABS(Table7[[#This Row],[Pd Analytic]]-Table7[[#This Row],[Pd Simulation]])</f>
        <v>3.2665399999999956E-2</v>
      </c>
      <c r="I27" s="2">
        <f>100*IF(Table7[[#This Row],[Pd Analytic]]&gt;0,Table7[[#This Row],[Absolute Error]]/Table7[[#This Row],[Pd Analytic]],1)</f>
        <v>5.1471922973167095</v>
      </c>
      <c r="J27" s="10">
        <v>0.35661999999999999</v>
      </c>
      <c r="K27" s="9">
        <v>0.3388834</v>
      </c>
      <c r="L27" s="2">
        <f>ABS(Table72[[#This Row],[Pd2 Simulation]]-Table72[[#This Row],[Pd1 Analytic]])</f>
        <v>1.7736599999999991E-2</v>
      </c>
      <c r="M27" s="2">
        <f>100*IF(Table72[[#This Row],[Pd1 Analytic]]&gt;0,Table72[[#This Row],[Pd2 Simulation]]/Table72[[#This Row],[Pd1 Analytic]],1)</f>
        <v>105.23383559064858</v>
      </c>
      <c r="N27" s="10">
        <v>0.31067099999999997</v>
      </c>
      <c r="O27" s="11">
        <v>0.29574230000000001</v>
      </c>
      <c r="P27" s="2">
        <f>ABS(Table723[[#This Row],[Pd2 Analytic]]-Table723[[#This Row],[Pd1 Simulation]])</f>
        <v>1.4928699999999961E-2</v>
      </c>
      <c r="Q27" s="2">
        <f>100*IF(Table723[[#This Row],[Pd2 Analytic]]&gt;0,Table723[[#This Row],[Pd1 Simulation]]/Table723[[#This Row],[Pd2 Analytic]],1)</f>
        <v>105.04787445015474</v>
      </c>
    </row>
    <row r="28" spans="1:17" x14ac:dyDescent="0.2">
      <c r="A28" s="1">
        <v>2.7</v>
      </c>
      <c r="B28" s="10">
        <v>1.026E-3</v>
      </c>
      <c r="C28" s="3">
        <v>6.9274569999999995E-4</v>
      </c>
      <c r="D28" s="2">
        <f>ABS(Table6[[#This Row],[Pb Analytic]]-Table6[[#This Row],[Pb Simulation]])</f>
        <v>3.3325430000000005E-4</v>
      </c>
      <c r="E28" s="2">
        <f>100*IF(Table6[[#This Row],[Pb Simulation]]&gt;0,Table6[[#This Row],[Absolute Error]]/Table6[[#This Row],[Pb Simulation]],1)</f>
        <v>32.480925925925931</v>
      </c>
      <c r="F28" s="10">
        <v>0.67528999999999995</v>
      </c>
      <c r="G28" s="7">
        <v>0.64440419999999998</v>
      </c>
      <c r="H28" s="2">
        <f>ABS(Table7[[#This Row],[Pd Analytic]]-Table7[[#This Row],[Pd Simulation]])</f>
        <v>3.0885799999999963E-2</v>
      </c>
      <c r="I28" s="2">
        <f>100*IF(Table7[[#This Row],[Pd Analytic]]&gt;0,Table7[[#This Row],[Absolute Error]]/Table7[[#This Row],[Pd Analytic]],1)</f>
        <v>4.7929234477366789</v>
      </c>
      <c r="J28" s="10">
        <v>0.36093799999999998</v>
      </c>
      <c r="K28" s="9">
        <v>0.3441671</v>
      </c>
      <c r="L28" s="2">
        <f>ABS(Table72[[#This Row],[Pd2 Simulation]]-Table72[[#This Row],[Pd1 Analytic]])</f>
        <v>1.6770899999999977E-2</v>
      </c>
      <c r="M28" s="2">
        <f>100*IF(Table72[[#This Row],[Pd1 Analytic]]&gt;0,Table72[[#This Row],[Pd2 Simulation]]/Table72[[#This Row],[Pd1 Analytic]],1)</f>
        <v>104.8728945910286</v>
      </c>
      <c r="N28" s="10">
        <v>0.31435200000000002</v>
      </c>
      <c r="O28" s="11">
        <v>0.30023719999999998</v>
      </c>
      <c r="P28" s="2">
        <f>ABS(Table723[[#This Row],[Pd2 Analytic]]-Table723[[#This Row],[Pd1 Simulation]])</f>
        <v>1.4114800000000038E-2</v>
      </c>
      <c r="Q28" s="2">
        <f>100*IF(Table723[[#This Row],[Pd2 Analytic]]&gt;0,Table723[[#This Row],[Pd1 Simulation]]/Table723[[#This Row],[Pd2 Analytic]],1)</f>
        <v>104.70121623836089</v>
      </c>
    </row>
    <row r="29" spans="1:17" x14ac:dyDescent="0.2">
      <c r="A29" s="1">
        <v>2.8</v>
      </c>
      <c r="B29" s="10">
        <v>1.34E-3</v>
      </c>
      <c r="C29" s="3">
        <v>9.5691999999999999E-4</v>
      </c>
      <c r="D29" s="2">
        <f>ABS(Table6[[#This Row],[Pb Analytic]]-Table6[[#This Row],[Pb Simulation]])</f>
        <v>3.8308000000000005E-4</v>
      </c>
      <c r="E29" s="2">
        <f>100*IF(Table6[[#This Row],[Pb Simulation]]&gt;0,Table6[[#This Row],[Absolute Error]]/Table6[[#This Row],[Pb Simulation]],1)</f>
        <v>28.58805970149254</v>
      </c>
      <c r="F29" s="10">
        <v>0.68301299999999998</v>
      </c>
      <c r="G29" s="7">
        <v>0.65380110000000002</v>
      </c>
      <c r="H29" s="2">
        <f>ABS(Table7[[#This Row],[Pd Analytic]]-Table7[[#This Row],[Pd Simulation]])</f>
        <v>2.9211899999999957E-2</v>
      </c>
      <c r="I29" s="2">
        <f>100*IF(Table7[[#This Row],[Pd Analytic]]&gt;0,Table7[[#This Row],[Absolute Error]]/Table7[[#This Row],[Pd Analytic]],1)</f>
        <v>4.4680102251280935</v>
      </c>
      <c r="J29" s="10">
        <v>0.363985</v>
      </c>
      <c r="K29" s="9">
        <v>0.349213</v>
      </c>
      <c r="L29" s="2">
        <f>ABS(Table72[[#This Row],[Pd2 Simulation]]-Table72[[#This Row],[Pd1 Analytic]])</f>
        <v>1.4772000000000007E-2</v>
      </c>
      <c r="M29" s="2">
        <f>100*IF(Table72[[#This Row],[Pd1 Analytic]]&gt;0,Table72[[#This Row],[Pd2 Simulation]]/Table72[[#This Row],[Pd1 Analytic]],1)</f>
        <v>104.23008307250876</v>
      </c>
      <c r="N29" s="10">
        <v>0.31902799999999998</v>
      </c>
      <c r="O29" s="11">
        <v>0.30458809999999997</v>
      </c>
      <c r="P29" s="2">
        <f>ABS(Table723[[#This Row],[Pd2 Analytic]]-Table723[[#This Row],[Pd1 Simulation]])</f>
        <v>1.4439900000000006E-2</v>
      </c>
      <c r="Q29" s="2">
        <f>100*IF(Table723[[#This Row],[Pd2 Analytic]]&gt;0,Table723[[#This Row],[Pd1 Simulation]]/Table723[[#This Row],[Pd2 Analytic]],1)</f>
        <v>104.74079584855744</v>
      </c>
    </row>
    <row r="30" spans="1:17" x14ac:dyDescent="0.2">
      <c r="A30" s="1">
        <v>2.9</v>
      </c>
      <c r="B30" s="10">
        <v>1.838E-3</v>
      </c>
      <c r="C30" s="3">
        <v>1.2978499999999999E-3</v>
      </c>
      <c r="D30" s="2">
        <f>ABS(Table6[[#This Row],[Pb Analytic]]-Table6[[#This Row],[Pb Simulation]])</f>
        <v>5.4015000000000009E-4</v>
      </c>
      <c r="E30" s="2">
        <f>100*IF(Table6[[#This Row],[Pb Simulation]]&gt;0,Table6[[#This Row],[Absolute Error]]/Table6[[#This Row],[Pb Simulation]],1)</f>
        <v>29.387921653971716</v>
      </c>
      <c r="F30" s="10">
        <v>0.69079400000000002</v>
      </c>
      <c r="G30" s="7">
        <v>0.66280110000000003</v>
      </c>
      <c r="H30" s="2">
        <f>ABS(Table7[[#This Row],[Pd Analytic]]-Table7[[#This Row],[Pd Simulation]])</f>
        <v>2.7992899999999987E-2</v>
      </c>
      <c r="I30" s="2">
        <f>100*IF(Table7[[#This Row],[Pd Analytic]]&gt;0,Table7[[#This Row],[Absolute Error]]/Table7[[#This Row],[Pd Analytic]],1)</f>
        <v>4.2234238899120697</v>
      </c>
      <c r="J30" s="10">
        <v>0.36864400000000003</v>
      </c>
      <c r="K30" s="9">
        <v>0.35401510000000003</v>
      </c>
      <c r="L30" s="2">
        <f>ABS(Table72[[#This Row],[Pd2 Simulation]]-Table72[[#This Row],[Pd1 Analytic]])</f>
        <v>1.46289E-2</v>
      </c>
      <c r="M30" s="2">
        <f>100*IF(Table72[[#This Row],[Pd1 Analytic]]&gt;0,Table72[[#This Row],[Pd2 Simulation]]/Table72[[#This Row],[Pd1 Analytic]],1)</f>
        <v>104.13228136313958</v>
      </c>
      <c r="N30" s="10">
        <v>0.32214999999999999</v>
      </c>
      <c r="O30" s="11">
        <v>0.3087859</v>
      </c>
      <c r="P30" s="2">
        <f>ABS(Table723[[#This Row],[Pd2 Analytic]]-Table723[[#This Row],[Pd1 Simulation]])</f>
        <v>1.336409999999999E-2</v>
      </c>
      <c r="Q30" s="2">
        <f>100*IF(Table723[[#This Row],[Pd2 Analytic]]&gt;0,Table723[[#This Row],[Pd1 Simulation]]/Table723[[#This Row],[Pd2 Analytic]],1)</f>
        <v>104.32795020757099</v>
      </c>
    </row>
    <row r="31" spans="1:17" x14ac:dyDescent="0.2">
      <c r="A31" s="1">
        <v>3</v>
      </c>
      <c r="B31" s="10">
        <v>2.4599999999999999E-3</v>
      </c>
      <c r="C31" s="3">
        <v>1.7304460000000001E-3</v>
      </c>
      <c r="D31" s="2">
        <f>ABS(Table6[[#This Row],[Pb Analytic]]-Table6[[#This Row],[Pb Simulation]])</f>
        <v>7.2955399999999988E-4</v>
      </c>
      <c r="E31" s="2">
        <f>100*IF(Table6[[#This Row],[Pb Simulation]]&gt;0,Table6[[#This Row],[Absolute Error]]/Table6[[#This Row],[Pb Simulation]],1)</f>
        <v>29.656666666666666</v>
      </c>
      <c r="F31" s="10">
        <v>0.6976</v>
      </c>
      <c r="G31" s="7">
        <v>0.67138929999999997</v>
      </c>
      <c r="H31" s="2">
        <f>ABS(Table7[[#This Row],[Pd Analytic]]-Table7[[#This Row],[Pd Simulation]])</f>
        <v>2.6210700000000031E-2</v>
      </c>
      <c r="I31" s="2">
        <f>100*IF(Table7[[#This Row],[Pd Analytic]]&gt;0,Table7[[#This Row],[Absolute Error]]/Table7[[#This Row],[Pd Analytic]],1)</f>
        <v>3.9039496161169134</v>
      </c>
      <c r="J31" s="10">
        <v>0.37271399999999999</v>
      </c>
      <c r="K31" s="9">
        <v>0.35856759999999999</v>
      </c>
      <c r="L31" s="2">
        <f>ABS(Table72[[#This Row],[Pd2 Simulation]]-Table72[[#This Row],[Pd1 Analytic]])</f>
        <v>1.4146400000000003E-2</v>
      </c>
      <c r="M31" s="2">
        <f>100*IF(Table72[[#This Row],[Pd1 Analytic]]&gt;0,Table72[[#This Row],[Pd2 Simulation]]/Table72[[#This Row],[Pd1 Analytic]],1)</f>
        <v>103.94525327999517</v>
      </c>
      <c r="N31" s="10">
        <v>0.32488600000000001</v>
      </c>
      <c r="O31" s="11">
        <v>0.31282169999999998</v>
      </c>
      <c r="P31" s="2">
        <f>ABS(Table723[[#This Row],[Pd2 Analytic]]-Table723[[#This Row],[Pd1 Simulation]])</f>
        <v>1.2064300000000028E-2</v>
      </c>
      <c r="Q31" s="2">
        <f>100*IF(Table723[[#This Row],[Pd2 Analytic]]&gt;0,Table723[[#This Row],[Pd1 Simulation]]/Table723[[#This Row],[Pd2 Analytic]],1)</f>
        <v>103.85660585566796</v>
      </c>
    </row>
    <row r="32" spans="1:17" x14ac:dyDescent="0.2">
      <c r="A32" s="1">
        <v>3.1</v>
      </c>
      <c r="B32" s="10">
        <v>2.9970000000000001E-3</v>
      </c>
      <c r="C32" s="3">
        <v>2.270719E-3</v>
      </c>
      <c r="D32" s="2">
        <f>ABS(Table6[[#This Row],[Pb Analytic]]-Table6[[#This Row],[Pb Simulation]])</f>
        <v>7.2628100000000006E-4</v>
      </c>
      <c r="E32" s="2">
        <f>100*IF(Table6[[#This Row],[Pb Simulation]]&gt;0,Table6[[#This Row],[Absolute Error]]/Table6[[#This Row],[Pb Simulation]],1)</f>
        <v>24.233600266933603</v>
      </c>
      <c r="F32" s="10">
        <v>0.70286999999999999</v>
      </c>
      <c r="G32" s="7">
        <v>0.67955270000000001</v>
      </c>
      <c r="H32" s="2">
        <f>ABS(Table7[[#This Row],[Pd Analytic]]-Table7[[#This Row],[Pd Simulation]])</f>
        <v>2.3317299999999985E-2</v>
      </c>
      <c r="I32" s="2">
        <f>100*IF(Table7[[#This Row],[Pd Analytic]]&gt;0,Table7[[#This Row],[Absolute Error]]/Table7[[#This Row],[Pd Analytic]],1)</f>
        <v>3.4312717762728311</v>
      </c>
      <c r="J32" s="10">
        <v>0.37515900000000002</v>
      </c>
      <c r="K32" s="9">
        <v>0.36286600000000002</v>
      </c>
      <c r="L32" s="2">
        <f>ABS(Table72[[#This Row],[Pd2 Simulation]]-Table72[[#This Row],[Pd1 Analytic]])</f>
        <v>1.2292999999999998E-2</v>
      </c>
      <c r="M32" s="2">
        <f>100*IF(Table72[[#This Row],[Pd1 Analytic]]&gt;0,Table72[[#This Row],[Pd2 Simulation]]/Table72[[#This Row],[Pd1 Analytic]],1)</f>
        <v>103.38775195251139</v>
      </c>
      <c r="N32" s="10">
        <v>0.32771099999999997</v>
      </c>
      <c r="O32" s="11">
        <v>0.31668679999999999</v>
      </c>
      <c r="P32" s="2">
        <f>ABS(Table723[[#This Row],[Pd2 Analytic]]-Table723[[#This Row],[Pd1 Simulation]])</f>
        <v>1.1024199999999984E-2</v>
      </c>
      <c r="Q32" s="2">
        <f>100*IF(Table723[[#This Row],[Pd2 Analytic]]&gt;0,Table723[[#This Row],[Pd1 Simulation]]/Table723[[#This Row],[Pd2 Analytic]],1)</f>
        <v>103.48110499079849</v>
      </c>
    </row>
    <row r="33" spans="1:17" x14ac:dyDescent="0.2">
      <c r="A33" s="1">
        <v>3.2</v>
      </c>
      <c r="B33" s="10">
        <v>3.9779999999999998E-3</v>
      </c>
      <c r="C33" s="3">
        <v>2.9355179999999998E-3</v>
      </c>
      <c r="D33" s="2">
        <f>ABS(Table6[[#This Row],[Pb Analytic]]-Table6[[#This Row],[Pb Simulation]])</f>
        <v>1.042482E-3</v>
      </c>
      <c r="E33" s="2">
        <f>100*IF(Table6[[#This Row],[Pb Simulation]]&gt;0,Table6[[#This Row],[Absolute Error]]/Table6[[#This Row],[Pb Simulation]],1)</f>
        <v>26.206184012066362</v>
      </c>
      <c r="F33" s="10">
        <v>0.71033299999999999</v>
      </c>
      <c r="G33" s="7">
        <v>0.68727769999999999</v>
      </c>
      <c r="H33" s="2">
        <f>ABS(Table7[[#This Row],[Pd Analytic]]-Table7[[#This Row],[Pd Simulation]])</f>
        <v>2.3055300000000001E-2</v>
      </c>
      <c r="I33" s="2">
        <f>100*IF(Table7[[#This Row],[Pd Analytic]]&gt;0,Table7[[#This Row],[Absolute Error]]/Table7[[#This Row],[Pd Analytic]],1)</f>
        <v>3.354582870941397</v>
      </c>
      <c r="J33" s="10">
        <v>0.37846099999999999</v>
      </c>
      <c r="K33" s="9">
        <v>0.36690479999999998</v>
      </c>
      <c r="L33" s="2">
        <f>ABS(Table72[[#This Row],[Pd2 Simulation]]-Table72[[#This Row],[Pd1 Analytic]])</f>
        <v>1.1556200000000016E-2</v>
      </c>
      <c r="M33" s="2">
        <f>100*IF(Table72[[#This Row],[Pd1 Analytic]]&gt;0,Table72[[#This Row],[Pd2 Simulation]]/Table72[[#This Row],[Pd1 Analytic]],1)</f>
        <v>103.14964535759685</v>
      </c>
      <c r="N33" s="10">
        <v>0.331872</v>
      </c>
      <c r="O33" s="11">
        <v>0.32037280000000001</v>
      </c>
      <c r="P33" s="2">
        <f>ABS(Table723[[#This Row],[Pd2 Analytic]]-Table723[[#This Row],[Pd1 Simulation]])</f>
        <v>1.1499199999999987E-2</v>
      </c>
      <c r="Q33" s="2">
        <f>100*IF(Table723[[#This Row],[Pd2 Analytic]]&gt;0,Table723[[#This Row],[Pd1 Simulation]]/Table723[[#This Row],[Pd2 Analytic]],1)</f>
        <v>103.58931844401272</v>
      </c>
    </row>
    <row r="34" spans="1:17" x14ac:dyDescent="0.2">
      <c r="A34" s="1">
        <v>3.3</v>
      </c>
      <c r="B34" s="10">
        <v>4.9589999999999999E-3</v>
      </c>
      <c r="C34" s="3">
        <v>3.7422150000000001E-3</v>
      </c>
      <c r="D34" s="2">
        <f>ABS(Table6[[#This Row],[Pb Analytic]]-Table6[[#This Row],[Pb Simulation]])</f>
        <v>1.2167849999999997E-3</v>
      </c>
      <c r="E34" s="2">
        <f>100*IF(Table6[[#This Row],[Pb Simulation]]&gt;0,Table6[[#This Row],[Absolute Error]]/Table6[[#This Row],[Pb Simulation]],1)</f>
        <v>24.536902601330908</v>
      </c>
      <c r="F34" s="10">
        <v>0.71621000000000001</v>
      </c>
      <c r="G34" s="7">
        <v>0.69455219999999995</v>
      </c>
      <c r="H34" s="2">
        <f>ABS(Table7[[#This Row],[Pd Analytic]]-Table7[[#This Row],[Pd Simulation]])</f>
        <v>2.165780000000006E-2</v>
      </c>
      <c r="I34" s="2">
        <f>100*IF(Table7[[#This Row],[Pd Analytic]]&gt;0,Table7[[#This Row],[Absolute Error]]/Table7[[#This Row],[Pd Analytic]],1)</f>
        <v>3.1182393490366977</v>
      </c>
      <c r="J34" s="10">
        <v>0.382017</v>
      </c>
      <c r="K34" s="9">
        <v>0.37068089999999998</v>
      </c>
      <c r="L34" s="2">
        <f>ABS(Table72[[#This Row],[Pd2 Simulation]]-Table72[[#This Row],[Pd1 Analytic]])</f>
        <v>1.1336100000000016E-2</v>
      </c>
      <c r="M34" s="2">
        <f>100*IF(Table72[[#This Row],[Pd1 Analytic]]&gt;0,Table72[[#This Row],[Pd2 Simulation]]/Table72[[#This Row],[Pd1 Analytic]],1)</f>
        <v>103.05818292768794</v>
      </c>
      <c r="N34" s="10">
        <v>0.33419300000000002</v>
      </c>
      <c r="O34" s="11">
        <v>0.32387129999999997</v>
      </c>
      <c r="P34" s="2">
        <f>ABS(Table723[[#This Row],[Pd2 Analytic]]-Table723[[#This Row],[Pd1 Simulation]])</f>
        <v>1.0321700000000045E-2</v>
      </c>
      <c r="Q34" s="2">
        <f>100*IF(Table723[[#This Row],[Pd2 Analytic]]&gt;0,Table723[[#This Row],[Pd1 Simulation]]/Table723[[#This Row],[Pd2 Analytic]],1)</f>
        <v>103.1869758141583</v>
      </c>
    </row>
    <row r="35" spans="1:17" x14ac:dyDescent="0.2">
      <c r="A35" s="1">
        <v>3.4</v>
      </c>
      <c r="B35" s="10">
        <v>5.8799999999999998E-3</v>
      </c>
      <c r="C35" s="3">
        <v>4.7083530000000002E-3</v>
      </c>
      <c r="D35" s="2">
        <f>ABS(Table6[[#This Row],[Pb Analytic]]-Table6[[#This Row],[Pb Simulation]])</f>
        <v>1.1716469999999996E-3</v>
      </c>
      <c r="E35" s="2">
        <f>100*IF(Table6[[#This Row],[Pb Simulation]]&gt;0,Table6[[#This Row],[Absolute Error]]/Table6[[#This Row],[Pb Simulation]],1)</f>
        <v>19.925969387755096</v>
      </c>
      <c r="F35" s="10">
        <v>0.72166699999999995</v>
      </c>
      <c r="G35" s="7">
        <v>0.70136480000000001</v>
      </c>
      <c r="H35" s="2">
        <f>ABS(Table7[[#This Row],[Pd Analytic]]-Table7[[#This Row],[Pd Simulation]])</f>
        <v>2.0302199999999937E-2</v>
      </c>
      <c r="I35" s="2">
        <f>100*IF(Table7[[#This Row],[Pd Analytic]]&gt;0,Table7[[#This Row],[Absolute Error]]/Table7[[#This Row],[Pd Analytic]],1)</f>
        <v>2.8946705052777006</v>
      </c>
      <c r="J35" s="10">
        <v>0.384884</v>
      </c>
      <c r="K35" s="9">
        <v>0.37419029999999998</v>
      </c>
      <c r="L35" s="2">
        <f>ABS(Table72[[#This Row],[Pd2 Simulation]]-Table72[[#This Row],[Pd1 Analytic]])</f>
        <v>1.0693700000000028E-2</v>
      </c>
      <c r="M35" s="2">
        <f>100*IF(Table72[[#This Row],[Pd1 Analytic]]&gt;0,Table72[[#This Row],[Pd2 Simulation]]/Table72[[#This Row],[Pd1 Analytic]],1)</f>
        <v>102.85782394679927</v>
      </c>
      <c r="N35" s="10">
        <v>0.336783</v>
      </c>
      <c r="O35" s="11">
        <v>0.32717449999999998</v>
      </c>
      <c r="P35" s="2">
        <f>ABS(Table723[[#This Row],[Pd2 Analytic]]-Table723[[#This Row],[Pd1 Simulation]])</f>
        <v>9.6085000000000198E-3</v>
      </c>
      <c r="Q35" s="2">
        <f>100*IF(Table723[[#This Row],[Pd2 Analytic]]&gt;0,Table723[[#This Row],[Pd1 Simulation]]/Table723[[#This Row],[Pd2 Analytic]],1)</f>
        <v>102.93681200704823</v>
      </c>
    </row>
    <row r="36" spans="1:17" x14ac:dyDescent="0.2">
      <c r="A36" s="1">
        <v>3.5</v>
      </c>
      <c r="B36" s="10">
        <v>7.5069999999999998E-3</v>
      </c>
      <c r="C36" s="3">
        <v>5.8512700000000004E-3</v>
      </c>
      <c r="D36" s="2">
        <f>ABS(Table6[[#This Row],[Pb Analytic]]-Table6[[#This Row],[Pb Simulation]])</f>
        <v>1.6557299999999994E-3</v>
      </c>
      <c r="E36" s="2">
        <f>100*IF(Table6[[#This Row],[Pb Simulation]]&gt;0,Table6[[#This Row],[Absolute Error]]/Table6[[#This Row],[Pb Simulation]],1)</f>
        <v>22.055814573065131</v>
      </c>
      <c r="F36" s="10">
        <v>0.72726400000000002</v>
      </c>
      <c r="G36" s="7">
        <v>0.70770560000000005</v>
      </c>
      <c r="H36" s="2">
        <f>ABS(Table7[[#This Row],[Pd Analytic]]-Table7[[#This Row],[Pd Simulation]])</f>
        <v>1.9558399999999976E-2</v>
      </c>
      <c r="I36" s="2">
        <f>100*IF(Table7[[#This Row],[Pd Analytic]]&gt;0,Table7[[#This Row],[Absolute Error]]/Table7[[#This Row],[Pd Analytic]],1)</f>
        <v>2.763635048246047</v>
      </c>
      <c r="J36" s="10">
        <v>0.38774599999999998</v>
      </c>
      <c r="K36" s="9">
        <v>0.37742999999999999</v>
      </c>
      <c r="L36" s="2">
        <f>ABS(Table72[[#This Row],[Pd2 Simulation]]-Table72[[#This Row],[Pd1 Analytic]])</f>
        <v>1.0315999999999992E-2</v>
      </c>
      <c r="M36" s="2">
        <f>100*IF(Table72[[#This Row],[Pd1 Analytic]]&gt;0,Table72[[#This Row],[Pd2 Simulation]]/Table72[[#This Row],[Pd1 Analytic]],1)</f>
        <v>102.73322205442068</v>
      </c>
      <c r="N36" s="10">
        <v>0.33951799999999999</v>
      </c>
      <c r="O36" s="11">
        <v>0.33027529999999999</v>
      </c>
      <c r="P36" s="2">
        <f>ABS(Table723[[#This Row],[Pd2 Analytic]]-Table723[[#This Row],[Pd1 Simulation]])</f>
        <v>9.2426999999999926E-3</v>
      </c>
      <c r="Q36" s="2">
        <f>100*IF(Table723[[#This Row],[Pd2 Analytic]]&gt;0,Table723[[#This Row],[Pd1 Simulation]]/Table723[[#This Row],[Pd2 Analytic]],1)</f>
        <v>102.79848356810213</v>
      </c>
    </row>
    <row r="37" spans="1:17" x14ac:dyDescent="0.2">
      <c r="A37" s="1">
        <v>3.6</v>
      </c>
      <c r="B37" s="10">
        <v>9.0580000000000001E-3</v>
      </c>
      <c r="C37" s="3">
        <v>7.1877190000000004E-3</v>
      </c>
      <c r="D37" s="2">
        <f>ABS(Table6[[#This Row],[Pb Analytic]]-Table6[[#This Row],[Pb Simulation]])</f>
        <v>1.8702809999999997E-3</v>
      </c>
      <c r="E37" s="2">
        <f>100*IF(Table6[[#This Row],[Pb Simulation]]&gt;0,Table6[[#This Row],[Absolute Error]]/Table6[[#This Row],[Pb Simulation]],1)</f>
        <v>20.647836166924264</v>
      </c>
      <c r="F37" s="10">
        <v>0.73185299999999998</v>
      </c>
      <c r="G37" s="7">
        <v>0.71356540000000002</v>
      </c>
      <c r="H37" s="2">
        <f>ABS(Table7[[#This Row],[Pd Analytic]]-Table7[[#This Row],[Pd Simulation]])</f>
        <v>1.8287599999999959E-2</v>
      </c>
      <c r="I37" s="2">
        <f>100*IF(Table7[[#This Row],[Pd Analytic]]&gt;0,Table7[[#This Row],[Absolute Error]]/Table7[[#This Row],[Pd Analytic]],1)</f>
        <v>2.5628484789200763</v>
      </c>
      <c r="J37" s="10">
        <v>0.389658</v>
      </c>
      <c r="K37" s="9">
        <v>0.38039830000000002</v>
      </c>
      <c r="L37" s="2">
        <f>ABS(Table72[[#This Row],[Pd2 Simulation]]-Table72[[#This Row],[Pd1 Analytic]])</f>
        <v>9.2596999999999818E-3</v>
      </c>
      <c r="M37" s="2">
        <f>100*IF(Table72[[#This Row],[Pd1 Analytic]]&gt;0,Table72[[#This Row],[Pd2 Simulation]]/Table72[[#This Row],[Pd1 Analytic]],1)</f>
        <v>102.43421171966331</v>
      </c>
      <c r="N37" s="10">
        <v>0.34219500000000003</v>
      </c>
      <c r="O37" s="11">
        <v>0.33316709999999999</v>
      </c>
      <c r="P37" s="2">
        <f>ABS(Table723[[#This Row],[Pd2 Analytic]]-Table723[[#This Row],[Pd1 Simulation]])</f>
        <v>9.0279000000000331E-3</v>
      </c>
      <c r="Q37" s="2">
        <f>100*IF(Table723[[#This Row],[Pd2 Analytic]]&gt;0,Table723[[#This Row],[Pd1 Simulation]]/Table723[[#This Row],[Pd2 Analytic]],1)</f>
        <v>102.70972133803129</v>
      </c>
    </row>
    <row r="38" spans="1:17" x14ac:dyDescent="0.2">
      <c r="A38" s="1">
        <v>3.7</v>
      </c>
      <c r="B38" s="10">
        <v>1.0869E-2</v>
      </c>
      <c r="C38" s="3">
        <v>8.7334990000000005E-3</v>
      </c>
      <c r="D38" s="2">
        <f>ABS(Table6[[#This Row],[Pb Analytic]]-Table6[[#This Row],[Pb Simulation]])</f>
        <v>2.1355009999999997E-3</v>
      </c>
      <c r="E38" s="2">
        <f>100*IF(Table6[[#This Row],[Pb Simulation]]&gt;0,Table6[[#This Row],[Absolute Error]]/Table6[[#This Row],[Pb Simulation]],1)</f>
        <v>19.647630876805593</v>
      </c>
      <c r="F38" s="10">
        <v>0.73486300000000004</v>
      </c>
      <c r="G38" s="7">
        <v>0.71893720000000005</v>
      </c>
      <c r="H38" s="2">
        <f>ABS(Table7[[#This Row],[Pd Analytic]]-Table7[[#This Row],[Pd Simulation]])</f>
        <v>1.592579999999999E-2</v>
      </c>
      <c r="I38" s="2">
        <f>100*IF(Table7[[#This Row],[Pd Analytic]]&gt;0,Table7[[#This Row],[Absolute Error]]/Table7[[#This Row],[Pd Analytic]],1)</f>
        <v>2.215186528113998</v>
      </c>
      <c r="J38" s="10">
        <v>0.39204600000000001</v>
      </c>
      <c r="K38" s="9">
        <v>0.38309310000000002</v>
      </c>
      <c r="L38" s="2">
        <f>ABS(Table72[[#This Row],[Pd2 Simulation]]-Table72[[#This Row],[Pd1 Analytic]])</f>
        <v>8.9528999999999859E-3</v>
      </c>
      <c r="M38" s="2">
        <f>100*IF(Table72[[#This Row],[Pd1 Analytic]]&gt;0,Table72[[#This Row],[Pd2 Simulation]]/Table72[[#This Row],[Pd1 Analytic]],1)</f>
        <v>102.33700372050554</v>
      </c>
      <c r="N38" s="10">
        <v>0.34281699999999998</v>
      </c>
      <c r="O38" s="11">
        <v>0.33584419999999998</v>
      </c>
      <c r="P38" s="2">
        <f>ABS(Table723[[#This Row],[Pd2 Analytic]]-Table723[[#This Row],[Pd1 Simulation]])</f>
        <v>6.9728000000000012E-3</v>
      </c>
      <c r="Q38" s="2">
        <f>100*IF(Table723[[#This Row],[Pd2 Analytic]]&gt;0,Table723[[#This Row],[Pd1 Simulation]]/Table723[[#This Row],[Pd2 Analytic]],1)</f>
        <v>102.07620080978026</v>
      </c>
    </row>
    <row r="39" spans="1:17" x14ac:dyDescent="0.2">
      <c r="A39" s="1">
        <v>3.8</v>
      </c>
      <c r="B39" s="10">
        <v>1.2914999999999999E-2</v>
      </c>
      <c r="C39" s="3">
        <v>1.05031E-2</v>
      </c>
      <c r="D39" s="2">
        <f>ABS(Table6[[#This Row],[Pb Analytic]]-Table6[[#This Row],[Pb Simulation]])</f>
        <v>2.4118999999999998E-3</v>
      </c>
      <c r="E39" s="2">
        <f>100*IF(Table6[[#This Row],[Pb Simulation]]&gt;0,Table6[[#This Row],[Absolute Error]]/Table6[[#This Row],[Pb Simulation]],1)</f>
        <v>18.67518389469609</v>
      </c>
      <c r="F39" s="10">
        <v>0.73862499999999998</v>
      </c>
      <c r="G39" s="7">
        <v>0.72381569999999995</v>
      </c>
      <c r="H39" s="2">
        <f>ABS(Table7[[#This Row],[Pd Analytic]]-Table7[[#This Row],[Pd Simulation]])</f>
        <v>1.4809300000000025E-2</v>
      </c>
      <c r="I39" s="2">
        <f>100*IF(Table7[[#This Row],[Pd Analytic]]&gt;0,Table7[[#This Row],[Absolute Error]]/Table7[[#This Row],[Pd Analytic]],1)</f>
        <v>2.0460042521874047</v>
      </c>
      <c r="J39" s="10">
        <v>0.39302100000000001</v>
      </c>
      <c r="K39" s="9">
        <v>0.38551429999999998</v>
      </c>
      <c r="L39" s="2">
        <f>ABS(Table72[[#This Row],[Pd2 Simulation]]-Table72[[#This Row],[Pd1 Analytic]])</f>
        <v>7.5067000000000328E-3</v>
      </c>
      <c r="M39" s="2">
        <f>100*IF(Table72[[#This Row],[Pd1 Analytic]]&gt;0,Table72[[#This Row],[Pd2 Simulation]]/Table72[[#This Row],[Pd1 Analytic]],1)</f>
        <v>101.94719106398908</v>
      </c>
      <c r="N39" s="10">
        <v>0.34560400000000002</v>
      </c>
      <c r="O39" s="11">
        <v>0.33830139999999997</v>
      </c>
      <c r="P39" s="2">
        <f>ABS(Table723[[#This Row],[Pd2 Analytic]]-Table723[[#This Row],[Pd1 Simulation]])</f>
        <v>7.3026000000000479E-3</v>
      </c>
      <c r="Q39" s="2">
        <f>100*IF(Table723[[#This Row],[Pd2 Analytic]]&gt;0,Table723[[#This Row],[Pd1 Simulation]]/Table723[[#This Row],[Pd2 Analytic]],1)</f>
        <v>102.15860767942434</v>
      </c>
    </row>
    <row r="40" spans="1:17" x14ac:dyDescent="0.2">
      <c r="A40" s="1">
        <v>3.9</v>
      </c>
      <c r="B40" s="10">
        <v>1.5010000000000001E-2</v>
      </c>
      <c r="C40" s="3">
        <v>1.250939E-2</v>
      </c>
      <c r="D40" s="2">
        <f>ABS(Table6[[#This Row],[Pb Analytic]]-Table6[[#This Row],[Pb Simulation]])</f>
        <v>2.5006100000000003E-3</v>
      </c>
      <c r="E40" s="2">
        <f>100*IF(Table6[[#This Row],[Pb Simulation]]&gt;0,Table6[[#This Row],[Absolute Error]]/Table6[[#This Row],[Pb Simulation]],1)</f>
        <v>16.65962691538974</v>
      </c>
      <c r="F40" s="10">
        <v>0.74200200000000005</v>
      </c>
      <c r="G40" s="7">
        <v>0.72819710000000004</v>
      </c>
      <c r="H40" s="2">
        <f>ABS(Table7[[#This Row],[Pd Analytic]]-Table7[[#This Row],[Pd Simulation]])</f>
        <v>1.3804900000000009E-2</v>
      </c>
      <c r="I40" s="2">
        <f>100*IF(Table7[[#This Row],[Pd Analytic]]&gt;0,Table7[[#This Row],[Absolute Error]]/Table7[[#This Row],[Pd Analytic]],1)</f>
        <v>1.8957642099920484</v>
      </c>
      <c r="J40" s="10">
        <v>0.394152</v>
      </c>
      <c r="K40" s="9">
        <v>0.38766240000000002</v>
      </c>
      <c r="L40" s="2">
        <f>ABS(Table72[[#This Row],[Pd2 Simulation]]-Table72[[#This Row],[Pd1 Analytic]])</f>
        <v>6.4895999999999843E-3</v>
      </c>
      <c r="M40" s="2">
        <f>100*IF(Table72[[#This Row],[Pd1 Analytic]]&gt;0,Table72[[#This Row],[Pd2 Simulation]]/Table72[[#This Row],[Pd1 Analytic]],1)</f>
        <v>101.6740339016629</v>
      </c>
      <c r="N40" s="10">
        <v>0.34784999999999999</v>
      </c>
      <c r="O40" s="11">
        <v>0.34053470000000002</v>
      </c>
      <c r="P40" s="2">
        <f>ABS(Table723[[#This Row],[Pd2 Analytic]]-Table723[[#This Row],[Pd1 Simulation]])</f>
        <v>7.315299999999969E-3</v>
      </c>
      <c r="Q40" s="2">
        <f>100*IF(Table723[[#This Row],[Pd2 Analytic]]&gt;0,Table723[[#This Row],[Pd1 Simulation]]/Table723[[#This Row],[Pd2 Analytic]],1)</f>
        <v>102.14818049379402</v>
      </c>
    </row>
    <row r="41" spans="1:17" x14ac:dyDescent="0.2">
      <c r="A41" s="1">
        <v>4</v>
      </c>
      <c r="B41" s="10">
        <v>1.7783E-2</v>
      </c>
      <c r="C41" s="3">
        <v>1.476337E-2</v>
      </c>
      <c r="D41" s="2">
        <f>ABS(Table6[[#This Row],[Pb Analytic]]-Table6[[#This Row],[Pb Simulation]])</f>
        <v>3.0196300000000006E-3</v>
      </c>
      <c r="E41" s="2">
        <f>100*IF(Table6[[#This Row],[Pb Simulation]]&gt;0,Table6[[#This Row],[Absolute Error]]/Table6[[#This Row],[Pb Simulation]],1)</f>
        <v>16.98043074846764</v>
      </c>
      <c r="F41" s="10">
        <v>0.74526099999999995</v>
      </c>
      <c r="G41" s="7">
        <v>0.73207999999999995</v>
      </c>
      <c r="H41" s="2">
        <f>ABS(Table7[[#This Row],[Pd Analytic]]-Table7[[#This Row],[Pd Simulation]])</f>
        <v>1.3180999999999998E-2</v>
      </c>
      <c r="I41" s="2">
        <f>100*IF(Table7[[#This Row],[Pd Analytic]]&gt;0,Table7[[#This Row],[Absolute Error]]/Table7[[#This Row],[Pd Analytic]],1)</f>
        <v>1.8004862856518411</v>
      </c>
      <c r="J41" s="10">
        <v>0.396175</v>
      </c>
      <c r="K41" s="9">
        <v>0.3895382</v>
      </c>
      <c r="L41" s="2">
        <f>ABS(Table72[[#This Row],[Pd2 Simulation]]-Table72[[#This Row],[Pd1 Analytic]])</f>
        <v>6.6367999999999983E-3</v>
      </c>
      <c r="M41" s="2">
        <f>100*IF(Table72[[#This Row],[Pd1 Analytic]]&gt;0,Table72[[#This Row],[Pd2 Simulation]]/Table72[[#This Row],[Pd1 Analytic]],1)</f>
        <v>101.70376101753307</v>
      </c>
      <c r="N41" s="10">
        <v>0.34908600000000001</v>
      </c>
      <c r="O41" s="11">
        <v>0.34254180000000001</v>
      </c>
      <c r="P41" s="2">
        <f>ABS(Table723[[#This Row],[Pd2 Analytic]]-Table723[[#This Row],[Pd1 Simulation]])</f>
        <v>6.5442E-3</v>
      </c>
      <c r="Q41" s="2">
        <f>100*IF(Table723[[#This Row],[Pd2 Analytic]]&gt;0,Table723[[#This Row],[Pd1 Simulation]]/Table723[[#This Row],[Pd2 Analytic]],1)</f>
        <v>101.91048216597216</v>
      </c>
    </row>
    <row r="42" spans="1:17" x14ac:dyDescent="0.2">
      <c r="A42" s="1">
        <v>4.0999999999999996</v>
      </c>
      <c r="B42" s="10">
        <v>2.0445000000000001E-2</v>
      </c>
      <c r="C42" s="3">
        <v>1.7273960000000001E-2</v>
      </c>
      <c r="D42" s="2">
        <f>ABS(Table6[[#This Row],[Pb Analytic]]-Table6[[#This Row],[Pb Simulation]])</f>
        <v>3.17104E-3</v>
      </c>
      <c r="E42" s="2">
        <f>100*IF(Table6[[#This Row],[Pb Simulation]]&gt;0,Table6[[#This Row],[Absolute Error]]/Table6[[#This Row],[Pb Simulation]],1)</f>
        <v>15.51010026901443</v>
      </c>
      <c r="F42" s="10">
        <v>0.74765499999999996</v>
      </c>
      <c r="G42" s="7">
        <v>0.73546529999999999</v>
      </c>
      <c r="H42" s="2">
        <f>ABS(Table7[[#This Row],[Pd Analytic]]-Table7[[#This Row],[Pd Simulation]])</f>
        <v>1.218969999999997E-2</v>
      </c>
      <c r="I42" s="2">
        <f>100*IF(Table7[[#This Row],[Pd Analytic]]&gt;0,Table7[[#This Row],[Absolute Error]]/Table7[[#This Row],[Pd Analytic]],1)</f>
        <v>1.6574133409149243</v>
      </c>
      <c r="J42" s="10">
        <v>0.39695399999999997</v>
      </c>
      <c r="K42" s="9">
        <v>0.3911443</v>
      </c>
      <c r="L42" s="2">
        <f>ABS(Table72[[#This Row],[Pd2 Simulation]]-Table72[[#This Row],[Pd1 Analytic]])</f>
        <v>5.8096999999999732E-3</v>
      </c>
      <c r="M42" s="2">
        <f>100*IF(Table72[[#This Row],[Pd1 Analytic]]&gt;0,Table72[[#This Row],[Pd2 Simulation]]/Table72[[#This Row],[Pd1 Analytic]],1)</f>
        <v>101.48530861883964</v>
      </c>
      <c r="N42" s="10">
        <v>0.35070099999999998</v>
      </c>
      <c r="O42" s="11">
        <v>0.34432099999999999</v>
      </c>
      <c r="P42" s="2">
        <f>ABS(Table723[[#This Row],[Pd2 Analytic]]-Table723[[#This Row],[Pd1 Simulation]])</f>
        <v>6.3799999999999968E-3</v>
      </c>
      <c r="Q42" s="2">
        <f>100*IF(Table723[[#This Row],[Pd2 Analytic]]&gt;0,Table723[[#This Row],[Pd1 Simulation]]/Table723[[#This Row],[Pd2 Analytic]],1)</f>
        <v>101.8529221278981</v>
      </c>
    </row>
    <row r="43" spans="1:17" x14ac:dyDescent="0.2">
      <c r="A43" s="1">
        <v>4.2</v>
      </c>
      <c r="B43" s="10">
        <v>2.4105999999999999E-2</v>
      </c>
      <c r="C43" s="3">
        <v>2.0047840000000001E-2</v>
      </c>
      <c r="D43" s="2">
        <f>ABS(Table6[[#This Row],[Pb Analytic]]-Table6[[#This Row],[Pb Simulation]])</f>
        <v>4.0581599999999982E-3</v>
      </c>
      <c r="E43" s="2">
        <f>100*IF(Table6[[#This Row],[Pb Simulation]]&gt;0,Table6[[#This Row],[Absolute Error]]/Table6[[#This Row],[Pb Simulation]],1)</f>
        <v>16.834646975856625</v>
      </c>
      <c r="F43" s="10">
        <v>0.74983900000000003</v>
      </c>
      <c r="G43" s="7">
        <v>0.73835589999999995</v>
      </c>
      <c r="H43" s="2">
        <f>ABS(Table7[[#This Row],[Pd Analytic]]-Table7[[#This Row],[Pd Simulation]])</f>
        <v>1.1483100000000079E-2</v>
      </c>
      <c r="I43" s="2">
        <f>100*IF(Table7[[#This Row],[Pd Analytic]]&gt;0,Table7[[#This Row],[Absolute Error]]/Table7[[#This Row],[Pd Analytic]],1)</f>
        <v>1.5552256032626108</v>
      </c>
      <c r="J43" s="10">
        <v>0.39875500000000003</v>
      </c>
      <c r="K43" s="9">
        <v>0.39248440000000001</v>
      </c>
      <c r="L43" s="2">
        <f>ABS(Table72[[#This Row],[Pd2 Simulation]]-Table72[[#This Row],[Pd1 Analytic]])</f>
        <v>6.2706000000000151E-3</v>
      </c>
      <c r="M43" s="2">
        <f>100*IF(Table72[[#This Row],[Pd1 Analytic]]&gt;0,Table72[[#This Row],[Pd2 Simulation]]/Table72[[#This Row],[Pd1 Analytic]],1)</f>
        <v>101.59766859523589</v>
      </c>
      <c r="N43" s="10">
        <v>0.35108400000000001</v>
      </c>
      <c r="O43" s="11">
        <v>0.3458717</v>
      </c>
      <c r="P43" s="2">
        <f>ABS(Table723[[#This Row],[Pd2 Analytic]]-Table723[[#This Row],[Pd1 Simulation]])</f>
        <v>5.212300000000003E-3</v>
      </c>
      <c r="Q43" s="2">
        <f>100*IF(Table723[[#This Row],[Pd2 Analytic]]&gt;0,Table723[[#This Row],[Pd1 Simulation]]/Table723[[#This Row],[Pd2 Analytic]],1)</f>
        <v>101.50700389768808</v>
      </c>
    </row>
    <row r="44" spans="1:17" x14ac:dyDescent="0.2">
      <c r="A44" s="1">
        <v>4.3</v>
      </c>
      <c r="B44" s="10">
        <v>2.6828000000000001E-2</v>
      </c>
      <c r="C44" s="3">
        <v>2.308938E-2</v>
      </c>
      <c r="D44" s="2">
        <f>ABS(Table6[[#This Row],[Pb Analytic]]-Table6[[#This Row],[Pb Simulation]])</f>
        <v>3.7386200000000015E-3</v>
      </c>
      <c r="E44" s="2">
        <f>100*IF(Table6[[#This Row],[Pb Simulation]]&gt;0,Table6[[#This Row],[Absolute Error]]/Table6[[#This Row],[Pb Simulation]],1)</f>
        <v>13.935515133442678</v>
      </c>
      <c r="F44" s="10">
        <v>0.75101799999999996</v>
      </c>
      <c r="G44" s="7">
        <v>0.74075709999999995</v>
      </c>
      <c r="H44" s="2">
        <f>ABS(Table7[[#This Row],[Pd Analytic]]-Table7[[#This Row],[Pd Simulation]])</f>
        <v>1.0260900000000017E-2</v>
      </c>
      <c r="I44" s="2">
        <f>100*IF(Table7[[#This Row],[Pd Analytic]]&gt;0,Table7[[#This Row],[Absolute Error]]/Table7[[#This Row],[Pd Analytic]],1)</f>
        <v>1.3851909080587981</v>
      </c>
      <c r="J44" s="10">
        <v>0.39856200000000003</v>
      </c>
      <c r="K44" s="9">
        <v>0.39356259999999998</v>
      </c>
      <c r="L44" s="2">
        <f>ABS(Table72[[#This Row],[Pd2 Simulation]]-Table72[[#This Row],[Pd1 Analytic]])</f>
        <v>4.9994000000000427E-3</v>
      </c>
      <c r="M44" s="2">
        <f>100*IF(Table72[[#This Row],[Pd1 Analytic]]&gt;0,Table72[[#This Row],[Pd2 Simulation]]/Table72[[#This Row],[Pd1 Analytic]],1)</f>
        <v>101.27029346792608</v>
      </c>
      <c r="N44" s="10">
        <v>0.35245599999999999</v>
      </c>
      <c r="O44" s="11">
        <v>0.34719450000000002</v>
      </c>
      <c r="P44" s="2">
        <f>ABS(Table723[[#This Row],[Pd2 Analytic]]-Table723[[#This Row],[Pd1 Simulation]])</f>
        <v>5.2614999999999745E-3</v>
      </c>
      <c r="Q44" s="2">
        <f>100*IF(Table723[[#This Row],[Pd2 Analytic]]&gt;0,Table723[[#This Row],[Pd1 Simulation]]/Table723[[#This Row],[Pd2 Analytic]],1)</f>
        <v>101.51543299217009</v>
      </c>
    </row>
    <row r="45" spans="1:17" x14ac:dyDescent="0.2">
      <c r="A45" s="1">
        <v>4.4000000000000004</v>
      </c>
      <c r="B45" s="10">
        <v>3.0275E-2</v>
      </c>
      <c r="C45" s="3">
        <v>2.6400610000000001E-2</v>
      </c>
      <c r="D45" s="2">
        <f>ABS(Table6[[#This Row],[Pb Analytic]]-Table6[[#This Row],[Pb Simulation]])</f>
        <v>3.8743899999999984E-3</v>
      </c>
      <c r="E45" s="2">
        <f>100*IF(Table6[[#This Row],[Pb Simulation]]&gt;0,Table6[[#This Row],[Absolute Error]]/Table6[[#This Row],[Pb Simulation]],1)</f>
        <v>12.797324525185791</v>
      </c>
      <c r="F45" s="10">
        <v>0.75201700000000005</v>
      </c>
      <c r="G45" s="7">
        <v>0.74267629999999996</v>
      </c>
      <c r="H45" s="2">
        <f>ABS(Table7[[#This Row],[Pd Analytic]]-Table7[[#This Row],[Pd Simulation]])</f>
        <v>9.3407000000000906E-3</v>
      </c>
      <c r="I45" s="2">
        <f>100*IF(Table7[[#This Row],[Pd Analytic]]&gt;0,Table7[[#This Row],[Absolute Error]]/Table7[[#This Row],[Pd Analytic]],1)</f>
        <v>1.2577081024397967</v>
      </c>
      <c r="J45" s="10">
        <v>0.39887600000000001</v>
      </c>
      <c r="K45" s="9">
        <v>0.39438440000000002</v>
      </c>
      <c r="L45" s="2">
        <f>ABS(Table72[[#This Row],[Pd2 Simulation]]-Table72[[#This Row],[Pd1 Analytic]])</f>
        <v>4.4915999999999845E-3</v>
      </c>
      <c r="M45" s="2">
        <f>100*IF(Table72[[#This Row],[Pd1 Analytic]]&gt;0,Table72[[#This Row],[Pd2 Simulation]]/Table72[[#This Row],[Pd1 Analytic]],1)</f>
        <v>101.13888886071558</v>
      </c>
      <c r="N45" s="10">
        <v>0.35314099999999998</v>
      </c>
      <c r="O45" s="11">
        <v>0.34829189999999999</v>
      </c>
      <c r="P45" s="2">
        <f>ABS(Table723[[#This Row],[Pd2 Analytic]]-Table723[[#This Row],[Pd1 Simulation]])</f>
        <v>4.8490999999999951E-3</v>
      </c>
      <c r="Q45" s="2">
        <f>100*IF(Table723[[#This Row],[Pd2 Analytic]]&gt;0,Table723[[#This Row],[Pd1 Simulation]]/Table723[[#This Row],[Pd2 Analytic]],1)</f>
        <v>101.39225172908127</v>
      </c>
    </row>
    <row r="46" spans="1:17" x14ac:dyDescent="0.2">
      <c r="A46" s="1">
        <v>4.5</v>
      </c>
      <c r="B46" s="10">
        <v>3.4360000000000002E-2</v>
      </c>
      <c r="C46" s="3">
        <v>2.9981299999999999E-2</v>
      </c>
      <c r="D46" s="2">
        <f>ABS(Table6[[#This Row],[Pb Analytic]]-Table6[[#This Row],[Pb Simulation]])</f>
        <v>4.3787000000000027E-3</v>
      </c>
      <c r="E46" s="2">
        <f>100*IF(Table6[[#This Row],[Pb Simulation]]&gt;0,Table6[[#This Row],[Absolute Error]]/Table6[[#This Row],[Pb Simulation]],1)</f>
        <v>12.743597206053558</v>
      </c>
      <c r="F46" s="10">
        <v>0.75186399999999998</v>
      </c>
      <c r="G46" s="7">
        <v>0.74412319999999998</v>
      </c>
      <c r="H46" s="2">
        <f>ABS(Table7[[#This Row],[Pd Analytic]]-Table7[[#This Row],[Pd Simulation]])</f>
        <v>7.7407999999999921E-3</v>
      </c>
      <c r="I46" s="2">
        <f>100*IF(Table7[[#This Row],[Pd Analytic]]&gt;0,Table7[[#This Row],[Absolute Error]]/Table7[[#This Row],[Pd Analytic]],1)</f>
        <v>1.0402578497754125</v>
      </c>
      <c r="J46" s="10">
        <v>0.398065</v>
      </c>
      <c r="K46" s="9">
        <v>0.39495659999999999</v>
      </c>
      <c r="L46" s="2">
        <f>ABS(Table72[[#This Row],[Pd2 Simulation]]-Table72[[#This Row],[Pd1 Analytic]])</f>
        <v>3.1084000000000112E-3</v>
      </c>
      <c r="M46" s="2">
        <f>100*IF(Table72[[#This Row],[Pd1 Analytic]]&gt;0,Table72[[#This Row],[Pd2 Simulation]]/Table72[[#This Row],[Pd1 Analytic]],1)</f>
        <v>100.78702318178756</v>
      </c>
      <c r="N46" s="10">
        <v>0.35379899999999997</v>
      </c>
      <c r="O46" s="11">
        <v>0.34916659999999999</v>
      </c>
      <c r="P46" s="2">
        <f>ABS(Table723[[#This Row],[Pd2 Analytic]]-Table723[[#This Row],[Pd1 Simulation]])</f>
        <v>4.632399999999981E-3</v>
      </c>
      <c r="Q46" s="2">
        <f>100*IF(Table723[[#This Row],[Pd2 Analytic]]&gt;0,Table723[[#This Row],[Pd1 Simulation]]/Table723[[#This Row],[Pd2 Analytic]],1)</f>
        <v>101.32670192395264</v>
      </c>
    </row>
    <row r="47" spans="1:17" x14ac:dyDescent="0.2">
      <c r="A47" s="1">
        <v>4.5999999999999996</v>
      </c>
      <c r="B47" s="10">
        <v>3.8813E-2</v>
      </c>
      <c r="C47" s="3">
        <v>3.3828959999999998E-2</v>
      </c>
      <c r="D47" s="2">
        <f>ABS(Table6[[#This Row],[Pb Analytic]]-Table6[[#This Row],[Pb Simulation]])</f>
        <v>4.9840400000000021E-3</v>
      </c>
      <c r="E47" s="2">
        <f>100*IF(Table6[[#This Row],[Pb Simulation]]&gt;0,Table6[[#This Row],[Absolute Error]]/Table6[[#This Row],[Pb Simulation]],1)</f>
        <v>12.841161466518955</v>
      </c>
      <c r="F47" s="10">
        <v>0.75204800000000005</v>
      </c>
      <c r="G47" s="7">
        <v>0.74510909999999997</v>
      </c>
      <c r="H47" s="2">
        <f>ABS(Table7[[#This Row],[Pd Analytic]]-Table7[[#This Row],[Pd Simulation]])</f>
        <v>6.9389000000000811E-3</v>
      </c>
      <c r="I47" s="2">
        <f>100*IF(Table7[[#This Row],[Pd Analytic]]&gt;0,Table7[[#This Row],[Absolute Error]]/Table7[[#This Row],[Pd Analytic]],1)</f>
        <v>0.93125959674899694</v>
      </c>
      <c r="J47" s="10">
        <v>0.39779199999999998</v>
      </c>
      <c r="K47" s="9">
        <v>0.39528600000000003</v>
      </c>
      <c r="L47" s="2">
        <f>ABS(Table72[[#This Row],[Pd2 Simulation]]-Table72[[#This Row],[Pd1 Analytic]])</f>
        <v>2.5059999999999527E-3</v>
      </c>
      <c r="M47" s="2">
        <f>100*IF(Table72[[#This Row],[Pd1 Analytic]]&gt;0,Table72[[#This Row],[Pd2 Simulation]]/Table72[[#This Row],[Pd1 Analytic]],1)</f>
        <v>100.63397135238787</v>
      </c>
      <c r="N47" s="10">
        <v>0.35425600000000002</v>
      </c>
      <c r="O47" s="11">
        <v>0.3498231</v>
      </c>
      <c r="P47" s="2">
        <f>ABS(Table723[[#This Row],[Pd2 Analytic]]-Table723[[#This Row],[Pd1 Simulation]])</f>
        <v>4.4329000000000174E-3</v>
      </c>
      <c r="Q47" s="2">
        <f>100*IF(Table723[[#This Row],[Pd2 Analytic]]&gt;0,Table723[[#This Row],[Pd1 Simulation]]/Table723[[#This Row],[Pd2 Analytic]],1)</f>
        <v>101.26718332780197</v>
      </c>
    </row>
    <row r="48" spans="1:17" x14ac:dyDescent="0.2">
      <c r="A48" s="1">
        <v>4.7</v>
      </c>
      <c r="B48" s="10">
        <v>4.2991000000000001E-2</v>
      </c>
      <c r="C48" s="3">
        <v>3.7939059999999997E-2</v>
      </c>
      <c r="D48" s="2">
        <f>ABS(Table6[[#This Row],[Pb Analytic]]-Table6[[#This Row],[Pb Simulation]])</f>
        <v>5.0519400000000048E-3</v>
      </c>
      <c r="E48" s="2">
        <f>100*IF(Table6[[#This Row],[Pb Simulation]]&gt;0,Table6[[#This Row],[Absolute Error]]/Table6[[#This Row],[Pb Simulation]],1)</f>
        <v>11.751157218952816</v>
      </c>
      <c r="F48" s="10">
        <v>0.75329199999999996</v>
      </c>
      <c r="G48" s="7">
        <v>0.74564739999999996</v>
      </c>
      <c r="H48" s="2">
        <f>ABS(Table7[[#This Row],[Pd Analytic]]-Table7[[#This Row],[Pd Simulation]])</f>
        <v>7.6446000000000014E-3</v>
      </c>
      <c r="I48" s="2">
        <f>100*IF(Table7[[#This Row],[Pd Analytic]]&gt;0,Table7[[#This Row],[Absolute Error]]/Table7[[#This Row],[Pd Analytic]],1)</f>
        <v>1.0252298874776471</v>
      </c>
      <c r="J48" s="10">
        <v>0.39939799999999998</v>
      </c>
      <c r="K48" s="9">
        <v>0.39538109999999999</v>
      </c>
      <c r="L48" s="2">
        <f>ABS(Table72[[#This Row],[Pd2 Simulation]]-Table72[[#This Row],[Pd1 Analytic]])</f>
        <v>4.0168999999999899E-3</v>
      </c>
      <c r="M48" s="2">
        <f>100*IF(Table72[[#This Row],[Pd1 Analytic]]&gt;0,Table72[[#This Row],[Pd2 Simulation]]/Table72[[#This Row],[Pd1 Analytic]],1)</f>
        <v>101.01595650373778</v>
      </c>
      <c r="N48" s="10">
        <v>0.35389399999999999</v>
      </c>
      <c r="O48" s="11">
        <v>0.35026629999999997</v>
      </c>
      <c r="P48" s="2">
        <f>ABS(Table723[[#This Row],[Pd2 Analytic]]-Table723[[#This Row],[Pd1 Simulation]])</f>
        <v>3.6277000000000115E-3</v>
      </c>
      <c r="Q48" s="2">
        <f>100*IF(Table723[[#This Row],[Pd2 Analytic]]&gt;0,Table723[[#This Row],[Pd1 Simulation]]/Table723[[#This Row],[Pd2 Analytic]],1)</f>
        <v>101.03569769629566</v>
      </c>
    </row>
    <row r="49" spans="1:17" x14ac:dyDescent="0.2">
      <c r="A49" s="1">
        <v>4.8</v>
      </c>
      <c r="B49" s="10">
        <v>4.7517999999999998E-2</v>
      </c>
      <c r="C49" s="3">
        <v>4.2305130000000003E-2</v>
      </c>
      <c r="D49" s="2">
        <f>ABS(Table6[[#This Row],[Pb Analytic]]-Table6[[#This Row],[Pb Simulation]])</f>
        <v>5.2128699999999945E-3</v>
      </c>
      <c r="E49" s="2">
        <f>100*IF(Table6[[#This Row],[Pb Simulation]]&gt;0,Table6[[#This Row],[Absolute Error]]/Table6[[#This Row],[Pb Simulation]],1)</f>
        <v>10.970305989309303</v>
      </c>
      <c r="F49" s="10">
        <v>0.75097800000000003</v>
      </c>
      <c r="G49" s="7">
        <v>0.74575340000000001</v>
      </c>
      <c r="H49" s="2">
        <f>ABS(Table7[[#This Row],[Pd Analytic]]-Table7[[#This Row],[Pd Simulation]])</f>
        <v>5.2246000000000237E-3</v>
      </c>
      <c r="I49" s="2">
        <f>100*IF(Table7[[#This Row],[Pd Analytic]]&gt;0,Table7[[#This Row],[Absolute Error]]/Table7[[#This Row],[Pd Analytic]],1)</f>
        <v>0.70058011133439335</v>
      </c>
      <c r="J49" s="10">
        <v>0.39738099999999998</v>
      </c>
      <c r="K49" s="9">
        <v>0.39525060000000001</v>
      </c>
      <c r="L49" s="2">
        <f>ABS(Table72[[#This Row],[Pd2 Simulation]]-Table72[[#This Row],[Pd1 Analytic]])</f>
        <v>2.1303999999999768E-3</v>
      </c>
      <c r="M49" s="2">
        <f>100*IF(Table72[[#This Row],[Pd1 Analytic]]&gt;0,Table72[[#This Row],[Pd2 Simulation]]/Table72[[#This Row],[Pd1 Analytic]],1)</f>
        <v>100.53899981429501</v>
      </c>
      <c r="N49" s="10">
        <v>0.35359699999999999</v>
      </c>
      <c r="O49" s="11">
        <v>0.3505028</v>
      </c>
      <c r="P49" s="2">
        <f>ABS(Table723[[#This Row],[Pd2 Analytic]]-Table723[[#This Row],[Pd1 Simulation]])</f>
        <v>3.0941999999999914E-3</v>
      </c>
      <c r="Q49" s="2">
        <f>100*IF(Table723[[#This Row],[Pd2 Analytic]]&gt;0,Table723[[#This Row],[Pd1 Simulation]]/Table723[[#This Row],[Pd2 Analytic]],1)</f>
        <v>100.88278895346915</v>
      </c>
    </row>
    <row r="50" spans="1:17" x14ac:dyDescent="0.2">
      <c r="A50" s="1">
        <v>4.9000000000000004</v>
      </c>
      <c r="B50" s="10">
        <v>5.2845999999999997E-2</v>
      </c>
      <c r="C50" s="3">
        <v>4.6919009999999997E-2</v>
      </c>
      <c r="D50" s="2">
        <f>ABS(Table6[[#This Row],[Pb Analytic]]-Table6[[#This Row],[Pb Simulation]])</f>
        <v>5.92699E-3</v>
      </c>
      <c r="E50" s="2">
        <f>100*IF(Table6[[#This Row],[Pb Simulation]]&gt;0,Table6[[#This Row],[Absolute Error]]/Table6[[#This Row],[Pb Simulation]],1)</f>
        <v>11.215588691670137</v>
      </c>
      <c r="F50" s="10">
        <v>0.74945399999999995</v>
      </c>
      <c r="G50" s="7">
        <v>0.74544310000000003</v>
      </c>
      <c r="H50" s="2">
        <f>ABS(Table7[[#This Row],[Pd Analytic]]-Table7[[#This Row],[Pd Simulation]])</f>
        <v>4.0108999999999284E-3</v>
      </c>
      <c r="I50" s="2">
        <f>100*IF(Table7[[#This Row],[Pd Analytic]]&gt;0,Table7[[#This Row],[Absolute Error]]/Table7[[#This Row],[Pd Analytic]],1)</f>
        <v>0.53805582210096625</v>
      </c>
      <c r="J50" s="10">
        <v>0.39692</v>
      </c>
      <c r="K50" s="9">
        <v>0.39490399999999998</v>
      </c>
      <c r="L50" s="2">
        <f>ABS(Table72[[#This Row],[Pd2 Simulation]]-Table72[[#This Row],[Pd1 Analytic]])</f>
        <v>2.0160000000000178E-3</v>
      </c>
      <c r="M50" s="2">
        <f>100*IF(Table72[[#This Row],[Pd1 Analytic]]&gt;0,Table72[[#This Row],[Pd2 Simulation]]/Table72[[#This Row],[Pd1 Analytic]],1)</f>
        <v>100.51050381864961</v>
      </c>
      <c r="N50" s="10">
        <v>0.35253400000000001</v>
      </c>
      <c r="O50" s="11">
        <v>0.3505392</v>
      </c>
      <c r="P50" s="2">
        <f>ABS(Table723[[#This Row],[Pd2 Analytic]]-Table723[[#This Row],[Pd1 Simulation]])</f>
        <v>1.9948000000000188E-3</v>
      </c>
      <c r="Q50" s="2">
        <f>100*IF(Table723[[#This Row],[Pd2 Analytic]]&gt;0,Table723[[#This Row],[Pd1 Simulation]]/Table723[[#This Row],[Pd2 Analytic]],1)</f>
        <v>100.5690661700603</v>
      </c>
    </row>
    <row r="51" spans="1:17" x14ac:dyDescent="0.2">
      <c r="A51" s="1">
        <v>5</v>
      </c>
      <c r="B51" s="10">
        <v>5.8233E-2</v>
      </c>
      <c r="C51" s="3">
        <v>5.1770990000000003E-2</v>
      </c>
      <c r="D51" s="2">
        <f>ABS(Table6[[#This Row],[Pb Analytic]]-Table6[[#This Row],[Pb Simulation]])</f>
        <v>6.4620099999999972E-3</v>
      </c>
      <c r="E51" s="2">
        <f>100*IF(Table6[[#This Row],[Pb Simulation]]&gt;0,Table6[[#This Row],[Absolute Error]]/Table6[[#This Row],[Pb Simulation]],1)</f>
        <v>11.096817955454807</v>
      </c>
      <c r="F51" s="10">
        <v>0.74823399999999995</v>
      </c>
      <c r="G51" s="7">
        <v>0.74473429999999996</v>
      </c>
      <c r="H51" s="2">
        <f>ABS(Table7[[#This Row],[Pd Analytic]]-Table7[[#This Row],[Pd Simulation]])</f>
        <v>3.4996999999999945E-3</v>
      </c>
      <c r="I51" s="2">
        <f>100*IF(Table7[[#This Row],[Pd Analytic]]&gt;0,Table7[[#This Row],[Absolute Error]]/Table7[[#This Row],[Pd Analytic]],1)</f>
        <v>0.46992598568375255</v>
      </c>
      <c r="J51" s="10">
        <v>0.39513100000000001</v>
      </c>
      <c r="K51" s="9">
        <v>0.39435120000000001</v>
      </c>
      <c r="L51" s="2">
        <f>ABS(Table72[[#This Row],[Pd2 Simulation]]-Table72[[#This Row],[Pd1 Analytic]])</f>
        <v>7.7979999999999716E-4</v>
      </c>
      <c r="M51" s="2">
        <f>100*IF(Table72[[#This Row],[Pd1 Analytic]]&gt;0,Table72[[#This Row],[Pd2 Simulation]]/Table72[[#This Row],[Pd1 Analytic]],1)</f>
        <v>100.19774251986556</v>
      </c>
      <c r="N51" s="10">
        <v>0.353103</v>
      </c>
      <c r="O51" s="11">
        <v>0.3503831</v>
      </c>
      <c r="P51" s="2">
        <f>ABS(Table723[[#This Row],[Pd2 Analytic]]-Table723[[#This Row],[Pd1 Simulation]])</f>
        <v>2.7198999999999973E-3</v>
      </c>
      <c r="Q51" s="2">
        <f>100*IF(Table723[[#This Row],[Pd2 Analytic]]&gt;0,Table723[[#This Row],[Pd1 Simulation]]/Table723[[#This Row],[Pd2 Analytic]],1)</f>
        <v>100.77626460865264</v>
      </c>
    </row>
    <row r="52" spans="1:17" x14ac:dyDescent="0.2">
      <c r="A52" s="1">
        <v>5.0999999999999996</v>
      </c>
      <c r="B52" s="10">
        <v>6.2023000000000002E-2</v>
      </c>
      <c r="C52" s="3">
        <v>5.6850119999999997E-2</v>
      </c>
      <c r="D52" s="2">
        <f>ABS(Table6[[#This Row],[Pb Analytic]]-Table6[[#This Row],[Pb Simulation]])</f>
        <v>5.1728800000000047E-3</v>
      </c>
      <c r="E52" s="2">
        <f>100*IF(Table6[[#This Row],[Pb Simulation]]&gt;0,Table6[[#This Row],[Absolute Error]]/Table6[[#This Row],[Pb Simulation]],1)</f>
        <v>8.3402608709672297</v>
      </c>
      <c r="F52" s="10">
        <v>0.74781299999999995</v>
      </c>
      <c r="G52" s="7">
        <v>0.74364560000000002</v>
      </c>
      <c r="H52" s="2">
        <f>ABS(Table7[[#This Row],[Pd Analytic]]-Table7[[#This Row],[Pd Simulation]])</f>
        <v>4.1673999999999323E-3</v>
      </c>
      <c r="I52" s="2">
        <f>100*IF(Table7[[#This Row],[Pd Analytic]]&gt;0,Table7[[#This Row],[Absolute Error]]/Table7[[#This Row],[Pd Analytic]],1)</f>
        <v>0.56040135247219003</v>
      </c>
      <c r="J52" s="10">
        <v>0.39516600000000002</v>
      </c>
      <c r="K52" s="9">
        <v>0.39360279999999997</v>
      </c>
      <c r="L52" s="2">
        <f>ABS(Table72[[#This Row],[Pd2 Simulation]]-Table72[[#This Row],[Pd1 Analytic]])</f>
        <v>1.5632000000000423E-3</v>
      </c>
      <c r="M52" s="2">
        <f>100*IF(Table72[[#This Row],[Pd1 Analytic]]&gt;0,Table72[[#This Row],[Pd2 Simulation]]/Table72[[#This Row],[Pd1 Analytic]],1)</f>
        <v>100.39715164627896</v>
      </c>
      <c r="N52" s="10">
        <v>0.35264699999999999</v>
      </c>
      <c r="O52" s="11">
        <v>0.35004279999999999</v>
      </c>
      <c r="P52" s="2">
        <f>ABS(Table723[[#This Row],[Pd2 Analytic]]-Table723[[#This Row],[Pd1 Simulation]])</f>
        <v>2.604200000000001E-3</v>
      </c>
      <c r="Q52" s="2">
        <f>100*IF(Table723[[#This Row],[Pd2 Analytic]]&gt;0,Table723[[#This Row],[Pd1 Simulation]]/Table723[[#This Row],[Pd2 Analytic]],1)</f>
        <v>100.74396616642306</v>
      </c>
    </row>
    <row r="53" spans="1:17" x14ac:dyDescent="0.2">
      <c r="A53" s="1">
        <v>5.2</v>
      </c>
      <c r="B53" s="10">
        <v>6.8974999999999995E-2</v>
      </c>
      <c r="C53" s="3">
        <v>6.2144350000000001E-2</v>
      </c>
      <c r="D53" s="2">
        <f>ABS(Table6[[#This Row],[Pb Analytic]]-Table6[[#This Row],[Pb Simulation]])</f>
        <v>6.8306499999999937E-3</v>
      </c>
      <c r="E53" s="2">
        <f>100*IF(Table6[[#This Row],[Pb Simulation]]&gt;0,Table6[[#This Row],[Absolute Error]]/Table6[[#This Row],[Pb Simulation]],1)</f>
        <v>9.903080826386363</v>
      </c>
      <c r="F53" s="10">
        <v>0.744865</v>
      </c>
      <c r="G53" s="7">
        <v>0.74219610000000003</v>
      </c>
      <c r="H53" s="2">
        <f>ABS(Table7[[#This Row],[Pd Analytic]]-Table7[[#This Row],[Pd Simulation]])</f>
        <v>2.6688999999999741E-3</v>
      </c>
      <c r="I53" s="2">
        <f>100*IF(Table7[[#This Row],[Pd Analytic]]&gt;0,Table7[[#This Row],[Absolute Error]]/Table7[[#This Row],[Pd Analytic]],1)</f>
        <v>0.35959499113508869</v>
      </c>
      <c r="J53" s="10">
        <v>0.39350299999999999</v>
      </c>
      <c r="K53" s="9">
        <v>0.39266899999999999</v>
      </c>
      <c r="L53" s="2">
        <f>ABS(Table72[[#This Row],[Pd2 Simulation]]-Table72[[#This Row],[Pd1 Analytic]])</f>
        <v>8.3400000000000141E-4</v>
      </c>
      <c r="M53" s="2">
        <f>100*IF(Table72[[#This Row],[Pd1 Analytic]]&gt;0,Table72[[#This Row],[Pd2 Simulation]]/Table72[[#This Row],[Pd1 Analytic]],1)</f>
        <v>100.21239262585027</v>
      </c>
      <c r="N53" s="10">
        <v>0.35136200000000001</v>
      </c>
      <c r="O53" s="11">
        <v>0.34952689999999997</v>
      </c>
      <c r="P53" s="2">
        <f>ABS(Table723[[#This Row],[Pd2 Analytic]]-Table723[[#This Row],[Pd1 Simulation]])</f>
        <v>1.8351000000000339E-3</v>
      </c>
      <c r="Q53" s="2">
        <f>100*IF(Table723[[#This Row],[Pd2 Analytic]]&gt;0,Table723[[#This Row],[Pd1 Simulation]]/Table723[[#This Row],[Pd2 Analytic]],1)</f>
        <v>100.52502396811234</v>
      </c>
    </row>
    <row r="54" spans="1:17" x14ac:dyDescent="0.2">
      <c r="A54" s="1">
        <v>5.3</v>
      </c>
      <c r="B54" s="10">
        <v>7.4693999999999997E-2</v>
      </c>
      <c r="C54" s="3">
        <v>6.7640790000000006E-2</v>
      </c>
      <c r="D54" s="2">
        <f>ABS(Table6[[#This Row],[Pb Analytic]]-Table6[[#This Row],[Pb Simulation]])</f>
        <v>7.0532099999999903E-3</v>
      </c>
      <c r="E54" s="2">
        <f>100*IF(Table6[[#This Row],[Pb Simulation]]&gt;0,Table6[[#This Row],[Absolute Error]]/Table6[[#This Row],[Pb Simulation]],1)</f>
        <v>9.4428066511366247</v>
      </c>
      <c r="F54" s="10">
        <v>0.74254200000000004</v>
      </c>
      <c r="G54" s="7">
        <v>0.7404056</v>
      </c>
      <c r="H54" s="2">
        <f>ABS(Table7[[#This Row],[Pd Analytic]]-Table7[[#This Row],[Pd Simulation]])</f>
        <v>2.1364000000000383E-3</v>
      </c>
      <c r="I54" s="2">
        <f>100*IF(Table7[[#This Row],[Pd Analytic]]&gt;0,Table7[[#This Row],[Absolute Error]]/Table7[[#This Row],[Pd Analytic]],1)</f>
        <v>0.28854454909579808</v>
      </c>
      <c r="J54" s="10">
        <v>0.39209899999999998</v>
      </c>
      <c r="K54" s="9">
        <v>0.3915612</v>
      </c>
      <c r="L54" s="2">
        <f>ABS(Table72[[#This Row],[Pd2 Simulation]]-Table72[[#This Row],[Pd1 Analytic]])</f>
        <v>5.3779999999997719E-4</v>
      </c>
      <c r="M54" s="2">
        <f>100*IF(Table72[[#This Row],[Pd1 Analytic]]&gt;0,Table72[[#This Row],[Pd2 Simulation]]/Table72[[#This Row],[Pd1 Analytic]],1)</f>
        <v>100.13734762279816</v>
      </c>
      <c r="N54" s="10">
        <v>0.350443</v>
      </c>
      <c r="O54" s="11">
        <v>0.3488446</v>
      </c>
      <c r="P54" s="2">
        <f>ABS(Table723[[#This Row],[Pd2 Analytic]]-Table723[[#This Row],[Pd1 Simulation]])</f>
        <v>1.5983999999999998E-3</v>
      </c>
      <c r="Q54" s="2">
        <f>100*IF(Table723[[#This Row],[Pd2 Analytic]]&gt;0,Table723[[#This Row],[Pd1 Simulation]]/Table723[[#This Row],[Pd2 Analytic]],1)</f>
        <v>100.45819829230551</v>
      </c>
    </row>
    <row r="55" spans="1:17" x14ac:dyDescent="0.2">
      <c r="A55" s="1">
        <v>5.4</v>
      </c>
      <c r="B55" s="10">
        <v>8.0131999999999995E-2</v>
      </c>
      <c r="C55" s="3">
        <v>7.3325929999999997E-2</v>
      </c>
      <c r="D55" s="2">
        <f>ABS(Table6[[#This Row],[Pb Analytic]]-Table6[[#This Row],[Pb Simulation]])</f>
        <v>6.8060699999999974E-3</v>
      </c>
      <c r="E55" s="2">
        <f>100*IF(Table6[[#This Row],[Pb Simulation]]&gt;0,Table6[[#This Row],[Absolute Error]]/Table6[[#This Row],[Pb Simulation]],1)</f>
        <v>8.4935731043777754</v>
      </c>
      <c r="F55" s="10">
        <v>0.74003399999999997</v>
      </c>
      <c r="G55" s="7">
        <v>0.73829449999999996</v>
      </c>
      <c r="H55" s="2">
        <f>ABS(Table7[[#This Row],[Pd Analytic]]-Table7[[#This Row],[Pd Simulation]])</f>
        <v>1.7395000000000049E-3</v>
      </c>
      <c r="I55" s="2">
        <f>100*IF(Table7[[#This Row],[Pd Analytic]]&gt;0,Table7[[#This Row],[Absolute Error]]/Table7[[#This Row],[Pd Analytic]],1)</f>
        <v>0.23561058629043086</v>
      </c>
      <c r="J55" s="10">
        <v>0.39035300000000001</v>
      </c>
      <c r="K55" s="9">
        <v>0.39028960000000001</v>
      </c>
      <c r="L55" s="2">
        <f>ABS(Table72[[#This Row],[Pd2 Simulation]]-Table72[[#This Row],[Pd1 Analytic]])</f>
        <v>6.3399999999991241E-5</v>
      </c>
      <c r="M55" s="2">
        <f>100*IF(Table72[[#This Row],[Pd1 Analytic]]&gt;0,Table72[[#This Row],[Pd2 Simulation]]/Table72[[#This Row],[Pd1 Analytic]],1)</f>
        <v>100.01624434778687</v>
      </c>
      <c r="N55" s="10">
        <v>0.34968100000000002</v>
      </c>
      <c r="O55" s="11">
        <v>0.34800490000000001</v>
      </c>
      <c r="P55" s="2">
        <f>ABS(Table723[[#This Row],[Pd2 Analytic]]-Table723[[#This Row],[Pd1 Simulation]])</f>
        <v>1.6761000000000137E-3</v>
      </c>
      <c r="Q55" s="2">
        <f>100*IF(Table723[[#This Row],[Pd2 Analytic]]&gt;0,Table723[[#This Row],[Pd1 Simulation]]/Table723[[#This Row],[Pd2 Analytic]],1)</f>
        <v>100.48163114944646</v>
      </c>
    </row>
    <row r="56" spans="1:17" x14ac:dyDescent="0.2">
      <c r="A56" s="1">
        <v>5.5</v>
      </c>
      <c r="B56" s="10">
        <v>8.4801000000000001E-2</v>
      </c>
      <c r="C56" s="3">
        <v>7.9185829999999999E-2</v>
      </c>
      <c r="D56" s="2">
        <f>ABS(Table6[[#This Row],[Pb Analytic]]-Table6[[#This Row],[Pb Simulation]])</f>
        <v>5.6151700000000027E-3</v>
      </c>
      <c r="E56" s="2">
        <f>100*IF(Table6[[#This Row],[Pb Simulation]]&gt;0,Table6[[#This Row],[Absolute Error]]/Table6[[#This Row],[Pb Simulation]],1)</f>
        <v>6.6215846511244001</v>
      </c>
      <c r="F56" s="10">
        <v>0.73732600000000004</v>
      </c>
      <c r="G56" s="7">
        <v>0.73588279999999995</v>
      </c>
      <c r="H56" s="2">
        <f>ABS(Table7[[#This Row],[Pd Analytic]]-Table7[[#This Row],[Pd Simulation]])</f>
        <v>1.4432000000000889E-3</v>
      </c>
      <c r="I56" s="2">
        <f>100*IF(Table7[[#This Row],[Pd Analytic]]&gt;0,Table7[[#This Row],[Absolute Error]]/Table7[[#This Row],[Pd Analytic]],1)</f>
        <v>0.19611818621118596</v>
      </c>
      <c r="J56" s="10">
        <v>0.38962400000000003</v>
      </c>
      <c r="K56" s="9">
        <v>0.38886569999999998</v>
      </c>
      <c r="L56" s="2">
        <f>ABS(Table72[[#This Row],[Pd2 Simulation]]-Table72[[#This Row],[Pd1 Analytic]])</f>
        <v>7.5830000000004505E-4</v>
      </c>
      <c r="M56" s="2">
        <f>100*IF(Table72[[#This Row],[Pd1 Analytic]]&gt;0,Table72[[#This Row],[Pd2 Simulation]]/Table72[[#This Row],[Pd1 Analytic]],1)</f>
        <v>100.19500305632512</v>
      </c>
      <c r="N56" s="10">
        <v>0.34770200000000001</v>
      </c>
      <c r="O56" s="11">
        <v>0.34701700000000002</v>
      </c>
      <c r="P56" s="2">
        <f>ABS(Table723[[#This Row],[Pd2 Analytic]]-Table723[[#This Row],[Pd1 Simulation]])</f>
        <v>6.8499999999999117E-4</v>
      </c>
      <c r="Q56" s="2">
        <f>100*IF(Table723[[#This Row],[Pd2 Analytic]]&gt;0,Table723[[#This Row],[Pd1 Simulation]]/Table723[[#This Row],[Pd2 Analytic]],1)</f>
        <v>100.19739666932743</v>
      </c>
    </row>
    <row r="57" spans="1:17" x14ac:dyDescent="0.2">
      <c r="A57" s="1">
        <v>5.6</v>
      </c>
      <c r="B57" s="10">
        <v>9.2282000000000003E-2</v>
      </c>
      <c r="C57" s="3">
        <v>8.5206279999999995E-2</v>
      </c>
      <c r="D57" s="2">
        <f>ABS(Table6[[#This Row],[Pb Analytic]]-Table6[[#This Row],[Pb Simulation]])</f>
        <v>7.0757200000000076E-3</v>
      </c>
      <c r="E57" s="2">
        <f>100*IF(Table6[[#This Row],[Pb Simulation]]&gt;0,Table6[[#This Row],[Absolute Error]]/Table6[[#This Row],[Pb Simulation]],1)</f>
        <v>7.6674974534578872</v>
      </c>
      <c r="F57" s="10">
        <v>0.73374499999999998</v>
      </c>
      <c r="G57" s="7">
        <v>0.73319069999999997</v>
      </c>
      <c r="H57" s="2">
        <f>ABS(Table7[[#This Row],[Pd Analytic]]-Table7[[#This Row],[Pd Simulation]])</f>
        <v>5.5430000000000756E-4</v>
      </c>
      <c r="I57" s="2">
        <f>100*IF(Table7[[#This Row],[Pd Analytic]]&gt;0,Table7[[#This Row],[Absolute Error]]/Table7[[#This Row],[Pd Analytic]],1)</f>
        <v>7.5601068044099246E-2</v>
      </c>
      <c r="J57" s="10">
        <v>0.38686999999999999</v>
      </c>
      <c r="K57" s="9">
        <v>0.38729980000000003</v>
      </c>
      <c r="L57" s="2">
        <f>ABS(Table72[[#This Row],[Pd2 Simulation]]-Table72[[#This Row],[Pd1 Analytic]])</f>
        <v>4.2980000000003571E-4</v>
      </c>
      <c r="M57" s="2">
        <f>100*IF(Table72[[#This Row],[Pd1 Analytic]]&gt;0,Table72[[#This Row],[Pd2 Simulation]]/Table72[[#This Row],[Pd1 Analytic]],1)</f>
        <v>99.889026537065078</v>
      </c>
      <c r="N57" s="10">
        <v>0.34687499999999999</v>
      </c>
      <c r="O57" s="11">
        <v>0.3458909</v>
      </c>
      <c r="P57" s="2">
        <f>ABS(Table723[[#This Row],[Pd2 Analytic]]-Table723[[#This Row],[Pd1 Simulation]])</f>
        <v>9.8409999999998776E-4</v>
      </c>
      <c r="Q57" s="2">
        <f>100*IF(Table723[[#This Row],[Pd2 Analytic]]&gt;0,Table723[[#This Row],[Pd1 Simulation]]/Table723[[#This Row],[Pd2 Analytic]],1)</f>
        <v>100.28451167694786</v>
      </c>
    </row>
    <row r="58" spans="1:17" x14ac:dyDescent="0.2">
      <c r="A58" s="1">
        <v>5.7</v>
      </c>
      <c r="B58" s="10">
        <v>9.9437999999999999E-2</v>
      </c>
      <c r="C58" s="3">
        <v>9.1373010000000005E-2</v>
      </c>
      <c r="D58" s="2">
        <f>ABS(Table6[[#This Row],[Pb Analytic]]-Table6[[#This Row],[Pb Simulation]])</f>
        <v>8.0649899999999941E-3</v>
      </c>
      <c r="E58" s="2">
        <f>100*IF(Table6[[#This Row],[Pb Simulation]]&gt;0,Table6[[#This Row],[Absolute Error]]/Table6[[#This Row],[Pb Simulation]],1)</f>
        <v>8.1105714113316782</v>
      </c>
      <c r="F58" s="10">
        <v>0.73011800000000004</v>
      </c>
      <c r="G58" s="7">
        <v>0.73023800000000005</v>
      </c>
      <c r="H58" s="2">
        <f>ABS(Table7[[#This Row],[Pd Analytic]]-Table7[[#This Row],[Pd Simulation]])</f>
        <v>1.2000000000000899E-4</v>
      </c>
      <c r="I58" s="2">
        <f>100*IF(Table7[[#This Row],[Pd Analytic]]&gt;0,Table7[[#This Row],[Absolute Error]]/Table7[[#This Row],[Pd Analytic]],1)</f>
        <v>1.6432998556636189E-2</v>
      </c>
      <c r="J58" s="10">
        <v>0.38526300000000002</v>
      </c>
      <c r="K58" s="9">
        <v>0.38560290000000003</v>
      </c>
      <c r="L58" s="2">
        <f>ABS(Table72[[#This Row],[Pd2 Simulation]]-Table72[[#This Row],[Pd1 Analytic]])</f>
        <v>3.3990000000000409E-4</v>
      </c>
      <c r="M58" s="2">
        <f>100*IF(Table72[[#This Row],[Pd1 Analytic]]&gt;0,Table72[[#This Row],[Pd2 Simulation]]/Table72[[#This Row],[Pd1 Analytic]],1)</f>
        <v>99.911852322687409</v>
      </c>
      <c r="N58" s="10">
        <v>0.34485500000000002</v>
      </c>
      <c r="O58" s="11">
        <v>0.34463539999999998</v>
      </c>
      <c r="P58" s="2">
        <f>ABS(Table723[[#This Row],[Pd2 Analytic]]-Table723[[#This Row],[Pd1 Simulation]])</f>
        <v>2.1960000000004198E-4</v>
      </c>
      <c r="Q58" s="2">
        <f>100*IF(Table723[[#This Row],[Pd2 Analytic]]&gt;0,Table723[[#This Row],[Pd1 Simulation]]/Table723[[#This Row],[Pd2 Analytic]],1)</f>
        <v>100.06371951343363</v>
      </c>
    </row>
    <row r="59" spans="1:17" x14ac:dyDescent="0.2">
      <c r="A59" s="1">
        <v>5.8</v>
      </c>
      <c r="B59" s="10">
        <v>0.105572</v>
      </c>
      <c r="C59" s="3">
        <v>9.7671809999999998E-2</v>
      </c>
      <c r="D59" s="2">
        <f>ABS(Table6[[#This Row],[Pb Analytic]]-Table6[[#This Row],[Pb Simulation]])</f>
        <v>7.9001900000000014E-3</v>
      </c>
      <c r="E59" s="2">
        <f>100*IF(Table6[[#This Row],[Pb Simulation]]&gt;0,Table6[[#This Row],[Absolute Error]]/Table6[[#This Row],[Pb Simulation]],1)</f>
        <v>7.4832247186754071</v>
      </c>
      <c r="F59" s="10">
        <v>0.72655199999999998</v>
      </c>
      <c r="G59" s="7">
        <v>0.72704460000000004</v>
      </c>
      <c r="H59" s="2">
        <f>ABS(Table7[[#This Row],[Pd Analytic]]-Table7[[#This Row],[Pd Simulation]])</f>
        <v>4.9260000000006521E-4</v>
      </c>
      <c r="I59" s="2">
        <f>100*IF(Table7[[#This Row],[Pd Analytic]]&gt;0,Table7[[#This Row],[Absolute Error]]/Table7[[#This Row],[Pd Analytic]],1)</f>
        <v>6.7753752658374078E-2</v>
      </c>
      <c r="J59" s="10">
        <v>0.38405299999999998</v>
      </c>
      <c r="K59" s="9">
        <v>0.38378469999999998</v>
      </c>
      <c r="L59" s="2">
        <f>ABS(Table72[[#This Row],[Pd2 Simulation]]-Table72[[#This Row],[Pd1 Analytic]])</f>
        <v>2.6829999999999909E-4</v>
      </c>
      <c r="M59" s="2">
        <f>100*IF(Table72[[#This Row],[Pd1 Analytic]]&gt;0,Table72[[#This Row],[Pd2 Simulation]]/Table72[[#This Row],[Pd1 Analytic]],1)</f>
        <v>100.06990898803419</v>
      </c>
      <c r="N59" s="10">
        <v>0.342499</v>
      </c>
      <c r="O59" s="11">
        <v>0.3432598</v>
      </c>
      <c r="P59" s="2">
        <f>ABS(Table723[[#This Row],[Pd2 Analytic]]-Table723[[#This Row],[Pd1 Simulation]])</f>
        <v>7.6080000000000592E-4</v>
      </c>
      <c r="Q59" s="2">
        <f>100*IF(Table723[[#This Row],[Pd2 Analytic]]&gt;0,Table723[[#This Row],[Pd1 Simulation]]/Table723[[#This Row],[Pd2 Analytic]],1)</f>
        <v>99.778360297360763</v>
      </c>
    </row>
    <row r="60" spans="1:17" x14ac:dyDescent="0.2">
      <c r="A60" s="1">
        <v>5.9</v>
      </c>
      <c r="B60" s="10">
        <v>0.11219700000000001</v>
      </c>
      <c r="C60" s="3">
        <v>0.10408870000000001</v>
      </c>
      <c r="D60" s="2">
        <f>ABS(Table6[[#This Row],[Pb Analytic]]-Table6[[#This Row],[Pb Simulation]])</f>
        <v>8.1082999999999988E-3</v>
      </c>
      <c r="E60" s="2">
        <f>100*IF(Table6[[#This Row],[Pb Simulation]]&gt;0,Table6[[#This Row],[Absolute Error]]/Table6[[#This Row],[Pb Simulation]],1)</f>
        <v>7.2268420724261775</v>
      </c>
      <c r="F60" s="10">
        <v>0.72247099999999997</v>
      </c>
      <c r="G60" s="7">
        <v>0.72362930000000003</v>
      </c>
      <c r="H60" s="2">
        <f>ABS(Table7[[#This Row],[Pd Analytic]]-Table7[[#This Row],[Pd Simulation]])</f>
        <v>1.1583000000000565E-3</v>
      </c>
      <c r="I60" s="2">
        <f>100*IF(Table7[[#This Row],[Pd Analytic]]&gt;0,Table7[[#This Row],[Absolute Error]]/Table7[[#This Row],[Pd Analytic]],1)</f>
        <v>0.16006814538881392</v>
      </c>
      <c r="J60" s="10">
        <v>0.38129000000000002</v>
      </c>
      <c r="K60" s="9">
        <v>0.38185590000000003</v>
      </c>
      <c r="L60" s="2">
        <f>ABS(Table72[[#This Row],[Pd2 Simulation]]-Table72[[#This Row],[Pd1 Analytic]])</f>
        <v>5.6590000000000806E-4</v>
      </c>
      <c r="M60" s="2">
        <f>100*IF(Table72[[#This Row],[Pd1 Analytic]]&gt;0,Table72[[#This Row],[Pd2 Simulation]]/Table72[[#This Row],[Pd1 Analytic]],1)</f>
        <v>99.851802735010779</v>
      </c>
      <c r="N60" s="10">
        <v>0.34118100000000001</v>
      </c>
      <c r="O60" s="11">
        <v>0.3417734</v>
      </c>
      <c r="P60" s="2">
        <f>ABS(Table723[[#This Row],[Pd2 Analytic]]-Table723[[#This Row],[Pd1 Simulation]])</f>
        <v>5.9239999999999293E-4</v>
      </c>
      <c r="Q60" s="2">
        <f>100*IF(Table723[[#This Row],[Pd2 Analytic]]&gt;0,Table723[[#This Row],[Pd1 Simulation]]/Table723[[#This Row],[Pd2 Analytic]],1)</f>
        <v>99.826668781128078</v>
      </c>
    </row>
    <row r="61" spans="1:17" x14ac:dyDescent="0.2">
      <c r="A61" s="1">
        <v>6</v>
      </c>
      <c r="B61" s="10">
        <v>0.118245</v>
      </c>
      <c r="C61" s="3">
        <v>0.11060979999999999</v>
      </c>
      <c r="D61" s="2">
        <f>ABS(Table6[[#This Row],[Pb Analytic]]-Table6[[#This Row],[Pb Simulation]])</f>
        <v>7.6352000000000086E-3</v>
      </c>
      <c r="E61" s="2">
        <f>100*IF(Table6[[#This Row],[Pb Simulation]]&gt;0,Table6[[#This Row],[Absolute Error]]/Table6[[#This Row],[Pb Simulation]],1)</f>
        <v>6.4571017802021302</v>
      </c>
      <c r="F61" s="10">
        <v>0.71878299999999995</v>
      </c>
      <c r="G61" s="7">
        <v>0.72001079999999995</v>
      </c>
      <c r="H61" s="2">
        <f>ABS(Table7[[#This Row],[Pd Analytic]]-Table7[[#This Row],[Pd Simulation]])</f>
        <v>1.2278000000000011E-3</v>
      </c>
      <c r="I61" s="2">
        <f>100*IF(Table7[[#This Row],[Pd Analytic]]&gt;0,Table7[[#This Row],[Absolute Error]]/Table7[[#This Row],[Pd Analytic]],1)</f>
        <v>0.17052521989947947</v>
      </c>
      <c r="J61" s="10">
        <v>0.37861899999999998</v>
      </c>
      <c r="K61" s="9">
        <v>0.37982589999999999</v>
      </c>
      <c r="L61" s="2">
        <f>ABS(Table72[[#This Row],[Pd2 Simulation]]-Table72[[#This Row],[Pd1 Analytic]])</f>
        <v>1.2069000000000107E-3</v>
      </c>
      <c r="M61" s="2">
        <f>100*IF(Table72[[#This Row],[Pd1 Analytic]]&gt;0,Table72[[#This Row],[Pd2 Simulation]]/Table72[[#This Row],[Pd1 Analytic]],1)</f>
        <v>99.682249156784721</v>
      </c>
      <c r="N61" s="10">
        <v>0.34016400000000002</v>
      </c>
      <c r="O61" s="11">
        <v>0.34018490000000001</v>
      </c>
      <c r="P61" s="2">
        <f>ABS(Table723[[#This Row],[Pd2 Analytic]]-Table723[[#This Row],[Pd1 Simulation]])</f>
        <v>2.0899999999990371E-5</v>
      </c>
      <c r="Q61" s="2">
        <f>100*IF(Table723[[#This Row],[Pd2 Analytic]]&gt;0,Table723[[#This Row],[Pd1 Simulation]]/Table723[[#This Row],[Pd2 Analytic]],1)</f>
        <v>99.993856282274734</v>
      </c>
    </row>
    <row r="62" spans="1:17" x14ac:dyDescent="0.2">
      <c r="A62" s="1">
        <v>6.1</v>
      </c>
      <c r="B62" s="10">
        <v>0.124221</v>
      </c>
      <c r="C62" s="3">
        <v>0.11722200000000001</v>
      </c>
      <c r="D62" s="2">
        <f>ABS(Table6[[#This Row],[Pb Analytic]]-Table6[[#This Row],[Pb Simulation]])</f>
        <v>6.9989999999999913E-3</v>
      </c>
      <c r="E62" s="2">
        <f>100*IF(Table6[[#This Row],[Pb Simulation]]&gt;0,Table6[[#This Row],[Absolute Error]]/Table6[[#This Row],[Pb Simulation]],1)</f>
        <v>5.6343130388581573</v>
      </c>
      <c r="F62" s="10">
        <v>0.71424200000000004</v>
      </c>
      <c r="G62" s="7">
        <v>0.71620680000000003</v>
      </c>
      <c r="H62" s="2">
        <f>ABS(Table7[[#This Row],[Pd Analytic]]-Table7[[#This Row],[Pd Simulation]])</f>
        <v>1.9647999999999888E-3</v>
      </c>
      <c r="I62" s="2">
        <f>100*IF(Table7[[#This Row],[Pd Analytic]]&gt;0,Table7[[#This Row],[Absolute Error]]/Table7[[#This Row],[Pd Analytic]],1)</f>
        <v>0.2743341727556885</v>
      </c>
      <c r="J62" s="10">
        <v>0.37671399999999999</v>
      </c>
      <c r="K62" s="9">
        <v>0.37770399999999998</v>
      </c>
      <c r="L62" s="2">
        <f>ABS(Table72[[#This Row],[Pd2 Simulation]]-Table72[[#This Row],[Pd1 Analytic]])</f>
        <v>9.8999999999999089E-4</v>
      </c>
      <c r="M62" s="2">
        <f>100*IF(Table72[[#This Row],[Pd1 Analytic]]&gt;0,Table72[[#This Row],[Pd2 Simulation]]/Table72[[#This Row],[Pd1 Analytic]],1)</f>
        <v>99.737889987927048</v>
      </c>
      <c r="N62" s="10">
        <v>0.33752799999999999</v>
      </c>
      <c r="O62" s="11">
        <v>0.33850279999999999</v>
      </c>
      <c r="P62" s="2">
        <f>ABS(Table723[[#This Row],[Pd2 Analytic]]-Table723[[#This Row],[Pd1 Simulation]])</f>
        <v>9.7479999999999789E-4</v>
      </c>
      <c r="Q62" s="2">
        <f>100*IF(Table723[[#This Row],[Pd2 Analytic]]&gt;0,Table723[[#This Row],[Pd1 Simulation]]/Table723[[#This Row],[Pd2 Analytic]],1)</f>
        <v>99.712026015737536</v>
      </c>
    </row>
    <row r="63" spans="1:17" x14ac:dyDescent="0.2">
      <c r="A63" s="1">
        <v>6.2</v>
      </c>
      <c r="B63" s="10">
        <v>0.13108</v>
      </c>
      <c r="C63" s="3">
        <v>0.1239123</v>
      </c>
      <c r="D63" s="2">
        <f>ABS(Table6[[#This Row],[Pb Analytic]]-Table6[[#This Row],[Pb Simulation]])</f>
        <v>7.1676999999999991E-3</v>
      </c>
      <c r="E63" s="2">
        <f>100*IF(Table6[[#This Row],[Pb Simulation]]&gt;0,Table6[[#This Row],[Absolute Error]]/Table6[[#This Row],[Pb Simulation]],1)</f>
        <v>5.4681873664937442</v>
      </c>
      <c r="F63" s="10">
        <v>0.71124799999999999</v>
      </c>
      <c r="G63" s="7">
        <v>0.71223460000000005</v>
      </c>
      <c r="H63" s="2">
        <f>ABS(Table7[[#This Row],[Pd Analytic]]-Table7[[#This Row],[Pd Simulation]])</f>
        <v>9.8660000000005965E-4</v>
      </c>
      <c r="I63" s="2">
        <f>100*IF(Table7[[#This Row],[Pd Analytic]]&gt;0,Table7[[#This Row],[Absolute Error]]/Table7[[#This Row],[Pd Analytic]],1)</f>
        <v>0.13852177358416168</v>
      </c>
      <c r="J63" s="10">
        <v>0.37529099999999999</v>
      </c>
      <c r="K63" s="9">
        <v>0.37549919999999998</v>
      </c>
      <c r="L63" s="2">
        <f>ABS(Table72[[#This Row],[Pd2 Simulation]]-Table72[[#This Row],[Pd1 Analytic]])</f>
        <v>2.0819999999999173E-4</v>
      </c>
      <c r="M63" s="2">
        <f>100*IF(Table72[[#This Row],[Pd1 Analytic]]&gt;0,Table72[[#This Row],[Pd2 Simulation]]/Table72[[#This Row],[Pd1 Analytic]],1)</f>
        <v>99.94455380996817</v>
      </c>
      <c r="N63" s="10">
        <v>0.33595700000000001</v>
      </c>
      <c r="O63" s="11">
        <v>0.33673540000000002</v>
      </c>
      <c r="P63" s="2">
        <f>ABS(Table723[[#This Row],[Pd2 Analytic]]-Table723[[#This Row],[Pd1 Simulation]])</f>
        <v>7.7840000000001242E-4</v>
      </c>
      <c r="Q63" s="2">
        <f>100*IF(Table723[[#This Row],[Pd2 Analytic]]&gt;0,Table723[[#This Row],[Pd1 Simulation]]/Table723[[#This Row],[Pd2 Analytic]],1)</f>
        <v>99.768839272615821</v>
      </c>
    </row>
    <row r="64" spans="1:17" x14ac:dyDescent="0.2">
      <c r="A64" s="1">
        <v>6.3</v>
      </c>
      <c r="B64" s="10">
        <v>0.13811899999999999</v>
      </c>
      <c r="C64" s="3">
        <v>0.13066849999999999</v>
      </c>
      <c r="D64" s="2">
        <f>ABS(Table6[[#This Row],[Pb Analytic]]-Table6[[#This Row],[Pb Simulation]])</f>
        <v>7.4504999999999988E-3</v>
      </c>
      <c r="E64" s="2">
        <f>100*IF(Table6[[#This Row],[Pb Simulation]]&gt;0,Table6[[#This Row],[Absolute Error]]/Table6[[#This Row],[Pb Simulation]],1)</f>
        <v>5.3942614701815099</v>
      </c>
      <c r="F64" s="10">
        <v>0.70639200000000002</v>
      </c>
      <c r="G64" s="7">
        <v>0.70811060000000003</v>
      </c>
      <c r="H64" s="2">
        <f>ABS(Table7[[#This Row],[Pd Analytic]]-Table7[[#This Row],[Pd Simulation]])</f>
        <v>1.7186000000000146E-3</v>
      </c>
      <c r="I64" s="2">
        <f>100*IF(Table7[[#This Row],[Pd Analytic]]&gt;0,Table7[[#This Row],[Absolute Error]]/Table7[[#This Row],[Pd Analytic]],1)</f>
        <v>0.24270219934569748</v>
      </c>
      <c r="J64" s="10">
        <v>0.37192900000000001</v>
      </c>
      <c r="K64" s="9">
        <v>0.37322</v>
      </c>
      <c r="L64" s="2">
        <f>ABS(Table72[[#This Row],[Pd2 Simulation]]-Table72[[#This Row],[Pd1 Analytic]])</f>
        <v>1.2909999999999866E-3</v>
      </c>
      <c r="M64" s="2">
        <f>100*IF(Table72[[#This Row],[Pd1 Analytic]]&gt;0,Table72[[#This Row],[Pd2 Simulation]]/Table72[[#This Row],[Pd1 Analytic]],1)</f>
        <v>99.654091420609831</v>
      </c>
      <c r="N64" s="10">
        <v>0.33446300000000001</v>
      </c>
      <c r="O64" s="11">
        <v>0.33489059999999998</v>
      </c>
      <c r="P64" s="2">
        <f>ABS(Table723[[#This Row],[Pd2 Analytic]]-Table723[[#This Row],[Pd1 Simulation]])</f>
        <v>4.2759999999997245E-4</v>
      </c>
      <c r="Q64" s="2">
        <f>100*IF(Table723[[#This Row],[Pd2 Analytic]]&gt;0,Table723[[#This Row],[Pd1 Simulation]]/Table723[[#This Row],[Pd2 Analytic]],1)</f>
        <v>99.872316511720555</v>
      </c>
    </row>
    <row r="65" spans="1:17" x14ac:dyDescent="0.2">
      <c r="A65" s="1">
        <v>6.4</v>
      </c>
      <c r="B65" s="10">
        <v>0.14558099999999999</v>
      </c>
      <c r="C65" s="3">
        <v>0.13747880000000001</v>
      </c>
      <c r="D65" s="2">
        <f>ABS(Table6[[#This Row],[Pb Analytic]]-Table6[[#This Row],[Pb Simulation]])</f>
        <v>8.1021999999999761E-3</v>
      </c>
      <c r="E65" s="2">
        <f>100*IF(Table6[[#This Row],[Pb Simulation]]&gt;0,Table6[[#This Row],[Absolute Error]]/Table6[[#This Row],[Pb Simulation]],1)</f>
        <v>5.5654240594582927</v>
      </c>
      <c r="F65" s="10">
        <v>0.70184999999999997</v>
      </c>
      <c r="G65" s="7">
        <v>0.70385050000000005</v>
      </c>
      <c r="H65" s="2">
        <f>ABS(Table7[[#This Row],[Pd Analytic]]-Table7[[#This Row],[Pd Simulation]])</f>
        <v>2.0005000000000717E-3</v>
      </c>
      <c r="I65" s="2">
        <f>100*IF(Table7[[#This Row],[Pd Analytic]]&gt;0,Table7[[#This Row],[Absolute Error]]/Table7[[#This Row],[Pd Analytic]],1)</f>
        <v>0.28422228868205274</v>
      </c>
      <c r="J65" s="10">
        <v>0.36969999999999997</v>
      </c>
      <c r="K65" s="9">
        <v>0.37087439999999999</v>
      </c>
      <c r="L65" s="2">
        <f>ABS(Table72[[#This Row],[Pd2 Simulation]]-Table72[[#This Row],[Pd1 Analytic]])</f>
        <v>1.1744000000000199E-3</v>
      </c>
      <c r="M65" s="2">
        <f>100*IF(Table72[[#This Row],[Pd1 Analytic]]&gt;0,Table72[[#This Row],[Pd2 Simulation]]/Table72[[#This Row],[Pd1 Analytic]],1)</f>
        <v>99.683342932270321</v>
      </c>
      <c r="N65" s="10">
        <v>0.33215</v>
      </c>
      <c r="O65" s="11">
        <v>0.33297599999999999</v>
      </c>
      <c r="P65" s="2">
        <f>ABS(Table723[[#This Row],[Pd2 Analytic]]-Table723[[#This Row],[Pd1 Simulation]])</f>
        <v>8.2599999999999341E-4</v>
      </c>
      <c r="Q65" s="2">
        <f>100*IF(Table723[[#This Row],[Pd2 Analytic]]&gt;0,Table723[[#This Row],[Pd1 Simulation]]/Table723[[#This Row],[Pd2 Analytic]],1)</f>
        <v>99.751934073326609</v>
      </c>
    </row>
    <row r="66" spans="1:17" x14ac:dyDescent="0.2">
      <c r="A66" s="1">
        <v>6.5</v>
      </c>
      <c r="B66" s="10">
        <v>0.152946</v>
      </c>
      <c r="C66" s="3">
        <v>0.14433199999999999</v>
      </c>
      <c r="D66" s="2">
        <f>ABS(Table6[[#This Row],[Pb Analytic]]-Table6[[#This Row],[Pb Simulation]])</f>
        <v>8.6140000000000105E-3</v>
      </c>
      <c r="E66" s="2">
        <f>100*IF(Table6[[#This Row],[Pb Simulation]]&gt;0,Table6[[#This Row],[Absolute Error]]/Table6[[#This Row],[Pb Simulation]],1)</f>
        <v>5.6320531429393448</v>
      </c>
      <c r="F66" s="10">
        <v>0.69695200000000002</v>
      </c>
      <c r="G66" s="7">
        <v>0.69946889999999995</v>
      </c>
      <c r="H66" s="2">
        <f>ABS(Table7[[#This Row],[Pd Analytic]]-Table7[[#This Row],[Pd Simulation]])</f>
        <v>2.5168999999999331E-3</v>
      </c>
      <c r="I66" s="2">
        <f>100*IF(Table7[[#This Row],[Pd Analytic]]&gt;0,Table7[[#This Row],[Absolute Error]]/Table7[[#This Row],[Pd Analytic]],1)</f>
        <v>0.35983015113322886</v>
      </c>
      <c r="J66" s="10">
        <v>0.36764400000000003</v>
      </c>
      <c r="K66" s="9">
        <v>0.36847020000000003</v>
      </c>
      <c r="L66" s="2">
        <f>ABS(Table72[[#This Row],[Pd2 Simulation]]-Table72[[#This Row],[Pd1 Analytic]])</f>
        <v>8.2619999999999916E-4</v>
      </c>
      <c r="M66" s="2">
        <f>100*IF(Table72[[#This Row],[Pd1 Analytic]]&gt;0,Table72[[#This Row],[Pd2 Simulation]]/Table72[[#This Row],[Pd1 Analytic]],1)</f>
        <v>99.775775625817232</v>
      </c>
      <c r="N66" s="10">
        <v>0.32930799999999999</v>
      </c>
      <c r="O66" s="11">
        <v>0.33099879999999998</v>
      </c>
      <c r="P66" s="2">
        <f>ABS(Table723[[#This Row],[Pd2 Analytic]]-Table723[[#This Row],[Pd1 Simulation]])</f>
        <v>1.6907999999999923E-3</v>
      </c>
      <c r="Q66" s="2">
        <f>100*IF(Table723[[#This Row],[Pd2 Analytic]]&gt;0,Table723[[#This Row],[Pd1 Simulation]]/Table723[[#This Row],[Pd2 Analytic]],1)</f>
        <v>99.489182438123649</v>
      </c>
    </row>
    <row r="67" spans="1:17" x14ac:dyDescent="0.2">
      <c r="A67" s="1">
        <v>6.6</v>
      </c>
      <c r="B67" s="10">
        <v>0.15945000000000001</v>
      </c>
      <c r="C67" s="3">
        <v>0.15121760000000001</v>
      </c>
      <c r="D67" s="2">
        <f>ABS(Table6[[#This Row],[Pb Analytic]]-Table6[[#This Row],[Pb Simulation]])</f>
        <v>8.2324000000000008E-3</v>
      </c>
      <c r="E67" s="2">
        <f>100*IF(Table6[[#This Row],[Pb Simulation]]&gt;0,Table6[[#This Row],[Absolute Error]]/Table6[[#This Row],[Pb Simulation]],1)</f>
        <v>5.1629978049545313</v>
      </c>
      <c r="F67" s="10">
        <v>0.69152400000000003</v>
      </c>
      <c r="G67" s="7">
        <v>0.69497980000000004</v>
      </c>
      <c r="H67" s="2">
        <f>ABS(Table7[[#This Row],[Pd Analytic]]-Table7[[#This Row],[Pd Simulation]])</f>
        <v>3.4558000000000089E-3</v>
      </c>
      <c r="I67" s="2">
        <f>100*IF(Table7[[#This Row],[Pd Analytic]]&gt;0,Table7[[#This Row],[Absolute Error]]/Table7[[#This Row],[Pd Analytic]],1)</f>
        <v>0.49725186257212212</v>
      </c>
      <c r="J67" s="10">
        <v>0.36466199999999999</v>
      </c>
      <c r="K67" s="9">
        <v>0.36601430000000001</v>
      </c>
      <c r="L67" s="2">
        <f>ABS(Table72[[#This Row],[Pd2 Simulation]]-Table72[[#This Row],[Pd1 Analytic]])</f>
        <v>1.3523000000000285E-3</v>
      </c>
      <c r="M67" s="2">
        <f>100*IF(Table72[[#This Row],[Pd1 Analytic]]&gt;0,Table72[[#This Row],[Pd2 Simulation]]/Table72[[#This Row],[Pd1 Analytic]],1)</f>
        <v>99.630533561120416</v>
      </c>
      <c r="N67" s="10">
        <v>0.32686199999999999</v>
      </c>
      <c r="O67" s="11">
        <v>0.32896550000000002</v>
      </c>
      <c r="P67" s="2">
        <f>ABS(Table723[[#This Row],[Pd2 Analytic]]-Table723[[#This Row],[Pd1 Simulation]])</f>
        <v>2.1035000000000359E-3</v>
      </c>
      <c r="Q67" s="2">
        <f>100*IF(Table723[[#This Row],[Pd2 Analytic]]&gt;0,Table723[[#This Row],[Pd1 Simulation]]/Table723[[#This Row],[Pd2 Analytic]],1)</f>
        <v>99.36057124531294</v>
      </c>
    </row>
    <row r="68" spans="1:17" x14ac:dyDescent="0.2">
      <c r="A68" s="1">
        <v>6.7</v>
      </c>
      <c r="B68" s="10">
        <v>0.166878</v>
      </c>
      <c r="C68" s="3">
        <v>0.15812570000000001</v>
      </c>
      <c r="D68" s="2">
        <f>ABS(Table6[[#This Row],[Pb Analytic]]-Table6[[#This Row],[Pb Simulation]])</f>
        <v>8.7522999999999906E-3</v>
      </c>
      <c r="E68" s="2">
        <f>100*IF(Table6[[#This Row],[Pb Simulation]]&gt;0,Table6[[#This Row],[Absolute Error]]/Table6[[#This Row],[Pb Simulation]],1)</f>
        <v>5.2447296827622516</v>
      </c>
      <c r="F68" s="10">
        <v>0.68704900000000002</v>
      </c>
      <c r="G68" s="7">
        <v>0.69039649999999997</v>
      </c>
      <c r="H68" s="2">
        <f>ABS(Table7[[#This Row],[Pd Analytic]]-Table7[[#This Row],[Pd Simulation]])</f>
        <v>3.3474999999999477E-3</v>
      </c>
      <c r="I68" s="2">
        <f>100*IF(Table7[[#This Row],[Pd Analytic]]&gt;0,Table7[[#This Row],[Absolute Error]]/Table7[[#This Row],[Pd Analytic]],1)</f>
        <v>0.48486630508699685</v>
      </c>
      <c r="J68" s="10">
        <v>0.36132799999999998</v>
      </c>
      <c r="K68" s="9">
        <v>0.36351359999999999</v>
      </c>
      <c r="L68" s="2">
        <f>ABS(Table72[[#This Row],[Pd2 Simulation]]-Table72[[#This Row],[Pd1 Analytic]])</f>
        <v>2.1856000000000098E-3</v>
      </c>
      <c r="M68" s="2">
        <f>100*IF(Table72[[#This Row],[Pd1 Analytic]]&gt;0,Table72[[#This Row],[Pd2 Simulation]]/Table72[[#This Row],[Pd1 Analytic]],1)</f>
        <v>99.39875702037007</v>
      </c>
      <c r="N68" s="10">
        <v>0.32572099999999998</v>
      </c>
      <c r="O68" s="11">
        <v>0.32688289999999998</v>
      </c>
      <c r="P68" s="2">
        <f>ABS(Table723[[#This Row],[Pd2 Analytic]]-Table723[[#This Row],[Pd1 Simulation]])</f>
        <v>1.1618999999999935E-3</v>
      </c>
      <c r="Q68" s="2">
        <f>100*IF(Table723[[#This Row],[Pd2 Analytic]]&gt;0,Table723[[#This Row],[Pd1 Simulation]]/Table723[[#This Row],[Pd2 Analytic]],1)</f>
        <v>99.644551611601585</v>
      </c>
    </row>
    <row r="69" spans="1:17" x14ac:dyDescent="0.2">
      <c r="A69" s="1">
        <v>6.8</v>
      </c>
      <c r="B69" s="10">
        <v>0.172126</v>
      </c>
      <c r="C69" s="3">
        <v>0.17197309999999999</v>
      </c>
      <c r="D69" s="2">
        <f>ABS(Table6[[#This Row],[Pb Analytic]]-Table6[[#This Row],[Pb Simulation]])</f>
        <v>1.5290000000001136E-4</v>
      </c>
      <c r="E69" s="2">
        <f>100*IF(Table6[[#This Row],[Pb Simulation]]&gt;0,Table6[[#This Row],[Absolute Error]]/Table6[[#This Row],[Pb Simulation]],1)</f>
        <v>8.883027549586428E-2</v>
      </c>
      <c r="F69" s="10">
        <v>0.683392</v>
      </c>
      <c r="G69" s="7">
        <v>0.68099560000000003</v>
      </c>
      <c r="H69" s="2">
        <f>ABS(Table7[[#This Row],[Pd Analytic]]-Table7[[#This Row],[Pd Simulation]])</f>
        <v>2.3963999999999652E-3</v>
      </c>
      <c r="I69" s="2">
        <f>100*IF(Table7[[#This Row],[Pd Analytic]]&gt;0,Table7[[#This Row],[Absolute Error]]/Table7[[#This Row],[Pd Analytic]],1)</f>
        <v>0.35189654676182414</v>
      </c>
      <c r="J69" s="10">
        <v>0.359622</v>
      </c>
      <c r="K69" s="9">
        <v>0.35840280000000002</v>
      </c>
      <c r="L69" s="2">
        <f>ABS(Table72[[#This Row],[Pd2 Simulation]]-Table72[[#This Row],[Pd1 Analytic]])</f>
        <v>1.2191999999999759E-3</v>
      </c>
      <c r="M69" s="2">
        <f>100*IF(Table72[[#This Row],[Pd1 Analytic]]&gt;0,Table72[[#This Row],[Pd2 Simulation]]/Table72[[#This Row],[Pd1 Analytic]],1)</f>
        <v>100.34017591380425</v>
      </c>
      <c r="N69" s="10">
        <v>0.32377</v>
      </c>
      <c r="O69" s="11">
        <v>0.32259280000000001</v>
      </c>
      <c r="P69" s="2">
        <f>ABS(Table723[[#This Row],[Pd2 Analytic]]-Table723[[#This Row],[Pd1 Simulation]])</f>
        <v>1.1771999999999894E-3</v>
      </c>
      <c r="Q69" s="2">
        <f>100*IF(Table723[[#This Row],[Pd2 Analytic]]&gt;0,Table723[[#This Row],[Pd1 Simulation]]/Table723[[#This Row],[Pd2 Analytic]],1)</f>
        <v>100.36491824988035</v>
      </c>
    </row>
    <row r="70" spans="1:17" x14ac:dyDescent="0.2">
      <c r="A70" s="1">
        <v>6.9</v>
      </c>
      <c r="B70" s="10">
        <v>0.18015600000000001</v>
      </c>
      <c r="C70" s="3">
        <v>0.17889569999999999</v>
      </c>
      <c r="D70" s="2">
        <f>ABS(Table6[[#This Row],[Pb Analytic]]-Table6[[#This Row],[Pb Simulation]])</f>
        <v>1.2603000000000197E-3</v>
      </c>
      <c r="E70" s="2">
        <f>100*IF(Table6[[#This Row],[Pb Simulation]]&gt;0,Table6[[#This Row],[Absolute Error]]/Table6[[#This Row],[Pb Simulation]],1)</f>
        <v>0.69956038100314155</v>
      </c>
      <c r="F70" s="10">
        <v>0.67758200000000002</v>
      </c>
      <c r="G70" s="7">
        <v>0.67620040000000003</v>
      </c>
      <c r="H70" s="2">
        <f>ABS(Table7[[#This Row],[Pd Analytic]]-Table7[[#This Row],[Pd Simulation]])</f>
        <v>1.3815999999999828E-3</v>
      </c>
      <c r="I70" s="2">
        <f>100*IF(Table7[[#This Row],[Pd Analytic]]&gt;0,Table7[[#This Row],[Absolute Error]]/Table7[[#This Row],[Pd Analytic]],1)</f>
        <v>0.20431812817620085</v>
      </c>
      <c r="J70" s="10">
        <v>0.35616900000000001</v>
      </c>
      <c r="K70" s="9">
        <v>0.35580410000000001</v>
      </c>
      <c r="L70" s="2">
        <f>ABS(Table72[[#This Row],[Pd2 Simulation]]-Table72[[#This Row],[Pd1 Analytic]])</f>
        <v>3.6490000000000133E-4</v>
      </c>
      <c r="M70" s="2">
        <f>100*IF(Table72[[#This Row],[Pd1 Analytic]]&gt;0,Table72[[#This Row],[Pd2 Simulation]]/Table72[[#This Row],[Pd1 Analytic]],1)</f>
        <v>100.10255643484716</v>
      </c>
      <c r="N70" s="10">
        <v>0.321413</v>
      </c>
      <c r="O70" s="11">
        <v>0.32039640000000003</v>
      </c>
      <c r="P70" s="2">
        <f>ABS(Table723[[#This Row],[Pd2 Analytic]]-Table723[[#This Row],[Pd1 Simulation]])</f>
        <v>1.0165999999999786E-3</v>
      </c>
      <c r="Q70" s="2">
        <f>100*IF(Table723[[#This Row],[Pd2 Analytic]]&gt;0,Table723[[#This Row],[Pd1 Simulation]]/Table723[[#This Row],[Pd2 Analytic]],1)</f>
        <v>100.3172944514982</v>
      </c>
    </row>
    <row r="71" spans="1:17" x14ac:dyDescent="0.2">
      <c r="A71" s="1">
        <v>7</v>
      </c>
      <c r="B71" s="10">
        <v>0.186031</v>
      </c>
      <c r="C71" s="3">
        <v>0.18580759999999999</v>
      </c>
      <c r="D71" s="2">
        <f>ABS(Table6[[#This Row],[Pb Analytic]]-Table6[[#This Row],[Pb Simulation]])</f>
        <v>2.2340000000001248E-4</v>
      </c>
      <c r="E71" s="2">
        <f>100*IF(Table6[[#This Row],[Pb Simulation]]&gt;0,Table6[[#This Row],[Absolute Error]]/Table6[[#This Row],[Pb Simulation]],1)</f>
        <v>0.12008751229634443</v>
      </c>
      <c r="F71" s="10">
        <v>0.67319499999999999</v>
      </c>
      <c r="G71" s="7">
        <v>0.6713557</v>
      </c>
      <c r="H71" s="2">
        <f>ABS(Table7[[#This Row],[Pd Analytic]]-Table7[[#This Row],[Pd Simulation]])</f>
        <v>1.8392999999999882E-3</v>
      </c>
      <c r="I71" s="2">
        <f>100*IF(Table7[[#This Row],[Pd Analytic]]&gt;0,Table7[[#This Row],[Absolute Error]]/Table7[[#This Row],[Pd Analytic]],1)</f>
        <v>0.27396803214748727</v>
      </c>
      <c r="J71" s="10">
        <v>0.35352499999999998</v>
      </c>
      <c r="K71" s="9">
        <v>0.35318329999999998</v>
      </c>
      <c r="L71" s="2">
        <f>ABS(Table72[[#This Row],[Pd2 Simulation]]-Table72[[#This Row],[Pd1 Analytic]])</f>
        <v>3.4170000000000034E-4</v>
      </c>
      <c r="M71" s="2">
        <f>100*IF(Table72[[#This Row],[Pd1 Analytic]]&gt;0,Table72[[#This Row],[Pd2 Simulation]]/Table72[[#This Row],[Pd1 Analytic]],1)</f>
        <v>100.09674862882814</v>
      </c>
      <c r="N71" s="10">
        <v>0.31967000000000001</v>
      </c>
      <c r="O71" s="11">
        <v>0.31817240000000002</v>
      </c>
      <c r="P71" s="2">
        <f>ABS(Table723[[#This Row],[Pd2 Analytic]]-Table723[[#This Row],[Pd1 Simulation]])</f>
        <v>1.4975999999999878E-3</v>
      </c>
      <c r="Q71" s="2">
        <f>100*IF(Table723[[#This Row],[Pd2 Analytic]]&gt;0,Table723[[#This Row],[Pd1 Simulation]]/Table723[[#This Row],[Pd2 Analytic]],1)</f>
        <v>100.47068821808554</v>
      </c>
    </row>
    <row r="72" spans="1:17" x14ac:dyDescent="0.2">
      <c r="A72" s="1">
        <v>7.1</v>
      </c>
      <c r="B72" s="10">
        <v>0.19400000000000001</v>
      </c>
      <c r="C72" s="3">
        <v>0.19270180000000001</v>
      </c>
      <c r="D72" s="2">
        <f>ABS(Table6[[#This Row],[Pb Analytic]]-Table6[[#This Row],[Pb Simulation]])</f>
        <v>1.2981999999999994E-3</v>
      </c>
      <c r="E72" s="2">
        <f>100*IF(Table6[[#This Row],[Pb Simulation]]&gt;0,Table6[[#This Row],[Absolute Error]]/Table6[[#This Row],[Pb Simulation]],1)</f>
        <v>0.66917525773195841</v>
      </c>
      <c r="F72" s="10">
        <v>0.66778300000000002</v>
      </c>
      <c r="G72" s="7">
        <v>0.66647069999999997</v>
      </c>
      <c r="H72" s="2">
        <f>ABS(Table7[[#This Row],[Pd Analytic]]-Table7[[#This Row],[Pd Simulation]])</f>
        <v>1.312300000000044E-3</v>
      </c>
      <c r="I72" s="2">
        <f>100*IF(Table7[[#This Row],[Pd Analytic]]&gt;0,Table7[[#This Row],[Absolute Error]]/Table7[[#This Row],[Pd Analytic]],1)</f>
        <v>0.19690287960146546</v>
      </c>
      <c r="J72" s="10">
        <v>0.35126099999999999</v>
      </c>
      <c r="K72" s="9">
        <v>0.3505452</v>
      </c>
      <c r="L72" s="2">
        <f>ABS(Table72[[#This Row],[Pd2 Simulation]]-Table72[[#This Row],[Pd1 Analytic]])</f>
        <v>7.1579999999998867E-4</v>
      </c>
      <c r="M72" s="2">
        <f>100*IF(Table72[[#This Row],[Pd1 Analytic]]&gt;0,Table72[[#This Row],[Pd2 Simulation]]/Table72[[#This Row],[Pd1 Analytic]],1)</f>
        <v>100.20419620636653</v>
      </c>
      <c r="N72" s="10">
        <v>0.31652200000000003</v>
      </c>
      <c r="O72" s="11">
        <v>0.31592550000000003</v>
      </c>
      <c r="P72" s="2">
        <f>ABS(Table723[[#This Row],[Pd2 Analytic]]-Table723[[#This Row],[Pd1 Simulation]])</f>
        <v>5.9649999999999981E-4</v>
      </c>
      <c r="Q72" s="2">
        <f>100*IF(Table723[[#This Row],[Pd2 Analytic]]&gt;0,Table723[[#This Row],[Pd1 Simulation]]/Table723[[#This Row],[Pd2 Analytic]],1)</f>
        <v>100.18881033661418</v>
      </c>
    </row>
    <row r="73" spans="1:17" x14ac:dyDescent="0.2">
      <c r="A73" s="1">
        <v>7.2</v>
      </c>
      <c r="B73" s="10">
        <v>0.20014599999999999</v>
      </c>
      <c r="C73" s="3">
        <v>0.19957220000000001</v>
      </c>
      <c r="D73" s="2">
        <f>ABS(Table6[[#This Row],[Pb Analytic]]-Table6[[#This Row],[Pb Simulation]])</f>
        <v>5.7379999999998543E-4</v>
      </c>
      <c r="E73" s="2">
        <f>100*IF(Table6[[#This Row],[Pb Simulation]]&gt;0,Table6[[#This Row],[Absolute Error]]/Table6[[#This Row],[Pb Simulation]],1)</f>
        <v>0.28669071577747518</v>
      </c>
      <c r="F73" s="10">
        <v>0.66325599999999996</v>
      </c>
      <c r="G73" s="7">
        <v>0.66155419999999998</v>
      </c>
      <c r="H73" s="2">
        <f>ABS(Table7[[#This Row],[Pd Analytic]]-Table7[[#This Row],[Pd Simulation]])</f>
        <v>1.7017999999999756E-3</v>
      </c>
      <c r="I73" s="2">
        <f>100*IF(Table7[[#This Row],[Pd Analytic]]&gt;0,Table7[[#This Row],[Absolute Error]]/Table7[[#This Row],[Pd Analytic]],1)</f>
        <v>0.25724271722558417</v>
      </c>
      <c r="J73" s="10">
        <v>0.34783700000000001</v>
      </c>
      <c r="K73" s="9">
        <v>0.34789419999999999</v>
      </c>
      <c r="L73" s="2">
        <f>ABS(Table72[[#This Row],[Pd2 Simulation]]-Table72[[#This Row],[Pd1 Analytic]])</f>
        <v>5.7199999999979489E-5</v>
      </c>
      <c r="M73" s="2">
        <f>100*IF(Table72[[#This Row],[Pd1 Analytic]]&gt;0,Table72[[#This Row],[Pd2 Simulation]]/Table72[[#This Row],[Pd1 Analytic]],1)</f>
        <v>99.983558219711625</v>
      </c>
      <c r="N73" s="10">
        <v>0.315419</v>
      </c>
      <c r="O73" s="11">
        <v>0.31365989999999999</v>
      </c>
      <c r="P73" s="2">
        <f>ABS(Table723[[#This Row],[Pd2 Analytic]]-Table723[[#This Row],[Pd1 Simulation]])</f>
        <v>1.7591000000000134E-3</v>
      </c>
      <c r="Q73" s="2">
        <f>100*IF(Table723[[#This Row],[Pd2 Analytic]]&gt;0,Table723[[#This Row],[Pd1 Simulation]]/Table723[[#This Row],[Pd2 Analytic]],1)</f>
        <v>100.5608303771059</v>
      </c>
    </row>
    <row r="74" spans="1:17" x14ac:dyDescent="0.2">
      <c r="A74" s="1">
        <v>7.3</v>
      </c>
      <c r="B74" s="10">
        <v>0.206259</v>
      </c>
      <c r="C74" s="3">
        <v>0.20641290000000001</v>
      </c>
      <c r="D74" s="2">
        <f>ABS(Table6[[#This Row],[Pb Analytic]]-Table6[[#This Row],[Pb Simulation]])</f>
        <v>1.5390000000001236E-4</v>
      </c>
      <c r="E74" s="2">
        <f>100*IF(Table6[[#This Row],[Pb Simulation]]&gt;0,Table6[[#This Row],[Absolute Error]]/Table6[[#This Row],[Pb Simulation]],1)</f>
        <v>7.4614925894148795E-2</v>
      </c>
      <c r="F74" s="10">
        <v>0.65872699999999995</v>
      </c>
      <c r="G74" s="7">
        <v>0.65661380000000003</v>
      </c>
      <c r="H74" s="2">
        <f>ABS(Table7[[#This Row],[Pd Analytic]]-Table7[[#This Row],[Pd Simulation]])</f>
        <v>2.1131999999999262E-3</v>
      </c>
      <c r="I74" s="2">
        <f>100*IF(Table7[[#This Row],[Pd Analytic]]&gt;0,Table7[[#This Row],[Absolute Error]]/Table7[[#This Row],[Pd Analytic]],1)</f>
        <v>0.32183301660731561</v>
      </c>
      <c r="J74" s="10">
        <v>0.34691899999999998</v>
      </c>
      <c r="K74" s="9">
        <v>0.3452344</v>
      </c>
      <c r="L74" s="2">
        <f>ABS(Table72[[#This Row],[Pd2 Simulation]]-Table72[[#This Row],[Pd1 Analytic]])</f>
        <v>1.6845999999999806E-3</v>
      </c>
      <c r="M74" s="2">
        <f>100*IF(Table72[[#This Row],[Pd1 Analytic]]&gt;0,Table72[[#This Row],[Pd2 Simulation]]/Table72[[#This Row],[Pd1 Analytic]],1)</f>
        <v>100.48795832628498</v>
      </c>
      <c r="N74" s="10">
        <v>0.31180799999999997</v>
      </c>
      <c r="O74" s="11">
        <v>0.31137959999999998</v>
      </c>
      <c r="P74" s="2">
        <f>ABS(Table723[[#This Row],[Pd2 Analytic]]-Table723[[#This Row],[Pd1 Simulation]])</f>
        <v>4.2839999999999545E-4</v>
      </c>
      <c r="Q74" s="2">
        <f>100*IF(Table723[[#This Row],[Pd2 Analytic]]&gt;0,Table723[[#This Row],[Pd1 Simulation]]/Table723[[#This Row],[Pd2 Analytic]],1)</f>
        <v>100.13758126736627</v>
      </c>
    </row>
    <row r="75" spans="1:17" x14ac:dyDescent="0.2">
      <c r="A75" s="1">
        <v>7.4</v>
      </c>
      <c r="B75" s="10">
        <v>0.21498600000000001</v>
      </c>
      <c r="C75" s="3">
        <v>0.21321889999999999</v>
      </c>
      <c r="D75" s="2">
        <f>ABS(Table6[[#This Row],[Pb Analytic]]-Table6[[#This Row],[Pb Simulation]])</f>
        <v>1.7671000000000214E-3</v>
      </c>
      <c r="E75" s="2">
        <f>100*IF(Table6[[#This Row],[Pb Simulation]]&gt;0,Table6[[#This Row],[Absolute Error]]/Table6[[#This Row],[Pb Simulation]],1)</f>
        <v>0.82196049975348218</v>
      </c>
      <c r="F75" s="10">
        <v>0.65225999999999995</v>
      </c>
      <c r="G75" s="7">
        <v>0.65165740000000005</v>
      </c>
      <c r="H75" s="2">
        <f>ABS(Table7[[#This Row],[Pd Analytic]]-Table7[[#This Row],[Pd Simulation]])</f>
        <v>6.0259999999989766E-4</v>
      </c>
      <c r="I75" s="2">
        <f>100*IF(Table7[[#This Row],[Pd Analytic]]&gt;0,Table7[[#This Row],[Absolute Error]]/Table7[[#This Row],[Pd Analytic]],1)</f>
        <v>9.2471903181011617E-2</v>
      </c>
      <c r="J75" s="10">
        <v>0.34293000000000001</v>
      </c>
      <c r="K75" s="9">
        <v>0.34256920000000002</v>
      </c>
      <c r="L75" s="2">
        <f>ABS(Table72[[#This Row],[Pd2 Simulation]]-Table72[[#This Row],[Pd1 Analytic]])</f>
        <v>3.6079999999999446E-4</v>
      </c>
      <c r="M75" s="2">
        <f>100*IF(Table72[[#This Row],[Pd1 Analytic]]&gt;0,Table72[[#This Row],[Pd2 Simulation]]/Table72[[#This Row],[Pd1 Analytic]],1)</f>
        <v>100.10532178608</v>
      </c>
      <c r="N75" s="10">
        <v>0.30932999999999999</v>
      </c>
      <c r="O75" s="11">
        <v>0.30908809999999998</v>
      </c>
      <c r="P75" s="2">
        <f>ABS(Table723[[#This Row],[Pd2 Analytic]]-Table723[[#This Row],[Pd1 Simulation]])</f>
        <v>2.419000000000171E-4</v>
      </c>
      <c r="Q75" s="2">
        <f>100*IF(Table723[[#This Row],[Pd2 Analytic]]&gt;0,Table723[[#This Row],[Pd1 Simulation]]/Table723[[#This Row],[Pd2 Analytic]],1)</f>
        <v>100.07826247597369</v>
      </c>
    </row>
    <row r="76" spans="1:17" x14ac:dyDescent="0.2">
      <c r="A76" s="1">
        <v>7.5</v>
      </c>
      <c r="B76" s="10">
        <v>0.22156200000000001</v>
      </c>
      <c r="C76" s="3">
        <v>0.21998519999999999</v>
      </c>
      <c r="D76" s="2">
        <f>ABS(Table6[[#This Row],[Pb Analytic]]-Table6[[#This Row],[Pb Simulation]])</f>
        <v>1.5768000000000171E-3</v>
      </c>
      <c r="E76" s="2">
        <f>100*IF(Table6[[#This Row],[Pb Simulation]]&gt;0,Table6[[#This Row],[Absolute Error]]/Table6[[#This Row],[Pb Simulation]],1)</f>
        <v>0.71167438459664423</v>
      </c>
      <c r="F76" s="10">
        <v>0.64780899999999997</v>
      </c>
      <c r="G76" s="7">
        <v>0.64669129999999997</v>
      </c>
      <c r="H76" s="2">
        <f>ABS(Table7[[#This Row],[Pd Analytic]]-Table7[[#This Row],[Pd Simulation]])</f>
        <v>1.1176999999999992E-3</v>
      </c>
      <c r="I76" s="2">
        <f>100*IF(Table7[[#This Row],[Pd Analytic]]&gt;0,Table7[[#This Row],[Absolute Error]]/Table7[[#This Row],[Pd Analytic]],1)</f>
        <v>0.17283362247180367</v>
      </c>
      <c r="J76" s="10">
        <v>0.339999</v>
      </c>
      <c r="K76" s="9">
        <v>0.33990229999999999</v>
      </c>
      <c r="L76" s="2">
        <f>ABS(Table72[[#This Row],[Pd2 Simulation]]-Table72[[#This Row],[Pd1 Analytic]])</f>
        <v>9.6700000000005115E-5</v>
      </c>
      <c r="M76" s="2">
        <f>100*IF(Table72[[#This Row],[Pd1 Analytic]]&gt;0,Table72[[#This Row],[Pd2 Simulation]]/Table72[[#This Row],[Pd1 Analytic]],1)</f>
        <v>100.02844935147542</v>
      </c>
      <c r="N76" s="10">
        <v>0.30780999999999997</v>
      </c>
      <c r="O76" s="11">
        <v>0.30678889999999998</v>
      </c>
      <c r="P76" s="2">
        <f>ABS(Table723[[#This Row],[Pd2 Analytic]]-Table723[[#This Row],[Pd1 Simulation]])</f>
        <v>1.021099999999997E-3</v>
      </c>
      <c r="Q76" s="2">
        <f>100*IF(Table723[[#This Row],[Pd2 Analytic]]&gt;0,Table723[[#This Row],[Pd1 Simulation]]/Table723[[#This Row],[Pd2 Analytic]],1)</f>
        <v>100.33283472772321</v>
      </c>
    </row>
    <row r="77" spans="1:17" x14ac:dyDescent="0.2">
      <c r="A77" s="1">
        <v>7.6</v>
      </c>
      <c r="B77" s="10">
        <v>0.22809399999999999</v>
      </c>
      <c r="C77" s="3">
        <v>0.22670779999999999</v>
      </c>
      <c r="D77" s="2">
        <f>ABS(Table6[[#This Row],[Pb Analytic]]-Table6[[#This Row],[Pb Simulation]])</f>
        <v>1.3862000000000041E-3</v>
      </c>
      <c r="E77" s="2">
        <f>100*IF(Table6[[#This Row],[Pb Simulation]]&gt;0,Table6[[#This Row],[Absolute Error]]/Table6[[#This Row],[Pb Simulation]],1)</f>
        <v>0.60773190000613964</v>
      </c>
      <c r="F77" s="10">
        <v>0.64285700000000001</v>
      </c>
      <c r="G77" s="7">
        <v>0.64172180000000001</v>
      </c>
      <c r="H77" s="2">
        <f>ABS(Table7[[#This Row],[Pd Analytic]]-Table7[[#This Row],[Pd Simulation]])</f>
        <v>1.1352000000000029E-3</v>
      </c>
      <c r="I77" s="2">
        <f>100*IF(Table7[[#This Row],[Pd Analytic]]&gt;0,Table7[[#This Row],[Absolute Error]]/Table7[[#This Row],[Pd Analytic]],1)</f>
        <v>0.17689908617721928</v>
      </c>
      <c r="J77" s="10">
        <v>0.33735799999999999</v>
      </c>
      <c r="K77" s="9">
        <v>0.3372367</v>
      </c>
      <c r="L77" s="2">
        <f>ABS(Table72[[#This Row],[Pd2 Simulation]]-Table72[[#This Row],[Pd1 Analytic]])</f>
        <v>1.2129999999999086E-4</v>
      </c>
      <c r="M77" s="2">
        <f>100*IF(Table72[[#This Row],[Pd1 Analytic]]&gt;0,Table72[[#This Row],[Pd2 Simulation]]/Table72[[#This Row],[Pd1 Analytic]],1)</f>
        <v>100.0359688017348</v>
      </c>
      <c r="N77" s="10">
        <v>0.30549900000000002</v>
      </c>
      <c r="O77" s="11">
        <v>0.30448510000000001</v>
      </c>
      <c r="P77" s="2">
        <f>ABS(Table723[[#This Row],[Pd2 Analytic]]-Table723[[#This Row],[Pd1 Simulation]])</f>
        <v>1.013900000000012E-3</v>
      </c>
      <c r="Q77" s="2">
        <f>100*IF(Table723[[#This Row],[Pd2 Analytic]]&gt;0,Table723[[#This Row],[Pd1 Simulation]]/Table723[[#This Row],[Pd2 Analytic]],1)</f>
        <v>100.33298837939854</v>
      </c>
    </row>
    <row r="78" spans="1:17" x14ac:dyDescent="0.2">
      <c r="A78" s="1">
        <v>7.7</v>
      </c>
      <c r="B78" s="10">
        <v>0.234401</v>
      </c>
      <c r="C78" s="3">
        <v>0.2333826</v>
      </c>
      <c r="D78" s="2">
        <f>ABS(Table6[[#This Row],[Pb Analytic]]-Table6[[#This Row],[Pb Simulation]])</f>
        <v>1.0184000000000026E-3</v>
      </c>
      <c r="E78" s="2">
        <f>100*IF(Table6[[#This Row],[Pb Simulation]]&gt;0,Table6[[#This Row],[Absolute Error]]/Table6[[#This Row],[Pb Simulation]],1)</f>
        <v>0.43446913622382266</v>
      </c>
      <c r="F78" s="10">
        <v>0.63760600000000001</v>
      </c>
      <c r="G78" s="7">
        <v>0.63675470000000001</v>
      </c>
      <c r="H78" s="2">
        <f>ABS(Table7[[#This Row],[Pd Analytic]]-Table7[[#This Row],[Pd Simulation]])</f>
        <v>8.5129999999999928E-4</v>
      </c>
      <c r="I78" s="2">
        <f>100*IF(Table7[[#This Row],[Pd Analytic]]&gt;0,Table7[[#This Row],[Absolute Error]]/Table7[[#This Row],[Pd Analytic]],1)</f>
        <v>0.13369355577587402</v>
      </c>
      <c r="J78" s="10">
        <v>0.33514300000000002</v>
      </c>
      <c r="K78" s="9">
        <v>0.33457510000000001</v>
      </c>
      <c r="L78" s="2">
        <f>ABS(Table72[[#This Row],[Pd2 Simulation]]-Table72[[#This Row],[Pd1 Analytic]])</f>
        <v>5.6790000000001006E-4</v>
      </c>
      <c r="M78" s="2">
        <f>100*IF(Table72[[#This Row],[Pd1 Analytic]]&gt;0,Table72[[#This Row],[Pd2 Simulation]]/Table72[[#This Row],[Pd1 Analytic]],1)</f>
        <v>100.16973767623472</v>
      </c>
      <c r="N78" s="10">
        <v>0.30246299999999998</v>
      </c>
      <c r="O78" s="11">
        <v>0.30217949999999999</v>
      </c>
      <c r="P78" s="2">
        <f>ABS(Table723[[#This Row],[Pd2 Analytic]]-Table723[[#This Row],[Pd1 Simulation]])</f>
        <v>2.8349999999999209E-4</v>
      </c>
      <c r="Q78" s="2">
        <f>100*IF(Table723[[#This Row],[Pd2 Analytic]]&gt;0,Table723[[#This Row],[Pd1 Simulation]]/Table723[[#This Row],[Pd2 Analytic]],1)</f>
        <v>100.09381840925676</v>
      </c>
    </row>
    <row r="79" spans="1:17" x14ac:dyDescent="0.2">
      <c r="A79" s="1">
        <v>7.8</v>
      </c>
      <c r="B79" s="10">
        <v>0.24063399999999999</v>
      </c>
      <c r="C79" s="3">
        <v>0.24000630000000001</v>
      </c>
      <c r="D79" s="2">
        <f>ABS(Table6[[#This Row],[Pb Analytic]]-Table6[[#This Row],[Pb Simulation]])</f>
        <v>6.2769999999998105E-4</v>
      </c>
      <c r="E79" s="2">
        <f>100*IF(Table6[[#This Row],[Pb Simulation]]&gt;0,Table6[[#This Row],[Absolute Error]]/Table6[[#This Row],[Pb Simulation]],1)</f>
        <v>0.26085258109825754</v>
      </c>
      <c r="F79" s="10">
        <v>0.63329500000000005</v>
      </c>
      <c r="G79" s="7">
        <v>0.631795</v>
      </c>
      <c r="H79" s="2">
        <f>ABS(Table7[[#This Row],[Pd Analytic]]-Table7[[#This Row],[Pd Simulation]])</f>
        <v>1.5000000000000568E-3</v>
      </c>
      <c r="I79" s="2">
        <f>100*IF(Table7[[#This Row],[Pd Analytic]]&gt;0,Table7[[#This Row],[Absolute Error]]/Table7[[#This Row],[Pd Analytic]],1)</f>
        <v>0.23741878299132738</v>
      </c>
      <c r="J79" s="10">
        <v>0.33205000000000001</v>
      </c>
      <c r="K79" s="9">
        <v>0.3319203</v>
      </c>
      <c r="L79" s="2">
        <f>ABS(Table72[[#This Row],[Pd2 Simulation]]-Table72[[#This Row],[Pd1 Analytic]])</f>
        <v>1.2970000000001036E-4</v>
      </c>
      <c r="M79" s="2">
        <f>100*IF(Table72[[#This Row],[Pd1 Analytic]]&gt;0,Table72[[#This Row],[Pd2 Simulation]]/Table72[[#This Row],[Pd1 Analytic]],1)</f>
        <v>100.03907564556913</v>
      </c>
      <c r="N79" s="10">
        <v>0.30124499999999999</v>
      </c>
      <c r="O79" s="11">
        <v>0.29987469999999999</v>
      </c>
      <c r="P79" s="2">
        <f>ABS(Table723[[#This Row],[Pd2 Analytic]]-Table723[[#This Row],[Pd1 Simulation]])</f>
        <v>1.370299999999991E-3</v>
      </c>
      <c r="Q79" s="2">
        <f>100*IF(Table723[[#This Row],[Pd2 Analytic]]&gt;0,Table723[[#This Row],[Pd1 Simulation]]/Table723[[#This Row],[Pd2 Analytic]],1)</f>
        <v>100.45695752259194</v>
      </c>
    </row>
    <row r="80" spans="1:17" x14ac:dyDescent="0.2">
      <c r="A80" s="1">
        <v>7.9</v>
      </c>
      <c r="B80" s="10">
        <v>0.24806600000000001</v>
      </c>
      <c r="C80" s="3">
        <v>0.24657580000000001</v>
      </c>
      <c r="D80" s="2">
        <f>ABS(Table6[[#This Row],[Pb Analytic]]-Table6[[#This Row],[Pb Simulation]])</f>
        <v>1.4901999999999971E-3</v>
      </c>
      <c r="E80" s="2">
        <f>100*IF(Table6[[#This Row],[Pb Simulation]]&gt;0,Table6[[#This Row],[Absolute Error]]/Table6[[#This Row],[Pb Simulation]],1)</f>
        <v>0.60072722581893412</v>
      </c>
      <c r="F80" s="10">
        <v>0.62679600000000002</v>
      </c>
      <c r="G80" s="7">
        <v>0.6268475</v>
      </c>
      <c r="H80" s="2">
        <f>ABS(Table7[[#This Row],[Pd Analytic]]-Table7[[#This Row],[Pd Simulation]])</f>
        <v>5.1499999999982116E-5</v>
      </c>
      <c r="I80" s="2">
        <f>100*IF(Table7[[#This Row],[Pd Analytic]]&gt;0,Table7[[#This Row],[Absolute Error]]/Table7[[#This Row],[Pd Analytic]],1)</f>
        <v>8.2157143483833177E-3</v>
      </c>
      <c r="J80" s="10">
        <v>0.32915100000000003</v>
      </c>
      <c r="K80" s="9">
        <v>0.32927440000000002</v>
      </c>
      <c r="L80" s="2">
        <f>ABS(Table72[[#This Row],[Pd2 Simulation]]-Table72[[#This Row],[Pd1 Analytic]])</f>
        <v>1.2339999999999574E-4</v>
      </c>
      <c r="M80" s="2">
        <f>100*IF(Table72[[#This Row],[Pd1 Analytic]]&gt;0,Table72[[#This Row],[Pd2 Simulation]]/Table72[[#This Row],[Pd1 Analytic]],1)</f>
        <v>99.962523658079704</v>
      </c>
      <c r="N80" s="10">
        <v>0.29764499999999999</v>
      </c>
      <c r="O80" s="11">
        <v>0.29757299999999998</v>
      </c>
      <c r="P80" s="2">
        <f>ABS(Table723[[#This Row],[Pd2 Analytic]]-Table723[[#This Row],[Pd1 Simulation]])</f>
        <v>7.2000000000016495E-5</v>
      </c>
      <c r="Q80" s="2">
        <f>100*IF(Table723[[#This Row],[Pd2 Analytic]]&gt;0,Table723[[#This Row],[Pd1 Simulation]]/Table723[[#This Row],[Pd2 Analytic]],1)</f>
        <v>100.02419574356544</v>
      </c>
    </row>
    <row r="81" spans="1:17" x14ac:dyDescent="0.2">
      <c r="A81" s="1">
        <v>8</v>
      </c>
      <c r="B81" s="10">
        <v>0.253807</v>
      </c>
      <c r="C81" s="3">
        <v>0.25308839999999999</v>
      </c>
      <c r="D81" s="2">
        <f>ABS(Table6[[#This Row],[Pb Analytic]]-Table6[[#This Row],[Pb Simulation]])</f>
        <v>7.1860000000001367E-4</v>
      </c>
      <c r="E81" s="2">
        <f>100*IF(Table6[[#This Row],[Pb Simulation]]&gt;0,Table6[[#This Row],[Absolute Error]]/Table6[[#This Row],[Pb Simulation]],1)</f>
        <v>0.28312851891398333</v>
      </c>
      <c r="F81" s="10">
        <v>0.62290199999999996</v>
      </c>
      <c r="G81" s="7">
        <v>0.62191649999999998</v>
      </c>
      <c r="H81" s="2">
        <f>ABS(Table7[[#This Row],[Pd Analytic]]-Table7[[#This Row],[Pd Simulation]])</f>
        <v>9.8549999999997251E-4</v>
      </c>
      <c r="I81" s="2">
        <f>100*IF(Table7[[#This Row],[Pd Analytic]]&gt;0,Table7[[#This Row],[Absolute Error]]/Table7[[#This Row],[Pd Analytic]],1)</f>
        <v>0.15846178707269745</v>
      </c>
      <c r="J81" s="10">
        <v>0.32711000000000001</v>
      </c>
      <c r="K81" s="9">
        <v>0.32663979999999998</v>
      </c>
      <c r="L81" s="2">
        <f>ABS(Table72[[#This Row],[Pd2 Simulation]]-Table72[[#This Row],[Pd1 Analytic]])</f>
        <v>4.702000000000317E-4</v>
      </c>
      <c r="M81" s="2">
        <f>100*IF(Table72[[#This Row],[Pd1 Analytic]]&gt;0,Table72[[#This Row],[Pd2 Simulation]]/Table72[[#This Row],[Pd1 Analytic]],1)</f>
        <v>100.14395061471384</v>
      </c>
      <c r="N81" s="10">
        <v>0.295792</v>
      </c>
      <c r="O81" s="11">
        <v>0.29527680000000001</v>
      </c>
      <c r="P81" s="2">
        <f>ABS(Table723[[#This Row],[Pd2 Analytic]]-Table723[[#This Row],[Pd1 Simulation]])</f>
        <v>5.1519999999999344E-4</v>
      </c>
      <c r="Q81" s="2">
        <f>100*IF(Table723[[#This Row],[Pd2 Analytic]]&gt;0,Table723[[#This Row],[Pd1 Simulation]]/Table723[[#This Row],[Pd2 Analytic]],1)</f>
        <v>100.17448035199514</v>
      </c>
    </row>
    <row r="82" spans="1:17" x14ac:dyDescent="0.2">
      <c r="A82" s="1">
        <v>8.1</v>
      </c>
      <c r="B82" s="10">
        <v>0.260301</v>
      </c>
      <c r="C82" s="3">
        <v>0.25954169999999999</v>
      </c>
      <c r="D82" s="2">
        <f>ABS(Table6[[#This Row],[Pb Analytic]]-Table6[[#This Row],[Pb Simulation]])</f>
        <v>7.5930000000001829E-4</v>
      </c>
      <c r="E82" s="2">
        <f>100*IF(Table6[[#This Row],[Pb Simulation]]&gt;0,Table6[[#This Row],[Absolute Error]]/Table6[[#This Row],[Pb Simulation]],1)</f>
        <v>0.29170076181037274</v>
      </c>
      <c r="F82" s="10">
        <v>0.61812299999999998</v>
      </c>
      <c r="G82" s="7">
        <v>0.61700580000000005</v>
      </c>
      <c r="H82" s="2">
        <f>ABS(Table7[[#This Row],[Pd Analytic]]-Table7[[#This Row],[Pd Simulation]])</f>
        <v>1.1171999999999294E-3</v>
      </c>
      <c r="I82" s="2">
        <f>100*IF(Table7[[#This Row],[Pd Analytic]]&gt;0,Table7[[#This Row],[Absolute Error]]/Table7[[#This Row],[Pd Analytic]],1)</f>
        <v>0.18106798996053672</v>
      </c>
      <c r="J82" s="10">
        <v>0.324849</v>
      </c>
      <c r="K82" s="9">
        <v>0.32401799999999997</v>
      </c>
      <c r="L82" s="2">
        <f>ABS(Table72[[#This Row],[Pd2 Simulation]]-Table72[[#This Row],[Pd1 Analytic]])</f>
        <v>8.3100000000002616E-4</v>
      </c>
      <c r="M82" s="2">
        <f>100*IF(Table72[[#This Row],[Pd1 Analytic]]&gt;0,Table72[[#This Row],[Pd2 Simulation]]/Table72[[#This Row],[Pd1 Analytic]],1)</f>
        <v>100.25646723330186</v>
      </c>
      <c r="N82" s="10">
        <v>0.29327399999999998</v>
      </c>
      <c r="O82" s="11">
        <v>0.29298780000000002</v>
      </c>
      <c r="P82" s="2">
        <f>ABS(Table723[[#This Row],[Pd2 Analytic]]-Table723[[#This Row],[Pd1 Simulation]])</f>
        <v>2.8619999999995871E-4</v>
      </c>
      <c r="Q82" s="2">
        <f>100*IF(Table723[[#This Row],[Pd2 Analytic]]&gt;0,Table723[[#This Row],[Pd1 Simulation]]/Table723[[#This Row],[Pd2 Analytic]],1)</f>
        <v>100.09768324824446</v>
      </c>
    </row>
    <row r="83" spans="1:17" x14ac:dyDescent="0.2">
      <c r="A83" s="1">
        <v>8.1999999999999993</v>
      </c>
      <c r="B83" s="10">
        <v>0.26698100000000002</v>
      </c>
      <c r="C83" s="3">
        <v>0.26593349999999999</v>
      </c>
      <c r="D83" s="2">
        <f>ABS(Table6[[#This Row],[Pb Analytic]]-Table6[[#This Row],[Pb Simulation]])</f>
        <v>1.0475000000000345E-3</v>
      </c>
      <c r="E83" s="2">
        <f>100*IF(Table6[[#This Row],[Pb Simulation]]&gt;0,Table6[[#This Row],[Absolute Error]]/Table6[[#This Row],[Pb Simulation]],1)</f>
        <v>0.39235001741698261</v>
      </c>
      <c r="F83" s="10">
        <v>0.61299899999999996</v>
      </c>
      <c r="G83" s="7">
        <v>0.61211899999999997</v>
      </c>
      <c r="H83" s="2">
        <f>ABS(Table7[[#This Row],[Pd Analytic]]-Table7[[#This Row],[Pd Simulation]])</f>
        <v>8.799999999999919E-4</v>
      </c>
      <c r="I83" s="2">
        <f>100*IF(Table7[[#This Row],[Pd Analytic]]&gt;0,Table7[[#This Row],[Absolute Error]]/Table7[[#This Row],[Pd Analytic]],1)</f>
        <v>0.14376289577680026</v>
      </c>
      <c r="J83" s="10">
        <v>0.32149299999999997</v>
      </c>
      <c r="K83" s="9">
        <v>0.32141110000000001</v>
      </c>
      <c r="L83" s="2">
        <f>ABS(Table72[[#This Row],[Pd2 Simulation]]-Table72[[#This Row],[Pd1 Analytic]])</f>
        <v>8.1899999999968109E-5</v>
      </c>
      <c r="M83" s="2">
        <f>100*IF(Table72[[#This Row],[Pd1 Analytic]]&gt;0,Table72[[#This Row],[Pd2 Simulation]]/Table72[[#This Row],[Pd1 Analytic]],1)</f>
        <v>100.02548138505483</v>
      </c>
      <c r="N83" s="10">
        <v>0.29150599999999999</v>
      </c>
      <c r="O83" s="11">
        <v>0.29070780000000002</v>
      </c>
      <c r="P83" s="2">
        <f>ABS(Table723[[#This Row],[Pd2 Analytic]]-Table723[[#This Row],[Pd1 Simulation]])</f>
        <v>7.9819999999997115E-4</v>
      </c>
      <c r="Q83" s="2">
        <f>100*IF(Table723[[#This Row],[Pd2 Analytic]]&gt;0,Table723[[#This Row],[Pd1 Simulation]]/Table723[[#This Row],[Pd2 Analytic]],1)</f>
        <v>100.2745712361347</v>
      </c>
    </row>
    <row r="84" spans="1:17" x14ac:dyDescent="0.2">
      <c r="A84" s="1">
        <v>8.3000000000000007</v>
      </c>
      <c r="B84" s="10">
        <v>0.27351199999999998</v>
      </c>
      <c r="C84" s="3">
        <v>0.27226210000000001</v>
      </c>
      <c r="D84" s="2">
        <f>ABS(Table6[[#This Row],[Pb Analytic]]-Table6[[#This Row],[Pb Simulation]])</f>
        <v>1.2498999999999705E-3</v>
      </c>
      <c r="E84" s="2">
        <f>100*IF(Table6[[#This Row],[Pb Simulation]]&gt;0,Table6[[#This Row],[Absolute Error]]/Table6[[#This Row],[Pb Simulation]],1)</f>
        <v>0.45698177776476739</v>
      </c>
      <c r="F84" s="10">
        <v>0.60805600000000004</v>
      </c>
      <c r="G84" s="7">
        <v>0.6072592</v>
      </c>
      <c r="H84" s="2">
        <f>ABS(Table7[[#This Row],[Pd Analytic]]-Table7[[#This Row],[Pd Simulation]])</f>
        <v>7.9680000000004192E-4</v>
      </c>
      <c r="I84" s="2">
        <f>100*IF(Table7[[#This Row],[Pd Analytic]]&gt;0,Table7[[#This Row],[Absolute Error]]/Table7[[#This Row],[Pd Analytic]],1)</f>
        <v>0.13121250365577694</v>
      </c>
      <c r="J84" s="10">
        <v>0.31953399999999998</v>
      </c>
      <c r="K84" s="9">
        <v>0.31882060000000001</v>
      </c>
      <c r="L84" s="2">
        <f>ABS(Table72[[#This Row],[Pd2 Simulation]]-Table72[[#This Row],[Pd1 Analytic]])</f>
        <v>7.1339999999997517E-4</v>
      </c>
      <c r="M84" s="2">
        <f>100*IF(Table72[[#This Row],[Pd1 Analytic]]&gt;0,Table72[[#This Row],[Pd2 Simulation]]/Table72[[#This Row],[Pd1 Analytic]],1)</f>
        <v>100.22376220357152</v>
      </c>
      <c r="N84" s="10">
        <v>0.288522</v>
      </c>
      <c r="O84" s="11">
        <v>0.28843869999999999</v>
      </c>
      <c r="P84" s="2">
        <f>ABS(Table723[[#This Row],[Pd2 Analytic]]-Table723[[#This Row],[Pd1 Simulation]])</f>
        <v>8.3300000000008367E-5</v>
      </c>
      <c r="Q84" s="2">
        <f>100*IF(Table723[[#This Row],[Pd2 Analytic]]&gt;0,Table723[[#This Row],[Pd1 Simulation]]/Table723[[#This Row],[Pd2 Analytic]],1)</f>
        <v>100.02887961982911</v>
      </c>
    </row>
    <row r="85" spans="1:17" x14ac:dyDescent="0.2">
      <c r="A85" s="1">
        <v>8.4</v>
      </c>
      <c r="B85" s="10">
        <v>0.279725</v>
      </c>
      <c r="C85" s="3">
        <v>0.278526</v>
      </c>
      <c r="D85" s="2">
        <f>ABS(Table6[[#This Row],[Pb Analytic]]-Table6[[#This Row],[Pb Simulation]])</f>
        <v>1.1990000000000056E-3</v>
      </c>
      <c r="E85" s="2">
        <f>100*IF(Table6[[#This Row],[Pb Simulation]]&gt;0,Table6[[#This Row],[Absolute Error]]/Table6[[#This Row],[Pb Simulation]],1)</f>
        <v>0.42863526677987507</v>
      </c>
      <c r="F85" s="10">
        <v>0.60260199999999997</v>
      </c>
      <c r="G85" s="7">
        <v>0.60242929999999995</v>
      </c>
      <c r="H85" s="2">
        <f>ABS(Table7[[#This Row],[Pd Analytic]]-Table7[[#This Row],[Pd Simulation]])</f>
        <v>1.7270000000002561E-4</v>
      </c>
      <c r="I85" s="2">
        <f>100*IF(Table7[[#This Row],[Pd Analytic]]&gt;0,Table7[[#This Row],[Absolute Error]]/Table7[[#This Row],[Pd Analytic]],1)</f>
        <v>2.8667264357830142E-2</v>
      </c>
      <c r="J85" s="10">
        <v>0.31597700000000001</v>
      </c>
      <c r="K85" s="9">
        <v>0.31624760000000002</v>
      </c>
      <c r="L85" s="2">
        <f>ABS(Table72[[#This Row],[Pd2 Simulation]]-Table72[[#This Row],[Pd1 Analytic]])</f>
        <v>2.7060000000000972E-4</v>
      </c>
      <c r="M85" s="2">
        <f>100*IF(Table72[[#This Row],[Pd1 Analytic]]&gt;0,Table72[[#This Row],[Pd2 Simulation]]/Table72[[#This Row],[Pd1 Analytic]],1)</f>
        <v>99.914434133255085</v>
      </c>
      <c r="N85" s="10">
        <v>0.28662500000000002</v>
      </c>
      <c r="O85" s="11">
        <v>0.28618149999999998</v>
      </c>
      <c r="P85" s="2">
        <f>ABS(Table723[[#This Row],[Pd2 Analytic]]-Table723[[#This Row],[Pd1 Simulation]])</f>
        <v>4.4350000000004108E-4</v>
      </c>
      <c r="Q85" s="2">
        <f>100*IF(Table723[[#This Row],[Pd2 Analytic]]&gt;0,Table723[[#This Row],[Pd1 Simulation]]/Table723[[#This Row],[Pd2 Analytic]],1)</f>
        <v>100.15497158271938</v>
      </c>
    </row>
    <row r="86" spans="1:17" x14ac:dyDescent="0.2">
      <c r="A86" s="1">
        <v>8.5</v>
      </c>
      <c r="B86" s="10">
        <v>0.28740100000000002</v>
      </c>
      <c r="C86" s="3">
        <v>0.28472370000000002</v>
      </c>
      <c r="D86" s="2">
        <f>ABS(Table6[[#This Row],[Pb Analytic]]-Table6[[#This Row],[Pb Simulation]])</f>
        <v>2.6772999999999936E-3</v>
      </c>
      <c r="E86" s="2">
        <f>100*IF(Table6[[#This Row],[Pb Simulation]]&gt;0,Table6[[#This Row],[Absolute Error]]/Table6[[#This Row],[Pb Simulation]],1)</f>
        <v>0.93155556174125831</v>
      </c>
      <c r="F86" s="10">
        <v>0.59674499999999997</v>
      </c>
      <c r="G86" s="7">
        <v>0.59763180000000005</v>
      </c>
      <c r="H86" s="2">
        <f>ABS(Table7[[#This Row],[Pd Analytic]]-Table7[[#This Row],[Pd Simulation]])</f>
        <v>8.8680000000007642E-4</v>
      </c>
      <c r="I86" s="2">
        <f>100*IF(Table7[[#This Row],[Pd Analytic]]&gt;0,Table7[[#This Row],[Absolute Error]]/Table7[[#This Row],[Pd Analytic]],1)</f>
        <v>0.1483856782721529</v>
      </c>
      <c r="J86" s="10">
        <v>0.313504</v>
      </c>
      <c r="K86" s="9">
        <v>0.31369380000000002</v>
      </c>
      <c r="L86" s="2">
        <f>ABS(Table72[[#This Row],[Pd2 Simulation]]-Table72[[#This Row],[Pd1 Analytic]])</f>
        <v>1.8980000000001773E-4</v>
      </c>
      <c r="M86" s="2">
        <f>100*IF(Table72[[#This Row],[Pd1 Analytic]]&gt;0,Table72[[#This Row],[Pd2 Simulation]]/Table72[[#This Row],[Pd1 Analytic]],1)</f>
        <v>99.939495138252639</v>
      </c>
      <c r="N86" s="10">
        <v>0.28324100000000002</v>
      </c>
      <c r="O86" s="11">
        <v>0.28393800000000002</v>
      </c>
      <c r="P86" s="2">
        <f>ABS(Table723[[#This Row],[Pd2 Analytic]]-Table723[[#This Row],[Pd1 Simulation]])</f>
        <v>6.9700000000000317E-4</v>
      </c>
      <c r="Q86" s="2">
        <f>100*IF(Table723[[#This Row],[Pd2 Analytic]]&gt;0,Table723[[#This Row],[Pd1 Simulation]]/Table723[[#This Row],[Pd2 Analytic]],1)</f>
        <v>99.754523874930442</v>
      </c>
    </row>
    <row r="87" spans="1:17" x14ac:dyDescent="0.2">
      <c r="A87" s="1">
        <v>8.6</v>
      </c>
      <c r="B87" s="10">
        <v>0.29152400000000001</v>
      </c>
      <c r="C87" s="3">
        <v>0.29085420000000001</v>
      </c>
      <c r="D87" s="2">
        <f>ABS(Table6[[#This Row],[Pb Analytic]]-Table6[[#This Row],[Pb Simulation]])</f>
        <v>6.6979999999999817E-4</v>
      </c>
      <c r="E87" s="2">
        <f>100*IF(Table6[[#This Row],[Pb Simulation]]&gt;0,Table6[[#This Row],[Absolute Error]]/Table6[[#This Row],[Pb Simulation]],1)</f>
        <v>0.22975809881862153</v>
      </c>
      <c r="F87" s="10">
        <v>0.59389000000000003</v>
      </c>
      <c r="G87" s="7">
        <v>0.59286879999999997</v>
      </c>
      <c r="H87" s="2">
        <f>ABS(Table7[[#This Row],[Pd Analytic]]-Table7[[#This Row],[Pd Simulation]])</f>
        <v>1.0212000000000554E-3</v>
      </c>
      <c r="I87" s="2">
        <f>100*IF(Table7[[#This Row],[Pd Analytic]]&gt;0,Table7[[#This Row],[Absolute Error]]/Table7[[#This Row],[Pd Analytic]],1)</f>
        <v>0.17224721557283085</v>
      </c>
      <c r="J87" s="10">
        <v>0.31162200000000001</v>
      </c>
      <c r="K87" s="9">
        <v>0.31115979999999999</v>
      </c>
      <c r="L87" s="2">
        <f>ABS(Table72[[#This Row],[Pd2 Simulation]]-Table72[[#This Row],[Pd1 Analytic]])</f>
        <v>4.622000000000237E-4</v>
      </c>
      <c r="M87" s="2">
        <f>100*IF(Table72[[#This Row],[Pd1 Analytic]]&gt;0,Table72[[#This Row],[Pd2 Simulation]]/Table72[[#This Row],[Pd1 Analytic]],1)</f>
        <v>100.14854103904169</v>
      </c>
      <c r="N87" s="10">
        <v>0.28226800000000002</v>
      </c>
      <c r="O87" s="11">
        <v>0.28170909999999999</v>
      </c>
      <c r="P87" s="2">
        <f>ABS(Table723[[#This Row],[Pd2 Analytic]]-Table723[[#This Row],[Pd1 Simulation]])</f>
        <v>5.5890000000002882E-4</v>
      </c>
      <c r="Q87" s="2">
        <f>100*IF(Table723[[#This Row],[Pd2 Analytic]]&gt;0,Table723[[#This Row],[Pd1 Simulation]]/Table723[[#This Row],[Pd2 Analytic]],1)</f>
        <v>100.19839614694735</v>
      </c>
    </row>
    <row r="88" spans="1:17" x14ac:dyDescent="0.2">
      <c r="A88" s="1">
        <v>8.6999999999999993</v>
      </c>
      <c r="B88" s="10">
        <v>0.297095</v>
      </c>
      <c r="C88" s="3">
        <v>0.29691669999999998</v>
      </c>
      <c r="D88" s="2">
        <f>ABS(Table6[[#This Row],[Pb Analytic]]-Table6[[#This Row],[Pb Simulation]])</f>
        <v>1.7830000000002011E-4</v>
      </c>
      <c r="E88" s="2">
        <f>100*IF(Table6[[#This Row],[Pb Simulation]]&gt;0,Table6[[#This Row],[Absolute Error]]/Table6[[#This Row],[Pb Simulation]],1)</f>
        <v>6.0014473484919E-2</v>
      </c>
      <c r="F88" s="10">
        <v>0.58948500000000004</v>
      </c>
      <c r="G88" s="7">
        <v>0.58814279999999997</v>
      </c>
      <c r="H88" s="2">
        <f>ABS(Table7[[#This Row],[Pd Analytic]]-Table7[[#This Row],[Pd Simulation]])</f>
        <v>1.3422000000000711E-3</v>
      </c>
      <c r="I88" s="2">
        <f>100*IF(Table7[[#This Row],[Pd Analytic]]&gt;0,Table7[[#This Row],[Absolute Error]]/Table7[[#This Row],[Pd Analytic]],1)</f>
        <v>0.22820988372212855</v>
      </c>
      <c r="J88" s="10">
        <v>0.30916199999999999</v>
      </c>
      <c r="K88" s="9">
        <v>0.3086469</v>
      </c>
      <c r="L88" s="2">
        <f>ABS(Table72[[#This Row],[Pd2 Simulation]]-Table72[[#This Row],[Pd1 Analytic]])</f>
        <v>5.1509999999999057E-4</v>
      </c>
      <c r="M88" s="2">
        <f>100*IF(Table72[[#This Row],[Pd1 Analytic]]&gt;0,Table72[[#This Row],[Pd2 Simulation]]/Table72[[#This Row],[Pd1 Analytic]],1)</f>
        <v>100.16688973710734</v>
      </c>
      <c r="N88" s="10">
        <v>0.28032299999999999</v>
      </c>
      <c r="O88" s="11">
        <v>0.27949590000000002</v>
      </c>
      <c r="P88" s="2">
        <f>ABS(Table723[[#This Row],[Pd2 Analytic]]-Table723[[#This Row],[Pd1 Simulation]])</f>
        <v>8.2709999999996953E-4</v>
      </c>
      <c r="Q88" s="2">
        <f>100*IF(Table723[[#This Row],[Pd2 Analytic]]&gt;0,Table723[[#This Row],[Pd1 Simulation]]/Table723[[#This Row],[Pd2 Analytic]],1)</f>
        <v>100.29592562896271</v>
      </c>
    </row>
    <row r="89" spans="1:17" x14ac:dyDescent="0.2">
      <c r="A89" s="1">
        <v>8.8000000000000007</v>
      </c>
      <c r="B89" s="10">
        <v>0.30436099999999999</v>
      </c>
      <c r="C89" s="3">
        <v>0.30291030000000002</v>
      </c>
      <c r="D89" s="2">
        <f>ABS(Table6[[#This Row],[Pb Analytic]]-Table6[[#This Row],[Pb Simulation]])</f>
        <v>1.4506999999999715E-3</v>
      </c>
      <c r="E89" s="2">
        <f>100*IF(Table6[[#This Row],[Pb Simulation]]&gt;0,Table6[[#This Row],[Absolute Error]]/Table6[[#This Row],[Pb Simulation]],1)</f>
        <v>0.47663793981488156</v>
      </c>
      <c r="F89" s="10">
        <v>0.58345800000000003</v>
      </c>
      <c r="G89" s="7">
        <v>0.58345499999999995</v>
      </c>
      <c r="H89" s="2">
        <f>ABS(Table7[[#This Row],[Pd Analytic]]-Table7[[#This Row],[Pd Simulation]])</f>
        <v>3.000000000086267E-6</v>
      </c>
      <c r="I89" s="2">
        <f>100*IF(Table7[[#This Row],[Pd Analytic]]&gt;0,Table7[[#This Row],[Absolute Error]]/Table7[[#This Row],[Pd Analytic]],1)</f>
        <v>5.1417847136219028E-4</v>
      </c>
      <c r="J89" s="10">
        <v>0.30610399999999999</v>
      </c>
      <c r="K89" s="9">
        <v>0.30615579999999998</v>
      </c>
      <c r="L89" s="2">
        <f>ABS(Table72[[#This Row],[Pd2 Simulation]]-Table72[[#This Row],[Pd1 Analytic]])</f>
        <v>5.1799999999990742E-5</v>
      </c>
      <c r="M89" s="2">
        <f>100*IF(Table72[[#This Row],[Pd1 Analytic]]&gt;0,Table72[[#This Row],[Pd2 Simulation]]/Table72[[#This Row],[Pd1 Analytic]],1)</f>
        <v>99.98308050998871</v>
      </c>
      <c r="N89" s="10">
        <v>0.27735399999999999</v>
      </c>
      <c r="O89" s="11">
        <v>0.27729920000000002</v>
      </c>
      <c r="P89" s="2">
        <f>ABS(Table723[[#This Row],[Pd2 Analytic]]-Table723[[#This Row],[Pd1 Simulation]])</f>
        <v>5.4799999999965987E-5</v>
      </c>
      <c r="Q89" s="2">
        <f>100*IF(Table723[[#This Row],[Pd2 Analytic]]&gt;0,Table723[[#This Row],[Pd1 Simulation]]/Table723[[#This Row],[Pd2 Analytic]],1)</f>
        <v>100.01976204763663</v>
      </c>
    </row>
    <row r="90" spans="1:17" x14ac:dyDescent="0.2">
      <c r="A90" s="1">
        <v>8.9</v>
      </c>
      <c r="B90" s="10">
        <v>0.30967299999999998</v>
      </c>
      <c r="C90" s="3">
        <v>0.30883460000000001</v>
      </c>
      <c r="D90" s="2">
        <f>ABS(Table6[[#This Row],[Pb Analytic]]-Table6[[#This Row],[Pb Simulation]])</f>
        <v>8.383999999999614E-4</v>
      </c>
      <c r="E90" s="2">
        <f>100*IF(Table6[[#This Row],[Pb Simulation]]&gt;0,Table6[[#This Row],[Absolute Error]]/Table6[[#This Row],[Pb Simulation]],1)</f>
        <v>0.27073719697873611</v>
      </c>
      <c r="F90" s="10">
        <v>0.57933699999999999</v>
      </c>
      <c r="G90" s="7">
        <v>0.57880730000000002</v>
      </c>
      <c r="H90" s="2">
        <f>ABS(Table7[[#This Row],[Pd Analytic]]-Table7[[#This Row],[Pd Simulation]])</f>
        <v>5.2969999999996631E-4</v>
      </c>
      <c r="I90" s="2">
        <f>100*IF(Table7[[#This Row],[Pd Analytic]]&gt;0,Table7[[#This Row],[Absolute Error]]/Table7[[#This Row],[Pd Analytic]],1)</f>
        <v>9.1515777358019898E-2</v>
      </c>
      <c r="J90" s="10">
        <v>0.30415399999999998</v>
      </c>
      <c r="K90" s="9">
        <v>0.30368719999999999</v>
      </c>
      <c r="L90" s="2">
        <f>ABS(Table72[[#This Row],[Pd2 Simulation]]-Table72[[#This Row],[Pd1 Analytic]])</f>
        <v>4.6679999999998945E-4</v>
      </c>
      <c r="M90" s="2">
        <f>100*IF(Table72[[#This Row],[Pd1 Analytic]]&gt;0,Table72[[#This Row],[Pd2 Simulation]]/Table72[[#This Row],[Pd1 Analytic]],1)</f>
        <v>100.15371079189377</v>
      </c>
      <c r="N90" s="10">
        <v>0.27518300000000001</v>
      </c>
      <c r="O90" s="11">
        <v>0.27512009999999998</v>
      </c>
      <c r="P90" s="2">
        <f>ABS(Table723[[#This Row],[Pd2 Analytic]]-Table723[[#This Row],[Pd1 Simulation]])</f>
        <v>6.2900000000032374E-5</v>
      </c>
      <c r="Q90" s="2">
        <f>100*IF(Table723[[#This Row],[Pd2 Analytic]]&gt;0,Table723[[#This Row],[Pd1 Simulation]]/Table723[[#This Row],[Pd2 Analytic]],1)</f>
        <v>100.02286274248956</v>
      </c>
    </row>
    <row r="91" spans="1:17" x14ac:dyDescent="0.2">
      <c r="A91" s="1">
        <v>9</v>
      </c>
      <c r="B91" s="10">
        <v>0.313913</v>
      </c>
      <c r="C91" s="3">
        <v>0.3146892</v>
      </c>
      <c r="D91" s="2">
        <f>ABS(Table6[[#This Row],[Pb Analytic]]-Table6[[#This Row],[Pb Simulation]])</f>
        <v>7.7620000000000466E-4</v>
      </c>
      <c r="E91" s="2">
        <f>100*IF(Table6[[#This Row],[Pb Simulation]]&gt;0,Table6[[#This Row],[Absolute Error]]/Table6[[#This Row],[Pb Simulation]],1)</f>
        <v>0.24726596222520403</v>
      </c>
      <c r="F91" s="10">
        <v>0.57604299999999997</v>
      </c>
      <c r="G91" s="7">
        <v>0.57420099999999996</v>
      </c>
      <c r="H91" s="2">
        <f>ABS(Table7[[#This Row],[Pd Analytic]]-Table7[[#This Row],[Pd Simulation]])</f>
        <v>1.8420000000000103E-3</v>
      </c>
      <c r="I91" s="2">
        <f>100*IF(Table7[[#This Row],[Pd Analytic]]&gt;0,Table7[[#This Row],[Absolute Error]]/Table7[[#This Row],[Pd Analytic]],1)</f>
        <v>0.32079358970116917</v>
      </c>
      <c r="J91" s="10">
        <v>0.301452</v>
      </c>
      <c r="K91" s="9">
        <v>0.30124190000000001</v>
      </c>
      <c r="L91" s="2">
        <f>ABS(Table72[[#This Row],[Pd2 Simulation]]-Table72[[#This Row],[Pd1 Analytic]])</f>
        <v>2.1009999999999085E-4</v>
      </c>
      <c r="M91" s="2">
        <f>100*IF(Table72[[#This Row],[Pd1 Analytic]]&gt;0,Table72[[#This Row],[Pd2 Simulation]]/Table72[[#This Row],[Pd1 Analytic]],1)</f>
        <v>100.06974461388008</v>
      </c>
      <c r="N91" s="10">
        <v>0.27459099999999997</v>
      </c>
      <c r="O91" s="11">
        <v>0.27295910000000001</v>
      </c>
      <c r="P91" s="2">
        <f>ABS(Table723[[#This Row],[Pd2 Analytic]]-Table723[[#This Row],[Pd1 Simulation]])</f>
        <v>1.6318999999999639E-3</v>
      </c>
      <c r="Q91" s="2">
        <f>100*IF(Table723[[#This Row],[Pd2 Analytic]]&gt;0,Table723[[#This Row],[Pd1 Simulation]]/Table723[[#This Row],[Pd2 Analytic]],1)</f>
        <v>100.59785513653875</v>
      </c>
    </row>
    <row r="92" spans="1:17" x14ac:dyDescent="0.2">
      <c r="A92" s="1">
        <v>9.1</v>
      </c>
      <c r="B92" s="10">
        <v>0.32127600000000001</v>
      </c>
      <c r="C92" s="3">
        <v>0.32047369999999997</v>
      </c>
      <c r="D92" s="2">
        <f>ABS(Table6[[#This Row],[Pb Analytic]]-Table6[[#This Row],[Pb Simulation]])</f>
        <v>8.0230000000003354E-4</v>
      </c>
      <c r="E92" s="2">
        <f>100*IF(Table6[[#This Row],[Pb Simulation]]&gt;0,Table6[[#This Row],[Absolute Error]]/Table6[[#This Row],[Pb Simulation]],1)</f>
        <v>0.24972297961878059</v>
      </c>
      <c r="F92" s="10">
        <v>0.57026200000000005</v>
      </c>
      <c r="G92" s="7">
        <v>0.56963739999999996</v>
      </c>
      <c r="H92" s="2">
        <f>ABS(Table7[[#This Row],[Pd Analytic]]-Table7[[#This Row],[Pd Simulation]])</f>
        <v>6.246000000000862E-4</v>
      </c>
      <c r="I92" s="2">
        <f>100*IF(Table7[[#This Row],[Pd Analytic]]&gt;0,Table7[[#This Row],[Absolute Error]]/Table7[[#This Row],[Pd Analytic]],1)</f>
        <v>0.1096486993305015</v>
      </c>
      <c r="J92" s="10">
        <v>0.29910500000000001</v>
      </c>
      <c r="K92" s="9">
        <v>0.29882029999999998</v>
      </c>
      <c r="L92" s="2">
        <f>ABS(Table72[[#This Row],[Pd2 Simulation]]-Table72[[#This Row],[Pd1 Analytic]])</f>
        <v>2.847000000000266E-4</v>
      </c>
      <c r="M92" s="2">
        <f>100*IF(Table72[[#This Row],[Pd1 Analytic]]&gt;0,Table72[[#This Row],[Pd2 Simulation]]/Table72[[#This Row],[Pd1 Analytic]],1)</f>
        <v>100.09527465168865</v>
      </c>
      <c r="N92" s="10">
        <v>0.27115699999999998</v>
      </c>
      <c r="O92" s="11">
        <v>0.27081699999999997</v>
      </c>
      <c r="P92" s="2">
        <f>ABS(Table723[[#This Row],[Pd2 Analytic]]-Table723[[#This Row],[Pd1 Simulation]])</f>
        <v>3.4000000000000696E-4</v>
      </c>
      <c r="Q92" s="2">
        <f>100*IF(Table723[[#This Row],[Pd2 Analytic]]&gt;0,Table723[[#This Row],[Pd1 Simulation]]/Table723[[#This Row],[Pd2 Analytic]],1)</f>
        <v>100.12554603292998</v>
      </c>
    </row>
    <row r="93" spans="1:17" x14ac:dyDescent="0.2">
      <c r="A93" s="1">
        <v>9.1999999999999993</v>
      </c>
      <c r="B93" s="10">
        <v>0.32793699999999998</v>
      </c>
      <c r="C93" s="3">
        <v>0.32618819999999998</v>
      </c>
      <c r="D93" s="2">
        <f>ABS(Table6[[#This Row],[Pb Analytic]]-Table6[[#This Row],[Pb Simulation]])</f>
        <v>1.7487999999999948E-3</v>
      </c>
      <c r="E93" s="2">
        <f>100*IF(Table6[[#This Row],[Pb Simulation]]&gt;0,Table6[[#This Row],[Absolute Error]]/Table6[[#This Row],[Pb Simulation]],1)</f>
        <v>0.5332731591738642</v>
      </c>
      <c r="F93" s="10">
        <v>0.56498700000000002</v>
      </c>
      <c r="G93" s="7">
        <v>0.56511719999999999</v>
      </c>
      <c r="H93" s="2">
        <f>ABS(Table7[[#This Row],[Pd Analytic]]-Table7[[#This Row],[Pd Simulation]])</f>
        <v>1.3019999999996923E-4</v>
      </c>
      <c r="I93" s="2">
        <f>100*IF(Table7[[#This Row],[Pd Analytic]]&gt;0,Table7[[#This Row],[Absolute Error]]/Table7[[#This Row],[Pd Analytic]],1)</f>
        <v>2.3039468627033335E-2</v>
      </c>
      <c r="J93" s="10">
        <v>0.297066</v>
      </c>
      <c r="K93" s="9">
        <v>0.29642289999999999</v>
      </c>
      <c r="L93" s="2">
        <f>ABS(Table72[[#This Row],[Pd2 Simulation]]-Table72[[#This Row],[Pd1 Analytic]])</f>
        <v>6.4310000000000755E-4</v>
      </c>
      <c r="M93" s="2">
        <f>100*IF(Table72[[#This Row],[Pd1 Analytic]]&gt;0,Table72[[#This Row],[Pd2 Simulation]]/Table72[[#This Row],[Pd1 Analytic]],1)</f>
        <v>100.21695354846068</v>
      </c>
      <c r="N93" s="10">
        <v>0.26792100000000002</v>
      </c>
      <c r="O93" s="11">
        <v>0.26869419999999999</v>
      </c>
      <c r="P93" s="2">
        <f>ABS(Table723[[#This Row],[Pd2 Analytic]]-Table723[[#This Row],[Pd1 Simulation]])</f>
        <v>7.7319999999997391E-4</v>
      </c>
      <c r="Q93" s="2">
        <f>100*IF(Table723[[#This Row],[Pd2 Analytic]]&gt;0,Table723[[#This Row],[Pd1 Simulation]]/Table723[[#This Row],[Pd2 Analytic]],1)</f>
        <v>99.712237926981686</v>
      </c>
    </row>
    <row r="94" spans="1:17" x14ac:dyDescent="0.2">
      <c r="A94" s="1">
        <v>9.3000000000000007</v>
      </c>
      <c r="B94" s="10">
        <v>0.33289200000000002</v>
      </c>
      <c r="C94" s="3">
        <v>0.33183249999999997</v>
      </c>
      <c r="D94" s="2">
        <f>ABS(Table6[[#This Row],[Pb Analytic]]-Table6[[#This Row],[Pb Simulation]])</f>
        <v>1.0595000000000465E-3</v>
      </c>
      <c r="E94" s="2">
        <f>100*IF(Table6[[#This Row],[Pb Simulation]]&gt;0,Table6[[#This Row],[Absolute Error]]/Table6[[#This Row],[Pb Simulation]],1)</f>
        <v>0.3182713913221244</v>
      </c>
      <c r="F94" s="10">
        <v>0.56081000000000003</v>
      </c>
      <c r="G94" s="7">
        <v>0.56064150000000001</v>
      </c>
      <c r="H94" s="2">
        <f>ABS(Table7[[#This Row],[Pd Analytic]]-Table7[[#This Row],[Pd Simulation]])</f>
        <v>1.6850000000001586E-4</v>
      </c>
      <c r="I94" s="2">
        <f>100*IF(Table7[[#This Row],[Pd Analytic]]&gt;0,Table7[[#This Row],[Absolute Error]]/Table7[[#This Row],[Pd Analytic]],1)</f>
        <v>3.0054856802433614E-2</v>
      </c>
      <c r="J94" s="10">
        <v>0.29374899999999998</v>
      </c>
      <c r="K94" s="9">
        <v>0.29405019999999998</v>
      </c>
      <c r="L94" s="2">
        <f>ABS(Table72[[#This Row],[Pd2 Simulation]]-Table72[[#This Row],[Pd1 Analytic]])</f>
        <v>3.0120000000000147E-4</v>
      </c>
      <c r="M94" s="2">
        <f>100*IF(Table72[[#This Row],[Pd1 Analytic]]&gt;0,Table72[[#This Row],[Pd2 Simulation]]/Table72[[#This Row],[Pd1 Analytic]],1)</f>
        <v>99.897568510410807</v>
      </c>
      <c r="N94" s="10">
        <v>0.26706099999999999</v>
      </c>
      <c r="O94" s="11">
        <v>0.26659129999999998</v>
      </c>
      <c r="P94" s="2">
        <f>ABS(Table723[[#This Row],[Pd2 Analytic]]-Table723[[#This Row],[Pd1 Simulation]])</f>
        <v>4.6970000000001733E-4</v>
      </c>
      <c r="Q94" s="2">
        <f>100*IF(Table723[[#This Row],[Pd2 Analytic]]&gt;0,Table723[[#This Row],[Pd1 Simulation]]/Table723[[#This Row],[Pd2 Analytic]],1)</f>
        <v>100.17618729493422</v>
      </c>
    </row>
    <row r="95" spans="1:17" x14ac:dyDescent="0.2">
      <c r="A95" s="1">
        <v>9.4</v>
      </c>
      <c r="B95" s="10">
        <v>0.33786300000000002</v>
      </c>
      <c r="C95" s="3">
        <v>0.33740680000000001</v>
      </c>
      <c r="D95" s="2">
        <f>ABS(Table6[[#This Row],[Pb Analytic]]-Table6[[#This Row],[Pb Simulation]])</f>
        <v>4.562000000000177E-4</v>
      </c>
      <c r="E95" s="2">
        <f>100*IF(Table6[[#This Row],[Pb Simulation]]&gt;0,Table6[[#This Row],[Absolute Error]]/Table6[[#This Row],[Pb Simulation]],1)</f>
        <v>0.1350251433273302</v>
      </c>
      <c r="F95" s="10">
        <v>0.55719399999999997</v>
      </c>
      <c r="G95" s="7">
        <v>0.55621109999999996</v>
      </c>
      <c r="H95" s="2">
        <f>ABS(Table7[[#This Row],[Pd Analytic]]-Table7[[#This Row],[Pd Simulation]])</f>
        <v>9.8290000000000877E-4</v>
      </c>
      <c r="I95" s="2">
        <f>100*IF(Table7[[#This Row],[Pd Analytic]]&gt;0,Table7[[#This Row],[Absolute Error]]/Table7[[#This Row],[Pd Analytic]],1)</f>
        <v>0.1767134816259526</v>
      </c>
      <c r="J95" s="10">
        <v>0.29294399999999998</v>
      </c>
      <c r="K95" s="9">
        <v>0.29170230000000003</v>
      </c>
      <c r="L95" s="2">
        <f>ABS(Table72[[#This Row],[Pd2 Simulation]]-Table72[[#This Row],[Pd1 Analytic]])</f>
        <v>1.2416999999999567E-3</v>
      </c>
      <c r="M95" s="2">
        <f>100*IF(Table72[[#This Row],[Pd1 Analytic]]&gt;0,Table72[[#This Row],[Pd2 Simulation]]/Table72[[#This Row],[Pd1 Analytic]],1)</f>
        <v>100.42567370912055</v>
      </c>
      <c r="N95" s="10">
        <v>0.26424999999999998</v>
      </c>
      <c r="O95" s="11">
        <v>0.26450859999999998</v>
      </c>
      <c r="P95" s="2">
        <f>ABS(Table723[[#This Row],[Pd2 Analytic]]-Table723[[#This Row],[Pd1 Simulation]])</f>
        <v>2.5859999999999772E-4</v>
      </c>
      <c r="Q95" s="2">
        <f>100*IF(Table723[[#This Row],[Pd2 Analytic]]&gt;0,Table723[[#This Row],[Pd1 Simulation]]/Table723[[#This Row],[Pd2 Analytic]],1)</f>
        <v>99.902233802606048</v>
      </c>
    </row>
    <row r="96" spans="1:17" x14ac:dyDescent="0.2">
      <c r="A96" s="1">
        <v>9.5</v>
      </c>
      <c r="B96" s="10">
        <v>0.34286</v>
      </c>
      <c r="C96" s="3">
        <v>0.34291129999999997</v>
      </c>
      <c r="D96" s="2">
        <f>ABS(Table6[[#This Row],[Pb Analytic]]-Table6[[#This Row],[Pb Simulation]])</f>
        <v>5.1299999999976365E-5</v>
      </c>
      <c r="E96" s="2">
        <f>100*IF(Table6[[#This Row],[Pb Simulation]]&gt;0,Table6[[#This Row],[Absolute Error]]/Table6[[#This Row],[Pb Simulation]],1)</f>
        <v>1.4962375313532159E-2</v>
      </c>
      <c r="F96" s="10">
        <v>0.55299200000000004</v>
      </c>
      <c r="G96" s="7">
        <v>0.55182629999999999</v>
      </c>
      <c r="H96" s="2">
        <f>ABS(Table7[[#This Row],[Pd Analytic]]-Table7[[#This Row],[Pd Simulation]])</f>
        <v>1.1657000000000473E-3</v>
      </c>
      <c r="I96" s="2">
        <f>100*IF(Table7[[#This Row],[Pd Analytic]]&gt;0,Table7[[#This Row],[Absolute Error]]/Table7[[#This Row],[Pd Analytic]],1)</f>
        <v>0.21124400921087799</v>
      </c>
      <c r="J96" s="10">
        <v>0.29022599999999998</v>
      </c>
      <c r="K96" s="9">
        <v>0.28937970000000002</v>
      </c>
      <c r="L96" s="2">
        <f>ABS(Table72[[#This Row],[Pd2 Simulation]]-Table72[[#This Row],[Pd1 Analytic]])</f>
        <v>8.4629999999996652E-4</v>
      </c>
      <c r="M96" s="2">
        <f>100*IF(Table72[[#This Row],[Pd1 Analytic]]&gt;0,Table72[[#This Row],[Pd2 Simulation]]/Table72[[#This Row],[Pd1 Analytic]],1)</f>
        <v>100.29245313337458</v>
      </c>
      <c r="N96" s="10">
        <v>0.262766</v>
      </c>
      <c r="O96" s="11">
        <v>0.26244659999999997</v>
      </c>
      <c r="P96" s="2">
        <f>ABS(Table723[[#This Row],[Pd2 Analytic]]-Table723[[#This Row],[Pd1 Simulation]])</f>
        <v>3.1940000000002522E-4</v>
      </c>
      <c r="Q96" s="2">
        <f>100*IF(Table723[[#This Row],[Pd2 Analytic]]&gt;0,Table723[[#This Row],[Pd1 Simulation]]/Table723[[#This Row],[Pd2 Analytic]],1)</f>
        <v>100.12170094792619</v>
      </c>
    </row>
    <row r="97" spans="1:17" x14ac:dyDescent="0.2">
      <c r="A97" s="1">
        <v>9.6</v>
      </c>
      <c r="B97" s="10">
        <v>0.35030899999999998</v>
      </c>
      <c r="C97" s="3">
        <v>0.34834609999999999</v>
      </c>
      <c r="D97" s="2">
        <f>ABS(Table6[[#This Row],[Pb Analytic]]-Table6[[#This Row],[Pb Simulation]])</f>
        <v>1.9628999999999897E-3</v>
      </c>
      <c r="E97" s="2">
        <f>100*IF(Table6[[#This Row],[Pb Simulation]]&gt;0,Table6[[#This Row],[Absolute Error]]/Table6[[#This Row],[Pb Simulation]],1)</f>
        <v>0.56033387666317158</v>
      </c>
      <c r="F97" s="10">
        <v>0.54728399999999999</v>
      </c>
      <c r="G97" s="7">
        <v>0.54748779999999997</v>
      </c>
      <c r="H97" s="2">
        <f>ABS(Table7[[#This Row],[Pd Analytic]]-Table7[[#This Row],[Pd Simulation]])</f>
        <v>2.0379999999997622E-4</v>
      </c>
      <c r="I97" s="2">
        <f>100*IF(Table7[[#This Row],[Pd Analytic]]&gt;0,Table7[[#This Row],[Absolute Error]]/Table7[[#This Row],[Pd Analytic]],1)</f>
        <v>3.722457377131988E-2</v>
      </c>
      <c r="J97" s="10">
        <v>0.28663699999999998</v>
      </c>
      <c r="K97" s="9">
        <v>0.28708240000000002</v>
      </c>
      <c r="L97" s="2">
        <f>ABS(Table72[[#This Row],[Pd2 Simulation]]-Table72[[#This Row],[Pd1 Analytic]])</f>
        <v>4.4540000000004021E-4</v>
      </c>
      <c r="M97" s="2">
        <f>100*IF(Table72[[#This Row],[Pd1 Analytic]]&gt;0,Table72[[#This Row],[Pd2 Simulation]]/Table72[[#This Row],[Pd1 Analytic]],1)</f>
        <v>99.844852906343249</v>
      </c>
      <c r="N97" s="10">
        <v>0.26064700000000002</v>
      </c>
      <c r="O97" s="11">
        <v>0.26040540000000001</v>
      </c>
      <c r="P97" s="2">
        <f>ABS(Table723[[#This Row],[Pd2 Analytic]]-Table723[[#This Row],[Pd1 Simulation]])</f>
        <v>2.4160000000000847E-4</v>
      </c>
      <c r="Q97" s="2">
        <f>100*IF(Table723[[#This Row],[Pd2 Analytic]]&gt;0,Table723[[#This Row],[Pd1 Simulation]]/Table723[[#This Row],[Pd2 Analytic]],1)</f>
        <v>100.09277841396531</v>
      </c>
    </row>
    <row r="98" spans="1:17" x14ac:dyDescent="0.2">
      <c r="A98" s="1">
        <v>9.6999999999999993</v>
      </c>
      <c r="B98" s="10">
        <v>0.35587800000000003</v>
      </c>
      <c r="C98" s="3">
        <v>0.35371180000000002</v>
      </c>
      <c r="D98" s="2">
        <f>ABS(Table6[[#This Row],[Pb Analytic]]-Table6[[#This Row],[Pb Simulation]])</f>
        <v>2.166200000000007E-3</v>
      </c>
      <c r="E98" s="2">
        <f>100*IF(Table6[[#This Row],[Pb Simulation]]&gt;0,Table6[[#This Row],[Absolute Error]]/Table6[[#This Row],[Pb Simulation]],1)</f>
        <v>0.60869174267586279</v>
      </c>
      <c r="F98" s="10">
        <v>0.54261499999999996</v>
      </c>
      <c r="G98" s="7">
        <v>0.54319600000000001</v>
      </c>
      <c r="H98" s="2">
        <f>ABS(Table7[[#This Row],[Pd Analytic]]-Table7[[#This Row],[Pd Simulation]])</f>
        <v>5.810000000000537E-4</v>
      </c>
      <c r="I98" s="2">
        <f>100*IF(Table7[[#This Row],[Pd Analytic]]&gt;0,Table7[[#This Row],[Absolute Error]]/Table7[[#This Row],[Pd Analytic]],1)</f>
        <v>0.10695955051216388</v>
      </c>
      <c r="J98" s="10">
        <v>0.28514499999999998</v>
      </c>
      <c r="K98" s="9">
        <v>0.28481050000000002</v>
      </c>
      <c r="L98" s="2">
        <f>ABS(Table72[[#This Row],[Pd2 Simulation]]-Table72[[#This Row],[Pd1 Analytic]])</f>
        <v>3.3449999999995983E-4</v>
      </c>
      <c r="M98" s="2">
        <f>100*IF(Table72[[#This Row],[Pd1 Analytic]]&gt;0,Table72[[#This Row],[Pd2 Simulation]]/Table72[[#This Row],[Pd1 Analytic]],1)</f>
        <v>100.11744651268121</v>
      </c>
      <c r="N98" s="10">
        <v>0.25746999999999998</v>
      </c>
      <c r="O98" s="11">
        <v>0.25838539999999999</v>
      </c>
      <c r="P98" s="2">
        <f>ABS(Table723[[#This Row],[Pd2 Analytic]]-Table723[[#This Row],[Pd1 Simulation]])</f>
        <v>9.1540000000001065E-4</v>
      </c>
      <c r="Q98" s="2">
        <f>100*IF(Table723[[#This Row],[Pd2 Analytic]]&gt;0,Table723[[#This Row],[Pd1 Simulation]]/Table723[[#This Row],[Pd2 Analytic]],1)</f>
        <v>99.645723016857758</v>
      </c>
    </row>
    <row r="99" spans="1:17" x14ac:dyDescent="0.2">
      <c r="A99" s="1">
        <v>9.8000000000000007</v>
      </c>
      <c r="B99" s="10">
        <v>0.36011199999999999</v>
      </c>
      <c r="C99" s="3">
        <v>0.35900870000000001</v>
      </c>
      <c r="D99" s="2">
        <f>ABS(Table6[[#This Row],[Pb Analytic]]-Table6[[#This Row],[Pb Simulation]])</f>
        <v>1.1032999999999737E-3</v>
      </c>
      <c r="E99" s="2">
        <f>100*IF(Table6[[#This Row],[Pb Simulation]]&gt;0,Table6[[#This Row],[Absolute Error]]/Table6[[#This Row],[Pb Simulation]],1)</f>
        <v>0.30637690496289316</v>
      </c>
      <c r="F99" s="10">
        <v>0.53892600000000002</v>
      </c>
      <c r="G99" s="7">
        <v>0.53895099999999996</v>
      </c>
      <c r="H99" s="2">
        <f>ABS(Table7[[#This Row],[Pd Analytic]]-Table7[[#This Row],[Pd Simulation]])</f>
        <v>2.4999999999941735E-5</v>
      </c>
      <c r="I99" s="2">
        <f>100*IF(Table7[[#This Row],[Pd Analytic]]&gt;0,Table7[[#This Row],[Absolute Error]]/Table7[[#This Row],[Pd Analytic]],1)</f>
        <v>4.6386406185240847E-3</v>
      </c>
      <c r="J99" s="10">
        <v>0.28292200000000001</v>
      </c>
      <c r="K99" s="9">
        <v>0.28256439999999999</v>
      </c>
      <c r="L99" s="2">
        <f>ABS(Table72[[#This Row],[Pd2 Simulation]]-Table72[[#This Row],[Pd1 Analytic]])</f>
        <v>3.5760000000001346E-4</v>
      </c>
      <c r="M99" s="2">
        <f>100*IF(Table72[[#This Row],[Pd1 Analytic]]&gt;0,Table72[[#This Row],[Pd2 Simulation]]/Table72[[#This Row],[Pd1 Analytic]],1)</f>
        <v>100.12655522068599</v>
      </c>
      <c r="N99" s="10">
        <v>0.25600400000000001</v>
      </c>
      <c r="O99" s="11">
        <v>0.25638660000000002</v>
      </c>
      <c r="P99" s="2">
        <f>ABS(Table723[[#This Row],[Pd2 Analytic]]-Table723[[#This Row],[Pd1 Simulation]])</f>
        <v>3.8260000000001071E-4</v>
      </c>
      <c r="Q99" s="2">
        <f>100*IF(Table723[[#This Row],[Pd2 Analytic]]&gt;0,Table723[[#This Row],[Pd1 Simulation]]/Table723[[#This Row],[Pd2 Analytic]],1)</f>
        <v>99.850772232246143</v>
      </c>
    </row>
    <row r="100" spans="1:17" x14ac:dyDescent="0.2">
      <c r="A100" s="1">
        <v>9.9</v>
      </c>
      <c r="B100" s="10">
        <v>0.36615599999999998</v>
      </c>
      <c r="C100" s="3">
        <v>0.36423719999999998</v>
      </c>
      <c r="D100" s="2">
        <f>ABS(Table6[[#This Row],[Pb Analytic]]-Table6[[#This Row],[Pb Simulation]])</f>
        <v>1.9187999999999983E-3</v>
      </c>
      <c r="E100" s="2">
        <f>100*IF(Table6[[#This Row],[Pb Simulation]]&gt;0,Table6[[#This Row],[Absolute Error]]/Table6[[#This Row],[Pb Simulation]],1)</f>
        <v>0.52403893422475623</v>
      </c>
      <c r="F100" s="10">
        <v>0.534439</v>
      </c>
      <c r="G100" s="7">
        <v>0.53475309999999998</v>
      </c>
      <c r="H100" s="2">
        <f>ABS(Table7[[#This Row],[Pd Analytic]]-Table7[[#This Row],[Pd Simulation]])</f>
        <v>3.1409999999998384E-4</v>
      </c>
      <c r="I100" s="2">
        <f>100*IF(Table7[[#This Row],[Pd Analytic]]&gt;0,Table7[[#This Row],[Absolute Error]]/Table7[[#This Row],[Pd Analytic]],1)</f>
        <v>5.8737387403641768E-2</v>
      </c>
      <c r="J100" s="10">
        <v>0.27967599999999998</v>
      </c>
      <c r="K100" s="9">
        <v>0.28034369999999997</v>
      </c>
      <c r="L100" s="2">
        <f>ABS(Table72[[#This Row],[Pd2 Simulation]]-Table72[[#This Row],[Pd1 Analytic]])</f>
        <v>6.676999999999933E-4</v>
      </c>
      <c r="M100" s="2">
        <f>100*IF(Table72[[#This Row],[Pd1 Analytic]]&gt;0,Table72[[#This Row],[Pd2 Simulation]]/Table72[[#This Row],[Pd1 Analytic]],1)</f>
        <v>99.761828070329386</v>
      </c>
      <c r="N100" s="10">
        <v>0.25476300000000002</v>
      </c>
      <c r="O100" s="11">
        <v>0.25440940000000001</v>
      </c>
      <c r="P100" s="2">
        <f>ABS(Table723[[#This Row],[Pd2 Analytic]]-Table723[[#This Row],[Pd1 Simulation]])</f>
        <v>3.5360000000000946E-4</v>
      </c>
      <c r="Q100" s="2">
        <f>100*IF(Table723[[#This Row],[Pd2 Analytic]]&gt;0,Table723[[#This Row],[Pd1 Simulation]]/Table723[[#This Row],[Pd2 Analytic]],1)</f>
        <v>100.13898857510767</v>
      </c>
    </row>
    <row r="101" spans="1:17" x14ac:dyDescent="0.2">
      <c r="A101" s="1">
        <v>10</v>
      </c>
      <c r="B101" s="10">
        <v>0.37072300000000002</v>
      </c>
      <c r="C101" s="3">
        <v>0.369398</v>
      </c>
      <c r="D101" s="2">
        <f>ABS(Table6[[#This Row],[Pb Analytic]]-Table6[[#This Row],[Pb Simulation]])</f>
        <v>1.3250000000000206E-3</v>
      </c>
      <c r="E101" s="2">
        <f>100*IF(Table6[[#This Row],[Pb Simulation]]&gt;0,Table6[[#This Row],[Absolute Error]]/Table6[[#This Row],[Pb Simulation]],1)</f>
        <v>0.35740971021490991</v>
      </c>
      <c r="F101" s="10">
        <v>0.53048099999999998</v>
      </c>
      <c r="G101" s="7">
        <v>0.53060240000000003</v>
      </c>
      <c r="H101" s="2">
        <f>ABS(Table7[[#This Row],[Pd Analytic]]-Table7[[#This Row],[Pd Simulation]])</f>
        <v>1.2140000000004925E-4</v>
      </c>
      <c r="I101" s="2">
        <f>100*IF(Table7[[#This Row],[Pd Analytic]]&gt;0,Table7[[#This Row],[Absolute Error]]/Table7[[#This Row],[Pd Analytic]],1)</f>
        <v>2.287965527484407E-2</v>
      </c>
      <c r="J101" s="10">
        <v>0.278312</v>
      </c>
      <c r="K101" s="9">
        <v>0.27814879999999997</v>
      </c>
      <c r="L101" s="2">
        <f>ABS(Table72[[#This Row],[Pd2 Simulation]]-Table72[[#This Row],[Pd1 Analytic]])</f>
        <v>1.6320000000002999E-4</v>
      </c>
      <c r="M101" s="2">
        <f>100*IF(Table72[[#This Row],[Pd1 Analytic]]&gt;0,Table72[[#This Row],[Pd2 Simulation]]/Table72[[#This Row],[Pd1 Analytic]],1)</f>
        <v>100.0586736308048</v>
      </c>
      <c r="N101" s="10">
        <v>0.25216899999999998</v>
      </c>
      <c r="O101" s="11">
        <v>0.2524536</v>
      </c>
      <c r="P101" s="2">
        <f>ABS(Table723[[#This Row],[Pd2 Analytic]]-Table723[[#This Row],[Pd1 Simulation]])</f>
        <v>2.8460000000002372E-4</v>
      </c>
      <c r="Q101" s="2">
        <f>100*IF(Table723[[#This Row],[Pd2 Analytic]]&gt;0,Table723[[#This Row],[Pd1 Simulation]]/Table723[[#This Row],[Pd2 Analytic]],1)</f>
        <v>99.887266412520944</v>
      </c>
    </row>
    <row r="102" spans="1:17" x14ac:dyDescent="0.2">
      <c r="A102" s="1">
        <v>10.1</v>
      </c>
      <c r="B102" s="10">
        <v>0.37619599999999997</v>
      </c>
      <c r="C102" s="3">
        <v>0.37449159999999998</v>
      </c>
      <c r="D102" s="2">
        <f>ABS(Table6[[#This Row],[Pb Analytic]]-Table6[[#This Row],[Pb Simulation]])</f>
        <v>1.7043999999999948E-3</v>
      </c>
      <c r="E102" s="2">
        <f>100*IF(Table6[[#This Row],[Pb Simulation]]&gt;0,Table6[[#This Row],[Absolute Error]]/Table6[[#This Row],[Pb Simulation]],1)</f>
        <v>0.45306170187880646</v>
      </c>
      <c r="F102" s="10">
        <v>0.52567299999999995</v>
      </c>
      <c r="G102" s="7">
        <v>0.52649889999999999</v>
      </c>
      <c r="H102" s="2">
        <f>ABS(Table7[[#This Row],[Pd Analytic]]-Table7[[#This Row],[Pd Simulation]])</f>
        <v>8.2590000000004604E-4</v>
      </c>
      <c r="I102" s="2">
        <f>100*IF(Table7[[#This Row],[Pd Analytic]]&gt;0,Table7[[#This Row],[Absolute Error]]/Table7[[#This Row],[Pd Analytic]],1)</f>
        <v>0.15686642460222541</v>
      </c>
      <c r="J102" s="10">
        <v>0.27554099999999998</v>
      </c>
      <c r="K102" s="9">
        <v>0.27597949999999999</v>
      </c>
      <c r="L102" s="2">
        <f>ABS(Table72[[#This Row],[Pd2 Simulation]]-Table72[[#This Row],[Pd1 Analytic]])</f>
        <v>4.3850000000000833E-4</v>
      </c>
      <c r="M102" s="2">
        <f>100*IF(Table72[[#This Row],[Pd1 Analytic]]&gt;0,Table72[[#This Row],[Pd2 Simulation]]/Table72[[#This Row],[Pd1 Analytic]],1)</f>
        <v>99.841111386896486</v>
      </c>
      <c r="N102" s="10">
        <v>0.25013200000000002</v>
      </c>
      <c r="O102" s="11">
        <v>0.2505194</v>
      </c>
      <c r="P102" s="2">
        <f>ABS(Table723[[#This Row],[Pd2 Analytic]]-Table723[[#This Row],[Pd1 Simulation]])</f>
        <v>3.873999999999822E-4</v>
      </c>
      <c r="Q102" s="2">
        <f>100*IF(Table723[[#This Row],[Pd2 Analytic]]&gt;0,Table723[[#This Row],[Pd1 Simulation]]/Table723[[#This Row],[Pd2 Analytic]],1)</f>
        <v>99.845361277410063</v>
      </c>
    </row>
    <row r="103" spans="1:17" x14ac:dyDescent="0.2">
      <c r="A103" s="1">
        <v>10.199999999999999</v>
      </c>
      <c r="B103" s="10">
        <v>0.38061800000000001</v>
      </c>
      <c r="C103" s="3">
        <v>0.37951859999999998</v>
      </c>
      <c r="D103" s="2">
        <f>ABS(Table6[[#This Row],[Pb Analytic]]-Table6[[#This Row],[Pb Simulation]])</f>
        <v>1.0994000000000281E-3</v>
      </c>
      <c r="E103" s="2">
        <f>100*IF(Table6[[#This Row],[Pb Simulation]]&gt;0,Table6[[#This Row],[Absolute Error]]/Table6[[#This Row],[Pb Simulation]],1)</f>
        <v>0.28884603460688357</v>
      </c>
      <c r="F103" s="10">
        <v>0.52270000000000005</v>
      </c>
      <c r="G103" s="7">
        <v>0.52244250000000003</v>
      </c>
      <c r="H103" s="2">
        <f>ABS(Table7[[#This Row],[Pd Analytic]]-Table7[[#This Row],[Pd Simulation]])</f>
        <v>2.575000000000216E-4</v>
      </c>
      <c r="I103" s="2">
        <f>100*IF(Table7[[#This Row],[Pd Analytic]]&gt;0,Table7[[#This Row],[Absolute Error]]/Table7[[#This Row],[Pd Analytic]],1)</f>
        <v>4.9287720658258392E-2</v>
      </c>
      <c r="J103" s="10">
        <v>0.27379900000000001</v>
      </c>
      <c r="K103" s="9">
        <v>0.27383570000000002</v>
      </c>
      <c r="L103" s="2">
        <f>ABS(Table72[[#This Row],[Pd2 Simulation]]-Table72[[#This Row],[Pd1 Analytic]])</f>
        <v>3.6700000000000621E-5</v>
      </c>
      <c r="M103" s="2">
        <f>100*IF(Table72[[#This Row],[Pd1 Analytic]]&gt;0,Table72[[#This Row],[Pd2 Simulation]]/Table72[[#This Row],[Pd1 Analytic]],1)</f>
        <v>99.986597802989166</v>
      </c>
      <c r="N103" s="10">
        <v>0.24890100000000001</v>
      </c>
      <c r="O103" s="11">
        <v>0.24860689999999999</v>
      </c>
      <c r="P103" s="2">
        <f>ABS(Table723[[#This Row],[Pd2 Analytic]]-Table723[[#This Row],[Pd1 Simulation]])</f>
        <v>2.9410000000001935E-4</v>
      </c>
      <c r="Q103" s="2">
        <f>100*IF(Table723[[#This Row],[Pd2 Analytic]]&gt;0,Table723[[#This Row],[Pd1 Simulation]]/Table723[[#This Row],[Pd2 Analytic]],1)</f>
        <v>100.11829921052072</v>
      </c>
    </row>
    <row r="104" spans="1:17" x14ac:dyDescent="0.2">
      <c r="A104" s="1">
        <v>10.3</v>
      </c>
      <c r="B104" s="10">
        <v>0.38595000000000002</v>
      </c>
      <c r="C104" s="3">
        <v>0.38447959999999998</v>
      </c>
      <c r="D104" s="2">
        <f>ABS(Table6[[#This Row],[Pb Analytic]]-Table6[[#This Row],[Pb Simulation]])</f>
        <v>1.4704000000000383E-3</v>
      </c>
      <c r="E104" s="2">
        <f>100*IF(Table6[[#This Row],[Pb Simulation]]&gt;0,Table6[[#This Row],[Absolute Error]]/Table6[[#This Row],[Pb Simulation]],1)</f>
        <v>0.38098199248608322</v>
      </c>
      <c r="F104" s="10">
        <v>0.51842100000000002</v>
      </c>
      <c r="G104" s="7">
        <v>0.51843329999999999</v>
      </c>
      <c r="H104" s="2">
        <f>ABS(Table7[[#This Row],[Pd Analytic]]-Table7[[#This Row],[Pd Simulation]])</f>
        <v>1.2299999999965117E-5</v>
      </c>
      <c r="I104" s="2">
        <f>100*IF(Table7[[#This Row],[Pd Analytic]]&gt;0,Table7[[#This Row],[Absolute Error]]/Table7[[#This Row],[Pd Analytic]],1)</f>
        <v>2.3725327828989992E-3</v>
      </c>
      <c r="J104" s="10">
        <v>0.27160099999999998</v>
      </c>
      <c r="K104" s="9">
        <v>0.2717174</v>
      </c>
      <c r="L104" s="2">
        <f>ABS(Table72[[#This Row],[Pd2 Simulation]]-Table72[[#This Row],[Pd1 Analytic]])</f>
        <v>1.1640000000001649E-4</v>
      </c>
      <c r="M104" s="2">
        <f>100*IF(Table72[[#This Row],[Pd1 Analytic]]&gt;0,Table72[[#This Row],[Pd2 Simulation]]/Table72[[#This Row],[Pd1 Analytic]],1)</f>
        <v>99.957161374280773</v>
      </c>
      <c r="N104" s="10">
        <v>0.24682000000000001</v>
      </c>
      <c r="O104" s="11">
        <v>0.24671589999999999</v>
      </c>
      <c r="P104" s="2">
        <f>ABS(Table723[[#This Row],[Pd2 Analytic]]-Table723[[#This Row],[Pd1 Simulation]])</f>
        <v>1.0410000000002362E-4</v>
      </c>
      <c r="Q104" s="2">
        <f>100*IF(Table723[[#This Row],[Pd2 Analytic]]&gt;0,Table723[[#This Row],[Pd1 Simulation]]/Table723[[#This Row],[Pd2 Analytic]],1)</f>
        <v>100.04219428095232</v>
      </c>
    </row>
    <row r="105" spans="1:17" x14ac:dyDescent="0.2">
      <c r="A105" s="1">
        <v>10.4</v>
      </c>
      <c r="B105" s="10">
        <v>0.39078099999999999</v>
      </c>
      <c r="C105" s="3">
        <v>0.38937549999999999</v>
      </c>
      <c r="D105" s="2">
        <f>ABS(Table6[[#This Row],[Pb Analytic]]-Table6[[#This Row],[Pb Simulation]])</f>
        <v>1.405500000000004E-3</v>
      </c>
      <c r="E105" s="2">
        <f>100*IF(Table6[[#This Row],[Pb Simulation]]&gt;0,Table6[[#This Row],[Absolute Error]]/Table6[[#This Row],[Pb Simulation]],1)</f>
        <v>0.35966436443941852</v>
      </c>
      <c r="F105" s="10">
        <v>0.51429899999999995</v>
      </c>
      <c r="G105" s="7">
        <v>0.51447100000000001</v>
      </c>
      <c r="H105" s="2">
        <f>ABS(Table7[[#This Row],[Pd Analytic]]-Table7[[#This Row],[Pd Simulation]])</f>
        <v>1.7200000000006099E-4</v>
      </c>
      <c r="I105" s="2">
        <f>100*IF(Table7[[#This Row],[Pd Analytic]]&gt;0,Table7[[#This Row],[Absolute Error]]/Table7[[#This Row],[Pd Analytic]],1)</f>
        <v>3.3432399493860877E-2</v>
      </c>
      <c r="J105" s="10">
        <v>0.27006200000000002</v>
      </c>
      <c r="K105" s="9">
        <v>0.26962439999999999</v>
      </c>
      <c r="L105" s="2">
        <f>ABS(Table72[[#This Row],[Pd2 Simulation]]-Table72[[#This Row],[Pd1 Analytic]])</f>
        <v>4.3760000000003796E-4</v>
      </c>
      <c r="M105" s="2">
        <f>100*IF(Table72[[#This Row],[Pd1 Analytic]]&gt;0,Table72[[#This Row],[Pd2 Simulation]]/Table72[[#This Row],[Pd1 Analytic]],1)</f>
        <v>100.16229985120042</v>
      </c>
      <c r="N105" s="10">
        <v>0.24423700000000001</v>
      </c>
      <c r="O105" s="11">
        <v>0.24484649999999999</v>
      </c>
      <c r="P105" s="2">
        <f>ABS(Table723[[#This Row],[Pd2 Analytic]]-Table723[[#This Row],[Pd1 Simulation]])</f>
        <v>6.0949999999998505E-4</v>
      </c>
      <c r="Q105" s="2">
        <f>100*IF(Table723[[#This Row],[Pd2 Analytic]]&gt;0,Table723[[#This Row],[Pd1 Simulation]]/Table723[[#This Row],[Pd2 Analytic]],1)</f>
        <v>99.751068526607483</v>
      </c>
    </row>
    <row r="106" spans="1:17" x14ac:dyDescent="0.2">
      <c r="A106" s="1">
        <v>10.5</v>
      </c>
      <c r="B106" s="10">
        <v>0.39565699999999998</v>
      </c>
      <c r="C106" s="3">
        <v>0.39420680000000002</v>
      </c>
      <c r="D106" s="2">
        <f>ABS(Table6[[#This Row],[Pb Analytic]]-Table6[[#This Row],[Pb Simulation]])</f>
        <v>1.4501999999999571E-3</v>
      </c>
      <c r="E106" s="2">
        <f>100*IF(Table6[[#This Row],[Pb Simulation]]&gt;0,Table6[[#This Row],[Absolute Error]]/Table6[[#This Row],[Pb Simulation]],1)</f>
        <v>0.3665295950785547</v>
      </c>
      <c r="F106" s="10">
        <v>0.50992199999999999</v>
      </c>
      <c r="G106" s="7">
        <v>0.51055530000000005</v>
      </c>
      <c r="H106" s="2">
        <f>ABS(Table7[[#This Row],[Pd Analytic]]-Table7[[#This Row],[Pd Simulation]])</f>
        <v>6.3330000000005882E-4</v>
      </c>
      <c r="I106" s="2">
        <f>100*IF(Table7[[#This Row],[Pd Analytic]]&gt;0,Table7[[#This Row],[Absolute Error]]/Table7[[#This Row],[Pd Analytic]],1)</f>
        <v>0.12404141138091383</v>
      </c>
      <c r="J106" s="10">
        <v>0.26728099999999999</v>
      </c>
      <c r="K106" s="9">
        <v>0.26755669999999998</v>
      </c>
      <c r="L106" s="2">
        <f>ABS(Table72[[#This Row],[Pd2 Simulation]]-Table72[[#This Row],[Pd1 Analytic]])</f>
        <v>2.7569999999998984E-4</v>
      </c>
      <c r="M106" s="2">
        <f>100*IF(Table72[[#This Row],[Pd1 Analytic]]&gt;0,Table72[[#This Row],[Pd2 Simulation]]/Table72[[#This Row],[Pd1 Analytic]],1)</f>
        <v>99.896956420825944</v>
      </c>
      <c r="N106" s="10">
        <v>0.242641</v>
      </c>
      <c r="O106" s="11">
        <v>0.24299870000000001</v>
      </c>
      <c r="P106" s="2">
        <f>ABS(Table723[[#This Row],[Pd2 Analytic]]-Table723[[#This Row],[Pd1 Simulation]])</f>
        <v>3.5770000000001634E-4</v>
      </c>
      <c r="Q106" s="2">
        <f>100*IF(Table723[[#This Row],[Pd2 Analytic]]&gt;0,Table723[[#This Row],[Pd1 Simulation]]/Table723[[#This Row],[Pd2 Analytic]],1)</f>
        <v>99.852797566406721</v>
      </c>
    </row>
    <row r="107" spans="1:17" x14ac:dyDescent="0.2">
      <c r="A107" s="1">
        <v>10.6</v>
      </c>
      <c r="B107" s="10">
        <v>0.39879199999999998</v>
      </c>
      <c r="C107" s="3">
        <v>0.39897440000000001</v>
      </c>
      <c r="D107" s="2">
        <f>ABS(Table6[[#This Row],[Pb Analytic]]-Table6[[#This Row],[Pb Simulation]])</f>
        <v>1.8240000000002698E-4</v>
      </c>
      <c r="E107" s="2">
        <f>100*IF(Table6[[#This Row],[Pb Simulation]]&gt;0,Table6[[#This Row],[Absolute Error]]/Table6[[#This Row],[Pb Simulation]],1)</f>
        <v>4.5738129150039865E-2</v>
      </c>
      <c r="F107" s="10">
        <v>0.50749299999999997</v>
      </c>
      <c r="G107" s="7">
        <v>0.50668619999999998</v>
      </c>
      <c r="H107" s="2">
        <f>ABS(Table7[[#This Row],[Pd Analytic]]-Table7[[#This Row],[Pd Simulation]])</f>
        <v>8.0679999999999641E-4</v>
      </c>
      <c r="I107" s="2">
        <f>100*IF(Table7[[#This Row],[Pd Analytic]]&gt;0,Table7[[#This Row],[Absolute Error]]/Table7[[#This Row],[Pd Analytic]],1)</f>
        <v>0.15923070334262043</v>
      </c>
      <c r="J107" s="10">
        <v>0.266017</v>
      </c>
      <c r="K107" s="9">
        <v>0.26551399999999997</v>
      </c>
      <c r="L107" s="2">
        <f>ABS(Table72[[#This Row],[Pd2 Simulation]]-Table72[[#This Row],[Pd1 Analytic]])</f>
        <v>5.030000000000312E-4</v>
      </c>
      <c r="M107" s="2">
        <f>100*IF(Table72[[#This Row],[Pd1 Analytic]]&gt;0,Table72[[#This Row],[Pd2 Simulation]]/Table72[[#This Row],[Pd1 Analytic]],1)</f>
        <v>100.18944387113298</v>
      </c>
      <c r="N107" s="10">
        <v>0.241476</v>
      </c>
      <c r="O107" s="11">
        <v>0.2411722</v>
      </c>
      <c r="P107" s="2">
        <f>ABS(Table723[[#This Row],[Pd2 Analytic]]-Table723[[#This Row],[Pd1 Simulation]])</f>
        <v>3.0379999999999296E-4</v>
      </c>
      <c r="Q107" s="2">
        <f>100*IF(Table723[[#This Row],[Pd2 Analytic]]&gt;0,Table723[[#This Row],[Pd1 Simulation]]/Table723[[#This Row],[Pd2 Analytic]],1)</f>
        <v>100.12596808421534</v>
      </c>
    </row>
    <row r="108" spans="1:17" x14ac:dyDescent="0.2">
      <c r="A108" s="1">
        <v>10.7</v>
      </c>
      <c r="B108" s="10">
        <v>0.40545199999999998</v>
      </c>
      <c r="C108" s="3">
        <v>0.40367900000000001</v>
      </c>
      <c r="D108" s="2">
        <f>ABS(Table6[[#This Row],[Pb Analytic]]-Table6[[#This Row],[Pb Simulation]])</f>
        <v>1.772999999999969E-3</v>
      </c>
      <c r="E108" s="2">
        <f>100*IF(Table6[[#This Row],[Pb Simulation]]&gt;0,Table6[[#This Row],[Absolute Error]]/Table6[[#This Row],[Pb Simulation]],1)</f>
        <v>0.43728974083244609</v>
      </c>
      <c r="F108" s="10">
        <v>0.50211700000000004</v>
      </c>
      <c r="G108" s="7">
        <v>0.50286330000000001</v>
      </c>
      <c r="H108" s="2">
        <f>ABS(Table7[[#This Row],[Pd Analytic]]-Table7[[#This Row],[Pd Simulation]])</f>
        <v>7.4629999999997754E-4</v>
      </c>
      <c r="I108" s="2">
        <f>100*IF(Table7[[#This Row],[Pd Analytic]]&gt;0,Table7[[#This Row],[Absolute Error]]/Table7[[#This Row],[Pd Analytic]],1)</f>
        <v>0.14841011463751233</v>
      </c>
      <c r="J108" s="10">
        <v>0.26359399999999999</v>
      </c>
      <c r="K108" s="9">
        <v>0.26349620000000001</v>
      </c>
      <c r="L108" s="2">
        <f>ABS(Table72[[#This Row],[Pd2 Simulation]]-Table72[[#This Row],[Pd1 Analytic]])</f>
        <v>9.7799999999981235E-5</v>
      </c>
      <c r="M108" s="2">
        <f>100*IF(Table72[[#This Row],[Pd1 Analytic]]&gt;0,Table72[[#This Row],[Pd2 Simulation]]/Table72[[#This Row],[Pd1 Analytic]],1)</f>
        <v>100.03711628478894</v>
      </c>
      <c r="N108" s="10">
        <v>0.23852300000000001</v>
      </c>
      <c r="O108" s="11">
        <v>0.2393671</v>
      </c>
      <c r="P108" s="2">
        <f>ABS(Table723[[#This Row],[Pd2 Analytic]]-Table723[[#This Row],[Pd1 Simulation]])</f>
        <v>8.4409999999998653E-4</v>
      </c>
      <c r="Q108" s="2">
        <f>100*IF(Table723[[#This Row],[Pd2 Analytic]]&gt;0,Table723[[#This Row],[Pd1 Simulation]]/Table723[[#This Row],[Pd2 Analytic]],1)</f>
        <v>99.647361730162586</v>
      </c>
    </row>
    <row r="109" spans="1:17" x14ac:dyDescent="0.2">
      <c r="A109" s="1">
        <v>10.8</v>
      </c>
      <c r="B109" s="10">
        <v>0.409223</v>
      </c>
      <c r="C109" s="3">
        <v>0.4083213</v>
      </c>
      <c r="D109" s="2">
        <f>ABS(Table6[[#This Row],[Pb Analytic]]-Table6[[#This Row],[Pb Simulation]])</f>
        <v>9.0170000000000528E-4</v>
      </c>
      <c r="E109" s="2">
        <f>100*IF(Table6[[#This Row],[Pb Simulation]]&gt;0,Table6[[#This Row],[Absolute Error]]/Table6[[#This Row],[Pb Simulation]],1)</f>
        <v>0.22034440879422837</v>
      </c>
      <c r="F109" s="10">
        <v>0.49946200000000002</v>
      </c>
      <c r="G109" s="7">
        <v>0.49908619999999998</v>
      </c>
      <c r="H109" s="2">
        <f>ABS(Table7[[#This Row],[Pd Analytic]]-Table7[[#This Row],[Pd Simulation]])</f>
        <v>3.7580000000003722E-4</v>
      </c>
      <c r="I109" s="2">
        <f>100*IF(Table7[[#This Row],[Pd Analytic]]&gt;0,Table7[[#This Row],[Absolute Error]]/Table7[[#This Row],[Pd Analytic]],1)</f>
        <v>7.5297613919206183E-2</v>
      </c>
      <c r="J109" s="10">
        <v>0.26135700000000001</v>
      </c>
      <c r="K109" s="9">
        <v>0.26150309999999999</v>
      </c>
      <c r="L109" s="2">
        <f>ABS(Table72[[#This Row],[Pd2 Simulation]]-Table72[[#This Row],[Pd1 Analytic]])</f>
        <v>1.4609999999998236E-4</v>
      </c>
      <c r="M109" s="2">
        <f>100*IF(Table72[[#This Row],[Pd1 Analytic]]&gt;0,Table72[[#This Row],[Pd2 Simulation]]/Table72[[#This Row],[Pd1 Analytic]],1)</f>
        <v>99.944130681433606</v>
      </c>
      <c r="N109" s="10">
        <v>0.23810500000000001</v>
      </c>
      <c r="O109" s="11">
        <v>0.23758319999999999</v>
      </c>
      <c r="P109" s="2">
        <f>ABS(Table723[[#This Row],[Pd2 Analytic]]-Table723[[#This Row],[Pd1 Simulation]])</f>
        <v>5.2180000000001669E-4</v>
      </c>
      <c r="Q109" s="2">
        <f>100*IF(Table723[[#This Row],[Pd2 Analytic]]&gt;0,Table723[[#This Row],[Pd1 Simulation]]/Table723[[#This Row],[Pd2 Analytic]],1)</f>
        <v>100.21962832388822</v>
      </c>
    </row>
    <row r="110" spans="1:17" x14ac:dyDescent="0.2">
      <c r="A110" s="1">
        <v>10.9</v>
      </c>
      <c r="B110" s="10">
        <v>0.41373799999999999</v>
      </c>
      <c r="C110" s="3">
        <v>0.4129023</v>
      </c>
      <c r="D110" s="2">
        <f>ABS(Table6[[#This Row],[Pb Analytic]]-Table6[[#This Row],[Pb Simulation]])</f>
        <v>8.3569999999999478E-4</v>
      </c>
      <c r="E110" s="2">
        <f>100*IF(Table6[[#This Row],[Pb Simulation]]&gt;0,Table6[[#This Row],[Absolute Error]]/Table6[[#This Row],[Pb Simulation]],1)</f>
        <v>0.20198773136622569</v>
      </c>
      <c r="F110" s="10">
        <v>0.49553799999999998</v>
      </c>
      <c r="G110" s="7">
        <v>0.49535479999999998</v>
      </c>
      <c r="H110" s="2">
        <f>ABS(Table7[[#This Row],[Pd Analytic]]-Table7[[#This Row],[Pd Simulation]])</f>
        <v>1.8319999999999448E-4</v>
      </c>
      <c r="I110" s="2">
        <f>100*IF(Table7[[#This Row],[Pd Analytic]]&gt;0,Table7[[#This Row],[Absolute Error]]/Table7[[#This Row],[Pd Analytic]],1)</f>
        <v>3.6983592366520823E-2</v>
      </c>
      <c r="J110" s="10">
        <v>0.258994</v>
      </c>
      <c r="K110" s="9">
        <v>0.2595343</v>
      </c>
      <c r="L110" s="2">
        <f>ABS(Table72[[#This Row],[Pd2 Simulation]]-Table72[[#This Row],[Pd1 Analytic]])</f>
        <v>5.4029999999999356E-4</v>
      </c>
      <c r="M110" s="2">
        <f>100*IF(Table72[[#This Row],[Pd1 Analytic]]&gt;0,Table72[[#This Row],[Pd2 Simulation]]/Table72[[#This Row],[Pd1 Analytic]],1)</f>
        <v>99.791819424253376</v>
      </c>
      <c r="N110" s="10">
        <v>0.236544</v>
      </c>
      <c r="O110" s="11">
        <v>0.23582040000000001</v>
      </c>
      <c r="P110" s="2">
        <f>ABS(Table723[[#This Row],[Pd2 Analytic]]-Table723[[#This Row],[Pd1 Simulation]])</f>
        <v>7.2359999999999092E-4</v>
      </c>
      <c r="Q110" s="2">
        <f>100*IF(Table723[[#This Row],[Pd2 Analytic]]&gt;0,Table723[[#This Row],[Pd1 Simulation]]/Table723[[#This Row],[Pd2 Analytic]],1)</f>
        <v>100.30684368273481</v>
      </c>
    </row>
    <row r="111" spans="1:17" x14ac:dyDescent="0.2">
      <c r="A111" s="1">
        <v>11</v>
      </c>
      <c r="B111" s="10">
        <v>0.418684</v>
      </c>
      <c r="C111" s="3">
        <v>0.41742259999999998</v>
      </c>
      <c r="D111" s="2">
        <f>ABS(Table6[[#This Row],[Pb Analytic]]-Table6[[#This Row],[Pb Simulation]])</f>
        <v>1.2614000000000236E-3</v>
      </c>
      <c r="E111" s="2">
        <f>100*IF(Table6[[#This Row],[Pb Simulation]]&gt;0,Table6[[#This Row],[Absolute Error]]/Table6[[#This Row],[Pb Simulation]],1)</f>
        <v>0.30127733565171433</v>
      </c>
      <c r="F111" s="10">
        <v>0.49130499999999999</v>
      </c>
      <c r="G111" s="7">
        <v>0.49166850000000001</v>
      </c>
      <c r="H111" s="2">
        <f>ABS(Table7[[#This Row],[Pd Analytic]]-Table7[[#This Row],[Pd Simulation]])</f>
        <v>3.6350000000001659E-4</v>
      </c>
      <c r="I111" s="2">
        <f>100*IF(Table7[[#This Row],[Pd Analytic]]&gt;0,Table7[[#This Row],[Absolute Error]]/Table7[[#This Row],[Pd Analytic]],1)</f>
        <v>7.3931927711459358E-2</v>
      </c>
      <c r="J111" s="10">
        <v>0.25756899999999999</v>
      </c>
      <c r="K111" s="9">
        <v>0.25758989999999998</v>
      </c>
      <c r="L111" s="2">
        <f>ABS(Table72[[#This Row],[Pd2 Simulation]]-Table72[[#This Row],[Pd1 Analytic]])</f>
        <v>2.0899999999990371E-5</v>
      </c>
      <c r="M111" s="2">
        <f>100*IF(Table72[[#This Row],[Pd1 Analytic]]&gt;0,Table72[[#This Row],[Pd2 Simulation]]/Table72[[#This Row],[Pd1 Analytic]],1)</f>
        <v>99.991886327841272</v>
      </c>
      <c r="N111" s="10">
        <v>0.233736</v>
      </c>
      <c r="O111" s="11">
        <v>0.23407849999999999</v>
      </c>
      <c r="P111" s="2">
        <f>ABS(Table723[[#This Row],[Pd2 Analytic]]-Table723[[#This Row],[Pd1 Simulation]])</f>
        <v>3.4249999999999559E-4</v>
      </c>
      <c r="Q111" s="2">
        <f>100*IF(Table723[[#This Row],[Pd2 Analytic]]&gt;0,Table723[[#This Row],[Pd1 Simulation]]/Table723[[#This Row],[Pd2 Analytic]],1)</f>
        <v>99.853681564090678</v>
      </c>
    </row>
    <row r="112" spans="1:17" x14ac:dyDescent="0.2">
      <c r="A112" s="1">
        <v>11.1</v>
      </c>
      <c r="B112" s="10">
        <v>0.42307</v>
      </c>
      <c r="C112" s="3">
        <v>0.42188320000000001</v>
      </c>
      <c r="D112" s="2">
        <f>ABS(Table6[[#This Row],[Pb Analytic]]-Table6[[#This Row],[Pb Simulation]])</f>
        <v>1.1867999999999879E-3</v>
      </c>
      <c r="E112" s="2">
        <f>100*IF(Table6[[#This Row],[Pb Simulation]]&gt;0,Table6[[#This Row],[Absolute Error]]/Table6[[#This Row],[Pb Simulation]],1)</f>
        <v>0.28052095397924409</v>
      </c>
      <c r="F112" s="10">
        <v>0.48761700000000002</v>
      </c>
      <c r="G112" s="7">
        <v>0.48802679999999998</v>
      </c>
      <c r="H112" s="2">
        <f>ABS(Table7[[#This Row],[Pd Analytic]]-Table7[[#This Row],[Pd Simulation]])</f>
        <v>4.097999999999602E-4</v>
      </c>
      <c r="I112" s="2">
        <f>100*IF(Table7[[#This Row],[Pd Analytic]]&gt;0,Table7[[#This Row],[Absolute Error]]/Table7[[#This Row],[Pd Analytic]],1)</f>
        <v>8.3970798325001872E-2</v>
      </c>
      <c r="J112" s="10">
        <v>0.25593900000000003</v>
      </c>
      <c r="K112" s="9">
        <v>0.25566949999999999</v>
      </c>
      <c r="L112" s="2">
        <f>ABS(Table72[[#This Row],[Pd2 Simulation]]-Table72[[#This Row],[Pd1 Analytic]])</f>
        <v>2.695000000000336E-4</v>
      </c>
      <c r="M112" s="2">
        <f>100*IF(Table72[[#This Row],[Pd1 Analytic]]&gt;0,Table72[[#This Row],[Pd2 Simulation]]/Table72[[#This Row],[Pd1 Analytic]],1)</f>
        <v>100.10540952284101</v>
      </c>
      <c r="N112" s="10">
        <v>0.231678</v>
      </c>
      <c r="O112" s="11">
        <v>0.23235739999999999</v>
      </c>
      <c r="P112" s="2">
        <f>ABS(Table723[[#This Row],[Pd2 Analytic]]-Table723[[#This Row],[Pd1 Simulation]])</f>
        <v>6.7939999999999667E-4</v>
      </c>
      <c r="Q112" s="2">
        <f>100*IF(Table723[[#This Row],[Pd2 Analytic]]&gt;0,Table723[[#This Row],[Pd1 Simulation]]/Table723[[#This Row],[Pd2 Analytic]],1)</f>
        <v>99.707605611011317</v>
      </c>
    </row>
    <row r="113" spans="1:17" x14ac:dyDescent="0.2">
      <c r="A113" s="1">
        <v>11.2</v>
      </c>
      <c r="B113" s="10">
        <v>0.426481</v>
      </c>
      <c r="C113" s="3">
        <v>0.42628470000000002</v>
      </c>
      <c r="D113" s="2">
        <f>ABS(Table6[[#This Row],[Pb Analytic]]-Table6[[#This Row],[Pb Simulation]])</f>
        <v>1.962999999999826E-4</v>
      </c>
      <c r="E113" s="2">
        <f>100*IF(Table6[[#This Row],[Pb Simulation]]&gt;0,Table6[[#This Row],[Absolute Error]]/Table6[[#This Row],[Pb Simulation]],1)</f>
        <v>4.6027841803030517E-2</v>
      </c>
      <c r="F113" s="10">
        <v>0.485425</v>
      </c>
      <c r="G113" s="7">
        <v>0.48442960000000002</v>
      </c>
      <c r="H113" s="2">
        <f>ABS(Table7[[#This Row],[Pd Analytic]]-Table7[[#This Row],[Pd Simulation]])</f>
        <v>9.9539999999997963E-4</v>
      </c>
      <c r="I113" s="2">
        <f>100*IF(Table7[[#This Row],[Pd Analytic]]&gt;0,Table7[[#This Row],[Absolute Error]]/Table7[[#This Row],[Pd Analytic]],1)</f>
        <v>0.20547877338626283</v>
      </c>
      <c r="J113" s="10">
        <v>0.25439499999999998</v>
      </c>
      <c r="K113" s="9">
        <v>0.25377280000000002</v>
      </c>
      <c r="L113" s="2">
        <f>ABS(Table72[[#This Row],[Pd2 Simulation]]-Table72[[#This Row],[Pd1 Analytic]])</f>
        <v>6.2219999999996167E-4</v>
      </c>
      <c r="M113" s="2">
        <f>100*IF(Table72[[#This Row],[Pd1 Analytic]]&gt;0,Table72[[#This Row],[Pd2 Simulation]]/Table72[[#This Row],[Pd1 Analytic]],1)</f>
        <v>100.24517994048219</v>
      </c>
      <c r="N113" s="10">
        <v>0.23103000000000001</v>
      </c>
      <c r="O113" s="11">
        <v>0.2306569</v>
      </c>
      <c r="P113" s="2">
        <f>ABS(Table723[[#This Row],[Pd2 Analytic]]-Table723[[#This Row],[Pd1 Simulation]])</f>
        <v>3.7310000000001509E-4</v>
      </c>
      <c r="Q113" s="2">
        <f>100*IF(Table723[[#This Row],[Pd2 Analytic]]&gt;0,Table723[[#This Row],[Pd1 Simulation]]/Table723[[#This Row],[Pd2 Analytic]],1)</f>
        <v>100.16175540380542</v>
      </c>
    </row>
    <row r="114" spans="1:17" x14ac:dyDescent="0.2">
      <c r="A114" s="1">
        <v>11.3</v>
      </c>
      <c r="B114" s="10">
        <v>0.43134299999999998</v>
      </c>
      <c r="C114" s="3">
        <v>0.43062820000000002</v>
      </c>
      <c r="D114" s="2">
        <f>ABS(Table6[[#This Row],[Pb Analytic]]-Table6[[#This Row],[Pb Simulation]])</f>
        <v>7.1479999999995991E-4</v>
      </c>
      <c r="E114" s="2">
        <f>100*IF(Table6[[#This Row],[Pb Simulation]]&gt;0,Table6[[#This Row],[Absolute Error]]/Table6[[#This Row],[Pb Simulation]],1)</f>
        <v>0.16571498784029415</v>
      </c>
      <c r="F114" s="10">
        <v>0.48121799999999998</v>
      </c>
      <c r="G114" s="7">
        <v>0.48087639999999998</v>
      </c>
      <c r="H114" s="2">
        <f>ABS(Table7[[#This Row],[Pd Analytic]]-Table7[[#This Row],[Pd Simulation]])</f>
        <v>3.4159999999999746E-4</v>
      </c>
      <c r="I114" s="2">
        <f>100*IF(Table7[[#This Row],[Pd Analytic]]&gt;0,Table7[[#This Row],[Absolute Error]]/Table7[[#This Row],[Pd Analytic]],1)</f>
        <v>7.1036965008055591E-2</v>
      </c>
      <c r="J114" s="10">
        <v>0.25197000000000003</v>
      </c>
      <c r="K114" s="9">
        <v>0.2518996</v>
      </c>
      <c r="L114" s="2">
        <f>ABS(Table72[[#This Row],[Pd2 Simulation]]-Table72[[#This Row],[Pd1 Analytic]])</f>
        <v>7.0400000000025997E-5</v>
      </c>
      <c r="M114" s="2">
        <f>100*IF(Table72[[#This Row],[Pd1 Analytic]]&gt;0,Table72[[#This Row],[Pd2 Simulation]]/Table72[[#This Row],[Pd1 Analytic]],1)</f>
        <v>100.02794764263223</v>
      </c>
      <c r="N114" s="10">
        <v>0.22924800000000001</v>
      </c>
      <c r="O114" s="11">
        <v>0.22897670000000001</v>
      </c>
      <c r="P114" s="2">
        <f>ABS(Table723[[#This Row],[Pd2 Analytic]]-Table723[[#This Row],[Pd1 Simulation]])</f>
        <v>2.713000000000021E-4</v>
      </c>
      <c r="Q114" s="2">
        <f>100*IF(Table723[[#This Row],[Pd2 Analytic]]&gt;0,Table723[[#This Row],[Pd1 Simulation]]/Table723[[#This Row],[Pd2 Analytic]],1)</f>
        <v>100.11848367104601</v>
      </c>
    </row>
    <row r="115" spans="1:17" x14ac:dyDescent="0.2">
      <c r="A115" s="1">
        <v>11.4</v>
      </c>
      <c r="B115" s="10">
        <v>0.43723200000000001</v>
      </c>
      <c r="C115" s="3">
        <v>0.43491429999999998</v>
      </c>
      <c r="D115" s="2">
        <f>ABS(Table6[[#This Row],[Pb Analytic]]-Table6[[#This Row],[Pb Simulation]])</f>
        <v>2.3177000000000336E-3</v>
      </c>
      <c r="E115" s="2">
        <f>100*IF(Table6[[#This Row],[Pb Simulation]]&gt;0,Table6[[#This Row],[Absolute Error]]/Table6[[#This Row],[Pb Simulation]],1)</f>
        <v>0.53008471475098651</v>
      </c>
      <c r="F115" s="10">
        <v>0.47609499999999999</v>
      </c>
      <c r="G115" s="7">
        <v>0.47736650000000003</v>
      </c>
      <c r="H115" s="2">
        <f>ABS(Table7[[#This Row],[Pd Analytic]]-Table7[[#This Row],[Pd Simulation]])</f>
        <v>1.2715000000000365E-3</v>
      </c>
      <c r="I115" s="2">
        <f>100*IF(Table7[[#This Row],[Pd Analytic]]&gt;0,Table7[[#This Row],[Absolute Error]]/Table7[[#This Row],[Pd Analytic]],1)</f>
        <v>0.26635719096334504</v>
      </c>
      <c r="J115" s="10">
        <v>0.248974</v>
      </c>
      <c r="K115" s="9">
        <v>0.25004959999999998</v>
      </c>
      <c r="L115" s="2">
        <f>ABS(Table72[[#This Row],[Pd2 Simulation]]-Table72[[#This Row],[Pd1 Analytic]])</f>
        <v>1.0755999999999821E-3</v>
      </c>
      <c r="M115" s="2">
        <f>100*IF(Table72[[#This Row],[Pd1 Analytic]]&gt;0,Table72[[#This Row],[Pd2 Simulation]]/Table72[[#This Row],[Pd1 Analytic]],1)</f>
        <v>99.569845342684019</v>
      </c>
      <c r="N115" s="10">
        <v>0.22712099999999999</v>
      </c>
      <c r="O115" s="11">
        <v>0.22731680000000001</v>
      </c>
      <c r="P115" s="2">
        <f>ABS(Table723[[#This Row],[Pd2 Analytic]]-Table723[[#This Row],[Pd1 Simulation]])</f>
        <v>1.9580000000002373E-4</v>
      </c>
      <c r="Q115" s="2">
        <f>100*IF(Table723[[#This Row],[Pd2 Analytic]]&gt;0,Table723[[#This Row],[Pd1 Simulation]]/Table723[[#This Row],[Pd2 Analytic]],1)</f>
        <v>99.913864703356708</v>
      </c>
    </row>
    <row r="116" spans="1:17" x14ac:dyDescent="0.2">
      <c r="A116" s="1">
        <v>11.5</v>
      </c>
      <c r="B116" s="10">
        <v>0.439521</v>
      </c>
      <c r="C116" s="3">
        <v>0.43914399999999998</v>
      </c>
      <c r="D116" s="2">
        <f>ABS(Table6[[#This Row],[Pb Analytic]]-Table6[[#This Row],[Pb Simulation]])</f>
        <v>3.7700000000001621E-4</v>
      </c>
      <c r="E116" s="2">
        <f>100*IF(Table6[[#This Row],[Pb Simulation]]&gt;0,Table6[[#This Row],[Absolute Error]]/Table6[[#This Row],[Pb Simulation]],1)</f>
        <v>8.57751961794809E-2</v>
      </c>
      <c r="F116" s="10">
        <v>0.47468700000000003</v>
      </c>
      <c r="G116" s="7">
        <v>0.47389959999999998</v>
      </c>
      <c r="H116" s="2">
        <f>ABS(Table7[[#This Row],[Pd Analytic]]-Table7[[#This Row],[Pd Simulation]])</f>
        <v>7.8740000000004917E-4</v>
      </c>
      <c r="I116" s="2">
        <f>100*IF(Table7[[#This Row],[Pd Analytic]]&gt;0,Table7[[#This Row],[Absolute Error]]/Table7[[#This Row],[Pd Analytic]],1)</f>
        <v>0.16615333712036245</v>
      </c>
      <c r="J116" s="10">
        <v>0.24853500000000001</v>
      </c>
      <c r="K116" s="9">
        <v>0.24822269999999999</v>
      </c>
      <c r="L116" s="2">
        <f>ABS(Table72[[#This Row],[Pd2 Simulation]]-Table72[[#This Row],[Pd1 Analytic]])</f>
        <v>3.1230000000001534E-4</v>
      </c>
      <c r="M116" s="2">
        <f>100*IF(Table72[[#This Row],[Pd1 Analytic]]&gt;0,Table72[[#This Row],[Pd2 Simulation]]/Table72[[#This Row],[Pd1 Analytic]],1)</f>
        <v>100.12581444001698</v>
      </c>
      <c r="N116" s="10">
        <v>0.22615199999999999</v>
      </c>
      <c r="O116" s="11">
        <v>0.22567690000000001</v>
      </c>
      <c r="P116" s="2">
        <f>ABS(Table723[[#This Row],[Pd2 Analytic]]-Table723[[#This Row],[Pd1 Simulation]])</f>
        <v>4.7509999999997832E-4</v>
      </c>
      <c r="Q116" s="2">
        <f>100*IF(Table723[[#This Row],[Pd2 Analytic]]&gt;0,Table723[[#This Row],[Pd1 Simulation]]/Table723[[#This Row],[Pd2 Analytic]],1)</f>
        <v>100.2105222111789</v>
      </c>
    </row>
    <row r="117" spans="1:17" x14ac:dyDescent="0.2">
      <c r="A117" s="1">
        <v>11.6</v>
      </c>
      <c r="B117" s="10">
        <v>0.44351099999999999</v>
      </c>
      <c r="C117" s="3">
        <v>0.44331799999999999</v>
      </c>
      <c r="D117" s="2">
        <f>ABS(Table6[[#This Row],[Pb Analytic]]-Table6[[#This Row],[Pb Simulation]])</f>
        <v>1.9299999999999873E-4</v>
      </c>
      <c r="E117" s="2">
        <f>100*IF(Table6[[#This Row],[Pb Simulation]]&gt;0,Table6[[#This Row],[Absolute Error]]/Table6[[#This Row],[Pb Simulation]],1)</f>
        <v>4.351639530924796E-2</v>
      </c>
      <c r="F117" s="10">
        <v>0.470667</v>
      </c>
      <c r="G117" s="7">
        <v>0.47047519999999998</v>
      </c>
      <c r="H117" s="2">
        <f>ABS(Table7[[#This Row],[Pd Analytic]]-Table7[[#This Row],[Pd Simulation]])</f>
        <v>1.9180000000001973E-4</v>
      </c>
      <c r="I117" s="2">
        <f>100*IF(Table7[[#This Row],[Pd Analytic]]&gt;0,Table7[[#This Row],[Absolute Error]]/Table7[[#This Row],[Pd Analytic]],1)</f>
        <v>4.0767292303615525E-2</v>
      </c>
      <c r="J117" s="10">
        <v>0.246222</v>
      </c>
      <c r="K117" s="9">
        <v>0.24641840000000001</v>
      </c>
      <c r="L117" s="2">
        <f>ABS(Table72[[#This Row],[Pd2 Simulation]]-Table72[[#This Row],[Pd1 Analytic]])</f>
        <v>1.9640000000001323E-4</v>
      </c>
      <c r="M117" s="2">
        <f>100*IF(Table72[[#This Row],[Pd1 Analytic]]&gt;0,Table72[[#This Row],[Pd2 Simulation]]/Table72[[#This Row],[Pd1 Analytic]],1)</f>
        <v>99.920298159553013</v>
      </c>
      <c r="N117" s="10">
        <v>0.22444500000000001</v>
      </c>
      <c r="O117" s="11">
        <v>0.2240567</v>
      </c>
      <c r="P117" s="2">
        <f>ABS(Table723[[#This Row],[Pd2 Analytic]]-Table723[[#This Row],[Pd1 Simulation]])</f>
        <v>3.8830000000000808E-4</v>
      </c>
      <c r="Q117" s="2">
        <f>100*IF(Table723[[#This Row],[Pd2 Analytic]]&gt;0,Table723[[#This Row],[Pd1 Simulation]]/Table723[[#This Row],[Pd2 Analytic]],1)</f>
        <v>100.17330434662297</v>
      </c>
    </row>
    <row r="118" spans="1:17" x14ac:dyDescent="0.2">
      <c r="A118" s="1">
        <v>11.7</v>
      </c>
      <c r="B118" s="10">
        <v>0.44692799999999999</v>
      </c>
      <c r="C118" s="3">
        <v>0.44743719999999998</v>
      </c>
      <c r="D118" s="2">
        <f>ABS(Table6[[#This Row],[Pb Analytic]]-Table6[[#This Row],[Pb Simulation]])</f>
        <v>5.0919999999998744E-4</v>
      </c>
      <c r="E118" s="2">
        <f>100*IF(Table6[[#This Row],[Pb Simulation]]&gt;0,Table6[[#This Row],[Absolute Error]]/Table6[[#This Row],[Pb Simulation]],1)</f>
        <v>0.1139333404933205</v>
      </c>
      <c r="F118" s="10">
        <v>0.46873799999999999</v>
      </c>
      <c r="G118" s="7">
        <v>0.46709279999999997</v>
      </c>
      <c r="H118" s="2">
        <f>ABS(Table7[[#This Row],[Pd Analytic]]-Table7[[#This Row],[Pd Simulation]])</f>
        <v>1.6452000000000133E-3</v>
      </c>
      <c r="I118" s="2">
        <f>100*IF(Table7[[#This Row],[Pd Analytic]]&gt;0,Table7[[#This Row],[Absolute Error]]/Table7[[#This Row],[Pd Analytic]],1)</f>
        <v>0.3522212288436074</v>
      </c>
      <c r="J118" s="10">
        <v>0.24515500000000001</v>
      </c>
      <c r="K118" s="9">
        <v>0.24463670000000001</v>
      </c>
      <c r="L118" s="2">
        <f>ABS(Table72[[#This Row],[Pd2 Simulation]]-Table72[[#This Row],[Pd1 Analytic]])</f>
        <v>5.1829999999999932E-4</v>
      </c>
      <c r="M118" s="2">
        <f>100*IF(Table72[[#This Row],[Pd1 Analytic]]&gt;0,Table72[[#This Row],[Pd2 Simulation]]/Table72[[#This Row],[Pd1 Analytic]],1)</f>
        <v>100.21186518621286</v>
      </c>
      <c r="N118" s="10">
        <v>0.223583</v>
      </c>
      <c r="O118" s="11">
        <v>0.22245619999999999</v>
      </c>
      <c r="P118" s="2">
        <f>ABS(Table723[[#This Row],[Pd2 Analytic]]-Table723[[#This Row],[Pd1 Simulation]])</f>
        <v>1.1268000000000111E-3</v>
      </c>
      <c r="Q118" s="2">
        <f>100*IF(Table723[[#This Row],[Pd2 Analytic]]&gt;0,Table723[[#This Row],[Pd1 Simulation]]/Table723[[#This Row],[Pd2 Analytic]],1)</f>
        <v>100.50652667806068</v>
      </c>
    </row>
    <row r="119" spans="1:17" x14ac:dyDescent="0.2">
      <c r="A119" s="1">
        <v>11.8</v>
      </c>
      <c r="B119" s="10">
        <v>0.45188200000000001</v>
      </c>
      <c r="C119" s="3">
        <v>0.45150240000000003</v>
      </c>
      <c r="D119" s="2">
        <f>ABS(Table6[[#This Row],[Pb Analytic]]-Table6[[#This Row],[Pb Simulation]])</f>
        <v>3.7959999999997995E-4</v>
      </c>
      <c r="E119" s="2">
        <f>100*IF(Table6[[#This Row],[Pb Simulation]]&gt;0,Table6[[#This Row],[Absolute Error]]/Table6[[#This Row],[Pb Simulation]],1)</f>
        <v>8.400423119309465E-2</v>
      </c>
      <c r="F119" s="10">
        <v>0.463953</v>
      </c>
      <c r="G119" s="7">
        <v>0.46375189999999999</v>
      </c>
      <c r="H119" s="2">
        <f>ABS(Table7[[#This Row],[Pd Analytic]]-Table7[[#This Row],[Pd Simulation]])</f>
        <v>2.011000000000096E-4</v>
      </c>
      <c r="I119" s="2">
        <f>100*IF(Table7[[#This Row],[Pd Analytic]]&gt;0,Table7[[#This Row],[Absolute Error]]/Table7[[#This Row],[Pd Analytic]],1)</f>
        <v>4.3363703739005624E-2</v>
      </c>
      <c r="J119" s="10">
        <v>0.24309800000000001</v>
      </c>
      <c r="K119" s="9">
        <v>0.24287690000000001</v>
      </c>
      <c r="L119" s="2">
        <f>ABS(Table72[[#This Row],[Pd2 Simulation]]-Table72[[#This Row],[Pd1 Analytic]])</f>
        <v>2.2110000000000185E-4</v>
      </c>
      <c r="M119" s="2">
        <f>100*IF(Table72[[#This Row],[Pd1 Analytic]]&gt;0,Table72[[#This Row],[Pd2 Simulation]]/Table72[[#This Row],[Pd1 Analytic]],1)</f>
        <v>100.09103377060559</v>
      </c>
      <c r="N119" s="10">
        <v>0.220855</v>
      </c>
      <c r="O119" s="11">
        <v>0.22087499999999999</v>
      </c>
      <c r="P119" s="2">
        <f>ABS(Table723[[#This Row],[Pd2 Analytic]]-Table723[[#This Row],[Pd1 Simulation]])</f>
        <v>1.9999999999992246E-5</v>
      </c>
      <c r="Q119" s="2">
        <f>100*IF(Table723[[#This Row],[Pd2 Analytic]]&gt;0,Table723[[#This Row],[Pd1 Simulation]]/Table723[[#This Row],[Pd2 Analytic]],1)</f>
        <v>99.990945104697232</v>
      </c>
    </row>
    <row r="120" spans="1:17" x14ac:dyDescent="0.2">
      <c r="A120" s="1">
        <v>11.9</v>
      </c>
      <c r="B120" s="10">
        <v>0.45676600000000001</v>
      </c>
      <c r="C120" s="3">
        <v>0.45551439999999999</v>
      </c>
      <c r="D120" s="2">
        <f>ABS(Table6[[#This Row],[Pb Analytic]]-Table6[[#This Row],[Pb Simulation]])</f>
        <v>1.2516000000000194E-3</v>
      </c>
      <c r="E120" s="2">
        <f>100*IF(Table6[[#This Row],[Pb Simulation]]&gt;0,Table6[[#This Row],[Absolute Error]]/Table6[[#This Row],[Pb Simulation]],1)</f>
        <v>0.27401338978821088</v>
      </c>
      <c r="F120" s="10">
        <v>0.46046399999999998</v>
      </c>
      <c r="G120" s="7">
        <v>0.46045199999999997</v>
      </c>
      <c r="H120" s="2">
        <f>ABS(Table7[[#This Row],[Pd Analytic]]-Table7[[#This Row],[Pd Simulation]])</f>
        <v>1.2000000000012001E-5</v>
      </c>
      <c r="I120" s="2">
        <f>100*IF(Table7[[#This Row],[Pd Analytic]]&gt;0,Table7[[#This Row],[Absolute Error]]/Table7[[#This Row],[Pd Analytic]],1)</f>
        <v>2.6061348414193014E-3</v>
      </c>
      <c r="J120" s="10">
        <v>0.240949</v>
      </c>
      <c r="K120" s="9">
        <v>0.2411392</v>
      </c>
      <c r="L120" s="2">
        <f>ABS(Table72[[#This Row],[Pd2 Simulation]]-Table72[[#This Row],[Pd1 Analytic]])</f>
        <v>1.9020000000000148E-4</v>
      </c>
      <c r="M120" s="2">
        <f>100*IF(Table72[[#This Row],[Pd1 Analytic]]&gt;0,Table72[[#This Row],[Pd2 Simulation]]/Table72[[#This Row],[Pd1 Analytic]],1)</f>
        <v>99.921124396199374</v>
      </c>
      <c r="N120" s="10">
        <v>0.21951499999999999</v>
      </c>
      <c r="O120" s="11">
        <v>0.21931290000000001</v>
      </c>
      <c r="P120" s="2">
        <f>ABS(Table723[[#This Row],[Pd2 Analytic]]-Table723[[#This Row],[Pd1 Simulation]])</f>
        <v>2.0209999999998285E-4</v>
      </c>
      <c r="Q120" s="2">
        <f>100*IF(Table723[[#This Row],[Pd2 Analytic]]&gt;0,Table723[[#This Row],[Pd1 Simulation]]/Table723[[#This Row],[Pd2 Analytic]],1)</f>
        <v>100.09215144207202</v>
      </c>
    </row>
    <row r="121" spans="1:17" x14ac:dyDescent="0.2">
      <c r="A121" s="1">
        <v>12</v>
      </c>
      <c r="B121" s="10">
        <v>0.45963300000000001</v>
      </c>
      <c r="C121" s="3">
        <v>0.4594741</v>
      </c>
      <c r="D121" s="2">
        <f>ABS(Table6[[#This Row],[Pb Analytic]]-Table6[[#This Row],[Pb Simulation]])</f>
        <v>1.5890000000001736E-4</v>
      </c>
      <c r="E121" s="2">
        <f>100*IF(Table6[[#This Row],[Pb Simulation]]&gt;0,Table6[[#This Row],[Absolute Error]]/Table6[[#This Row],[Pb Simulation]],1)</f>
        <v>3.4571059954358663E-2</v>
      </c>
      <c r="F121" s="10">
        <v>0.457482</v>
      </c>
      <c r="G121" s="7">
        <v>0.45719270000000001</v>
      </c>
      <c r="H121" s="2">
        <f>ABS(Table7[[#This Row],[Pd Analytic]]-Table7[[#This Row],[Pd Simulation]])</f>
        <v>2.8929999999999234E-4</v>
      </c>
      <c r="I121" s="2">
        <f>100*IF(Table7[[#This Row],[Pd Analytic]]&gt;0,Table7[[#This Row],[Absolute Error]]/Table7[[#This Row],[Pd Analytic]],1)</f>
        <v>6.3277475777717432E-2</v>
      </c>
      <c r="J121" s="10">
        <v>0.24057000000000001</v>
      </c>
      <c r="K121" s="9">
        <v>0.23942289999999999</v>
      </c>
      <c r="L121" s="2">
        <f>ABS(Table72[[#This Row],[Pd2 Simulation]]-Table72[[#This Row],[Pd1 Analytic]])</f>
        <v>1.147100000000012E-3</v>
      </c>
      <c r="M121" s="2">
        <f>100*IF(Table72[[#This Row],[Pd1 Analytic]]&gt;0,Table72[[#This Row],[Pd2 Simulation]]/Table72[[#This Row],[Pd1 Analytic]],1)</f>
        <v>100.47911039420205</v>
      </c>
      <c r="N121" s="10">
        <v>0.21691199999999999</v>
      </c>
      <c r="O121" s="11">
        <v>0.21776980000000001</v>
      </c>
      <c r="P121" s="2">
        <f>ABS(Table723[[#This Row],[Pd2 Analytic]]-Table723[[#This Row],[Pd1 Simulation]])</f>
        <v>8.5780000000001966E-4</v>
      </c>
      <c r="Q121" s="2">
        <f>100*IF(Table723[[#This Row],[Pd2 Analytic]]&gt;0,Table723[[#This Row],[Pd1 Simulation]]/Table723[[#This Row],[Pd2 Analytic]],1)</f>
        <v>99.606097815215875</v>
      </c>
    </row>
    <row r="122" spans="1:17" x14ac:dyDescent="0.2">
      <c r="A122" s="1">
        <v>12.1</v>
      </c>
      <c r="B122" s="10">
        <v>0.46328799999999998</v>
      </c>
      <c r="C122" s="3">
        <v>0.46338220000000002</v>
      </c>
      <c r="D122" s="2">
        <f>ABS(Table6[[#This Row],[Pb Analytic]]-Table6[[#This Row],[Pb Simulation]])</f>
        <v>9.4200000000044248E-5</v>
      </c>
      <c r="E122" s="2">
        <f>100*IF(Table6[[#This Row],[Pb Simulation]]&gt;0,Table6[[#This Row],[Absolute Error]]/Table6[[#This Row],[Pb Simulation]],1)</f>
        <v>2.0332924660264078E-2</v>
      </c>
      <c r="F122" s="10">
        <v>0.45477000000000001</v>
      </c>
      <c r="G122" s="7">
        <v>0.45397320000000002</v>
      </c>
      <c r="H122" s="2">
        <f>ABS(Table7[[#This Row],[Pd Analytic]]-Table7[[#This Row],[Pd Simulation]])</f>
        <v>7.9679999999998641E-4</v>
      </c>
      <c r="I122" s="2">
        <f>100*IF(Table7[[#This Row],[Pd Analytic]]&gt;0,Table7[[#This Row],[Absolute Error]]/Table7[[#This Row],[Pd Analytic]],1)</f>
        <v>0.1755169688430917</v>
      </c>
      <c r="J122" s="10">
        <v>0.23849699999999999</v>
      </c>
      <c r="K122" s="9">
        <v>0.23772789999999999</v>
      </c>
      <c r="L122" s="2">
        <f>ABS(Table72[[#This Row],[Pd2 Simulation]]-Table72[[#This Row],[Pd1 Analytic]])</f>
        <v>7.6909999999999479E-4</v>
      </c>
      <c r="M122" s="2">
        <f>100*IF(Table72[[#This Row],[Pd1 Analytic]]&gt;0,Table72[[#This Row],[Pd2 Simulation]]/Table72[[#This Row],[Pd1 Analytic]],1)</f>
        <v>100.3235211348773</v>
      </c>
      <c r="N122" s="10">
        <v>0.21627299999999999</v>
      </c>
      <c r="O122" s="11">
        <v>0.2162453</v>
      </c>
      <c r="P122" s="2">
        <f>ABS(Table723[[#This Row],[Pd2 Analytic]]-Table723[[#This Row],[Pd1 Simulation]])</f>
        <v>2.769999999999162E-5</v>
      </c>
      <c r="Q122" s="2">
        <f>100*IF(Table723[[#This Row],[Pd2 Analytic]]&gt;0,Table723[[#This Row],[Pd1 Simulation]]/Table723[[#This Row],[Pd2 Analytic]],1)</f>
        <v>100.01280952695851</v>
      </c>
    </row>
    <row r="123" spans="1:17" x14ac:dyDescent="0.2">
      <c r="A123" s="1">
        <v>12.2</v>
      </c>
      <c r="B123" s="10">
        <v>0.46693099999999998</v>
      </c>
      <c r="C123" s="3">
        <v>0.46723959999999998</v>
      </c>
      <c r="D123" s="2">
        <f>ABS(Table6[[#This Row],[Pb Analytic]]-Table6[[#This Row],[Pb Simulation]])</f>
        <v>3.0859999999999221E-4</v>
      </c>
      <c r="E123" s="2">
        <f>100*IF(Table6[[#This Row],[Pb Simulation]]&gt;0,Table6[[#This Row],[Absolute Error]]/Table6[[#This Row],[Pb Simulation]],1)</f>
        <v>6.6091135521092456E-2</v>
      </c>
      <c r="F123" s="10">
        <v>0.45157799999999998</v>
      </c>
      <c r="G123" s="7">
        <v>0.45079320000000001</v>
      </c>
      <c r="H123" s="2">
        <f>ABS(Table7[[#This Row],[Pd Analytic]]-Table7[[#This Row],[Pd Simulation]])</f>
        <v>7.8479999999997441E-4</v>
      </c>
      <c r="I123" s="2">
        <f>100*IF(Table7[[#This Row],[Pd Analytic]]&gt;0,Table7[[#This Row],[Absolute Error]]/Table7[[#This Row],[Pd Analytic]],1)</f>
        <v>0.17409313183960504</v>
      </c>
      <c r="J123" s="10">
        <v>0.23630100000000001</v>
      </c>
      <c r="K123" s="9">
        <v>0.23605400000000001</v>
      </c>
      <c r="L123" s="2">
        <f>ABS(Table72[[#This Row],[Pd2 Simulation]]-Table72[[#This Row],[Pd1 Analytic]])</f>
        <v>2.4699999999999722E-4</v>
      </c>
      <c r="M123" s="2">
        <f>100*IF(Table72[[#This Row],[Pd1 Analytic]]&gt;0,Table72[[#This Row],[Pd2 Simulation]]/Table72[[#This Row],[Pd1 Analytic]],1)</f>
        <v>100.10463707456769</v>
      </c>
      <c r="N123" s="10">
        <v>0.215277</v>
      </c>
      <c r="O123" s="11">
        <v>0.21473919999999999</v>
      </c>
      <c r="P123" s="2">
        <f>ABS(Table723[[#This Row],[Pd2 Analytic]]-Table723[[#This Row],[Pd1 Simulation]])</f>
        <v>5.3780000000000494E-4</v>
      </c>
      <c r="Q123" s="2">
        <f>100*IF(Table723[[#This Row],[Pd2 Analytic]]&gt;0,Table723[[#This Row],[Pd1 Simulation]]/Table723[[#This Row],[Pd2 Analytic]],1)</f>
        <v>100.25044332846542</v>
      </c>
    </row>
    <row r="124" spans="1:17" x14ac:dyDescent="0.2">
      <c r="A124" s="1">
        <v>12.3</v>
      </c>
      <c r="B124" s="10">
        <v>0.47201599999999999</v>
      </c>
      <c r="C124" s="3">
        <v>0.4710471</v>
      </c>
      <c r="D124" s="2">
        <f>ABS(Table6[[#This Row],[Pb Analytic]]-Table6[[#This Row],[Pb Simulation]])</f>
        <v>9.6889999999999477E-4</v>
      </c>
      <c r="E124" s="2">
        <f>100*IF(Table6[[#This Row],[Pb Simulation]]&gt;0,Table6[[#This Row],[Absolute Error]]/Table6[[#This Row],[Pb Simulation]],1)</f>
        <v>0.20526846547574548</v>
      </c>
      <c r="F124" s="10">
        <v>0.44725799999999999</v>
      </c>
      <c r="G124" s="7">
        <v>0.4476521</v>
      </c>
      <c r="H124" s="2">
        <f>ABS(Table7[[#This Row],[Pd Analytic]]-Table7[[#This Row],[Pd Simulation]])</f>
        <v>3.9410000000000833E-4</v>
      </c>
      <c r="I124" s="2">
        <f>100*IF(Table7[[#This Row],[Pd Analytic]]&gt;0,Table7[[#This Row],[Absolute Error]]/Table7[[#This Row],[Pd Analytic]],1)</f>
        <v>8.8037116323146564E-2</v>
      </c>
      <c r="J124" s="10">
        <v>0.233741</v>
      </c>
      <c r="K124" s="9">
        <v>0.23440079999999999</v>
      </c>
      <c r="L124" s="2">
        <f>ABS(Table72[[#This Row],[Pd2 Simulation]]-Table72[[#This Row],[Pd1 Analytic]])</f>
        <v>6.5979999999998817E-4</v>
      </c>
      <c r="M124" s="2">
        <f>100*IF(Table72[[#This Row],[Pd1 Analytic]]&gt;0,Table72[[#This Row],[Pd2 Simulation]]/Table72[[#This Row],[Pd1 Analytic]],1)</f>
        <v>99.718516319056931</v>
      </c>
      <c r="N124" s="10">
        <v>0.21351700000000001</v>
      </c>
      <c r="O124" s="11">
        <v>0.21325140000000001</v>
      </c>
      <c r="P124" s="2">
        <f>ABS(Table723[[#This Row],[Pd2 Analytic]]-Table723[[#This Row],[Pd1 Simulation]])</f>
        <v>2.6560000000000472E-4</v>
      </c>
      <c r="Q124" s="2">
        <f>100*IF(Table723[[#This Row],[Pd2 Analytic]]&gt;0,Table723[[#This Row],[Pd1 Simulation]]/Table723[[#This Row],[Pd2 Analytic]],1)</f>
        <v>100.12454783415257</v>
      </c>
    </row>
    <row r="125" spans="1:17" x14ac:dyDescent="0.2">
      <c r="A125" s="1">
        <v>12.4</v>
      </c>
      <c r="B125" s="10">
        <v>0.47521799999999997</v>
      </c>
      <c r="C125" s="3">
        <v>0.47480539999999999</v>
      </c>
      <c r="D125" s="2">
        <f>ABS(Table6[[#This Row],[Pb Analytic]]-Table6[[#This Row],[Pb Simulation]])</f>
        <v>4.125999999999852E-4</v>
      </c>
      <c r="E125" s="2">
        <f>100*IF(Table6[[#This Row],[Pb Simulation]]&gt;0,Table6[[#This Row],[Absolute Error]]/Table6[[#This Row],[Pb Simulation]],1)</f>
        <v>8.6823310564832404E-2</v>
      </c>
      <c r="F125" s="10">
        <v>0.44507600000000003</v>
      </c>
      <c r="G125" s="7">
        <v>0.44454939999999998</v>
      </c>
      <c r="H125" s="2">
        <f>ABS(Table7[[#This Row],[Pd Analytic]]-Table7[[#This Row],[Pd Simulation]])</f>
        <v>5.266000000000437E-4</v>
      </c>
      <c r="I125" s="2">
        <f>100*IF(Table7[[#This Row],[Pd Analytic]]&gt;0,Table7[[#This Row],[Absolute Error]]/Table7[[#This Row],[Pd Analytic]],1)</f>
        <v>0.11845702637323179</v>
      </c>
      <c r="J125" s="10">
        <v>0.23225499999999999</v>
      </c>
      <c r="K125" s="9">
        <v>0.232768</v>
      </c>
      <c r="L125" s="2">
        <f>ABS(Table72[[#This Row],[Pd2 Simulation]]-Table72[[#This Row],[Pd1 Analytic]])</f>
        <v>5.1300000000001345E-4</v>
      </c>
      <c r="M125" s="2">
        <f>100*IF(Table72[[#This Row],[Pd1 Analytic]]&gt;0,Table72[[#This Row],[Pd2 Simulation]]/Table72[[#This Row],[Pd1 Analytic]],1)</f>
        <v>99.77960888094583</v>
      </c>
      <c r="N125" s="10">
        <v>0.21282100000000001</v>
      </c>
      <c r="O125" s="11">
        <v>0.21178150000000001</v>
      </c>
      <c r="P125" s="2">
        <f>ABS(Table723[[#This Row],[Pd2 Analytic]]-Table723[[#This Row],[Pd1 Simulation]])</f>
        <v>1.0394999999999988E-3</v>
      </c>
      <c r="Q125" s="2">
        <f>100*IF(Table723[[#This Row],[Pd2 Analytic]]&gt;0,Table723[[#This Row],[Pd1 Simulation]]/Table723[[#This Row],[Pd2 Analytic]],1)</f>
        <v>100.49083607397247</v>
      </c>
    </row>
    <row r="126" spans="1:17" x14ac:dyDescent="0.2">
      <c r="A126" s="1">
        <v>12.5</v>
      </c>
      <c r="B126" s="10">
        <v>0.478686</v>
      </c>
      <c r="C126" s="3">
        <v>0.47851539999999998</v>
      </c>
      <c r="D126" s="2">
        <f>ABS(Table6[[#This Row],[Pb Analytic]]-Table6[[#This Row],[Pb Simulation]])</f>
        <v>1.7060000000002074E-4</v>
      </c>
      <c r="E126" s="2">
        <f>100*IF(Table6[[#This Row],[Pb Simulation]]&gt;0,Table6[[#This Row],[Absolute Error]]/Table6[[#This Row],[Pb Simulation]],1)</f>
        <v>3.563922905621237E-2</v>
      </c>
      <c r="F126" s="10">
        <v>0.44189000000000001</v>
      </c>
      <c r="G126" s="7">
        <v>0.4414846</v>
      </c>
      <c r="H126" s="2">
        <f>ABS(Table7[[#This Row],[Pd Analytic]]-Table7[[#This Row],[Pd Simulation]])</f>
        <v>4.054000000000002E-4</v>
      </c>
      <c r="I126" s="2">
        <f>100*IF(Table7[[#This Row],[Pd Analytic]]&gt;0,Table7[[#This Row],[Absolute Error]]/Table7[[#This Row],[Pd Analytic]],1)</f>
        <v>9.1826532567613958E-2</v>
      </c>
      <c r="J126" s="10">
        <v>0.23122100000000001</v>
      </c>
      <c r="K126" s="9">
        <v>0.23115530000000001</v>
      </c>
      <c r="L126" s="2">
        <f>ABS(Table72[[#This Row],[Pd2 Simulation]]-Table72[[#This Row],[Pd1 Analytic]])</f>
        <v>6.5700000000001868E-5</v>
      </c>
      <c r="M126" s="2">
        <f>100*IF(Table72[[#This Row],[Pd1 Analytic]]&gt;0,Table72[[#This Row],[Pd2 Simulation]]/Table72[[#This Row],[Pd1 Analytic]],1)</f>
        <v>100.02842245018826</v>
      </c>
      <c r="N126" s="10">
        <v>0.210669</v>
      </c>
      <c r="O126" s="11">
        <v>0.2103294</v>
      </c>
      <c r="P126" s="2">
        <f>ABS(Table723[[#This Row],[Pd2 Analytic]]-Table723[[#This Row],[Pd1 Simulation]])</f>
        <v>3.3959999999999546E-4</v>
      </c>
      <c r="Q126" s="2">
        <f>100*IF(Table723[[#This Row],[Pd2 Analytic]]&gt;0,Table723[[#This Row],[Pd1 Simulation]]/Table723[[#This Row],[Pd2 Analytic]],1)</f>
        <v>100.16146102256747</v>
      </c>
    </row>
    <row r="127" spans="1:17" x14ac:dyDescent="0.2">
      <c r="A127" s="1">
        <v>12.6</v>
      </c>
      <c r="B127" s="10">
        <v>0.48316999999999999</v>
      </c>
      <c r="C127" s="3">
        <v>0.48217769999999999</v>
      </c>
      <c r="D127" s="2">
        <f>ABS(Table6[[#This Row],[Pb Analytic]]-Table6[[#This Row],[Pb Simulation]])</f>
        <v>9.9230000000000151E-4</v>
      </c>
      <c r="E127" s="2">
        <f>100*IF(Table6[[#This Row],[Pb Simulation]]&gt;0,Table6[[#This Row],[Absolute Error]]/Table6[[#This Row],[Pb Simulation]],1)</f>
        <v>0.20537285013556336</v>
      </c>
      <c r="F127" s="10">
        <v>0.43806400000000001</v>
      </c>
      <c r="G127" s="7">
        <v>0.43845719999999999</v>
      </c>
      <c r="H127" s="2">
        <f>ABS(Table7[[#This Row],[Pd Analytic]]-Table7[[#This Row],[Pd Simulation]])</f>
        <v>3.9319999999998245E-4</v>
      </c>
      <c r="I127" s="2">
        <f>100*IF(Table7[[#This Row],[Pd Analytic]]&gt;0,Table7[[#This Row],[Absolute Error]]/Table7[[#This Row],[Pd Analytic]],1)</f>
        <v>8.9678080323457449E-2</v>
      </c>
      <c r="J127" s="10">
        <v>0.22917699999999999</v>
      </c>
      <c r="K127" s="9">
        <v>0.2295625</v>
      </c>
      <c r="L127" s="2">
        <f>ABS(Table72[[#This Row],[Pd2 Simulation]]-Table72[[#This Row],[Pd1 Analytic]])</f>
        <v>3.8550000000001083E-4</v>
      </c>
      <c r="M127" s="2">
        <f>100*IF(Table72[[#This Row],[Pd1 Analytic]]&gt;0,Table72[[#This Row],[Pd2 Simulation]]/Table72[[#This Row],[Pd1 Analytic]],1)</f>
        <v>99.832071875850801</v>
      </c>
      <c r="N127" s="10">
        <v>0.20888699999999999</v>
      </c>
      <c r="O127" s="11">
        <v>0.20889479999999999</v>
      </c>
      <c r="P127" s="2">
        <f>ABS(Table723[[#This Row],[Pd2 Analytic]]-Table723[[#This Row],[Pd1 Simulation]])</f>
        <v>7.8000000000022496E-6</v>
      </c>
      <c r="Q127" s="2">
        <f>100*IF(Table723[[#This Row],[Pd2 Analytic]]&gt;0,Table723[[#This Row],[Pd1 Simulation]]/Table723[[#This Row],[Pd2 Analytic]],1)</f>
        <v>99.996266063109275</v>
      </c>
    </row>
    <row r="128" spans="1:17" x14ac:dyDescent="0.2">
      <c r="A128" s="1">
        <v>12.7</v>
      </c>
      <c r="B128" s="10">
        <v>0.48564200000000002</v>
      </c>
      <c r="C128" s="3">
        <v>0.48579329999999998</v>
      </c>
      <c r="D128" s="2">
        <f>ABS(Table6[[#This Row],[Pb Analytic]]-Table6[[#This Row],[Pb Simulation]])</f>
        <v>1.5129999999996535E-4</v>
      </c>
      <c r="E128" s="2">
        <f>100*IF(Table6[[#This Row],[Pb Simulation]]&gt;0,Table6[[#This Row],[Absolute Error]]/Table6[[#This Row],[Pb Simulation]],1)</f>
        <v>3.1154636542960731E-2</v>
      </c>
      <c r="F128" s="10">
        <v>0.43640200000000001</v>
      </c>
      <c r="G128" s="7">
        <v>0.43546659999999998</v>
      </c>
      <c r="H128" s="2">
        <f>ABS(Table7[[#This Row],[Pd Analytic]]-Table7[[#This Row],[Pd Simulation]])</f>
        <v>9.3540000000003065E-4</v>
      </c>
      <c r="I128" s="2">
        <f>100*IF(Table7[[#This Row],[Pd Analytic]]&gt;0,Table7[[#This Row],[Absolute Error]]/Table7[[#This Row],[Pd Analytic]],1)</f>
        <v>0.21480407452604419</v>
      </c>
      <c r="J128" s="10">
        <v>0.228157</v>
      </c>
      <c r="K128" s="9">
        <v>0.2279892</v>
      </c>
      <c r="L128" s="2">
        <f>ABS(Table72[[#This Row],[Pd2 Simulation]]-Table72[[#This Row],[Pd1 Analytic]])</f>
        <v>1.6779999999999573E-4</v>
      </c>
      <c r="M128" s="2">
        <f>100*IF(Table72[[#This Row],[Pd1 Analytic]]&gt;0,Table72[[#This Row],[Pd2 Simulation]]/Table72[[#This Row],[Pd1 Analytic]],1)</f>
        <v>100.0735999775428</v>
      </c>
      <c r="N128" s="10">
        <v>0.20824500000000001</v>
      </c>
      <c r="O128" s="11">
        <v>0.2074773</v>
      </c>
      <c r="P128" s="2">
        <f>ABS(Table723[[#This Row],[Pd2 Analytic]]-Table723[[#This Row],[Pd1 Simulation]])</f>
        <v>7.6770000000001004E-4</v>
      </c>
      <c r="Q128" s="2">
        <f>100*IF(Table723[[#This Row],[Pd2 Analytic]]&gt;0,Table723[[#This Row],[Pd1 Simulation]]/Table723[[#This Row],[Pd2 Analytic]],1)</f>
        <v>100.3700163825151</v>
      </c>
    </row>
    <row r="129" spans="1:17" x14ac:dyDescent="0.2">
      <c r="A129" s="1">
        <v>12.8</v>
      </c>
      <c r="B129" s="10">
        <v>0.489319</v>
      </c>
      <c r="C129" s="3">
        <v>0.48936269999999998</v>
      </c>
      <c r="D129" s="2">
        <f>ABS(Table6[[#This Row],[Pb Analytic]]-Table6[[#This Row],[Pb Simulation]])</f>
        <v>4.3699999999979866E-5</v>
      </c>
      <c r="E129" s="2">
        <f>100*IF(Table6[[#This Row],[Pb Simulation]]&gt;0,Table6[[#This Row],[Absolute Error]]/Table6[[#This Row],[Pb Simulation]],1)</f>
        <v>8.930779307564158E-3</v>
      </c>
      <c r="F129" s="10">
        <v>0.43317800000000001</v>
      </c>
      <c r="G129" s="7">
        <v>0.43251230000000002</v>
      </c>
      <c r="H129" s="2">
        <f>ABS(Table7[[#This Row],[Pd Analytic]]-Table7[[#This Row],[Pd Simulation]])</f>
        <v>6.656999999999913E-4</v>
      </c>
      <c r="I129" s="2">
        <f>100*IF(Table7[[#This Row],[Pd Analytic]]&gt;0,Table7[[#This Row],[Absolute Error]]/Table7[[#This Row],[Pd Analytic]],1)</f>
        <v>0.15391469791725954</v>
      </c>
      <c r="J129" s="10">
        <v>0.22629099999999999</v>
      </c>
      <c r="K129" s="9">
        <v>0.22643530000000001</v>
      </c>
      <c r="L129" s="2">
        <f>ABS(Table72[[#This Row],[Pd2 Simulation]]-Table72[[#This Row],[Pd1 Analytic]])</f>
        <v>1.4430000000001386E-4</v>
      </c>
      <c r="M129" s="2">
        <f>100*IF(Table72[[#This Row],[Pd1 Analytic]]&gt;0,Table72[[#This Row],[Pd2 Simulation]]/Table72[[#This Row],[Pd1 Analytic]],1)</f>
        <v>99.936273187086982</v>
      </c>
      <c r="N129" s="10">
        <v>0.20688699999999999</v>
      </c>
      <c r="O129" s="11">
        <v>0.20607700000000001</v>
      </c>
      <c r="P129" s="2">
        <f>ABS(Table723[[#This Row],[Pd2 Analytic]]-Table723[[#This Row],[Pd1 Simulation]])</f>
        <v>8.099999999999774E-4</v>
      </c>
      <c r="Q129" s="2">
        <f>100*IF(Table723[[#This Row],[Pd2 Analytic]]&gt;0,Table723[[#This Row],[Pd1 Simulation]]/Table723[[#This Row],[Pd2 Analytic]],1)</f>
        <v>100.39305696414446</v>
      </c>
    </row>
    <row r="130" spans="1:17" x14ac:dyDescent="0.2">
      <c r="A130" s="1">
        <v>12.9</v>
      </c>
      <c r="B130" s="10">
        <v>0.49174600000000002</v>
      </c>
      <c r="C130" s="3">
        <v>0.49288690000000002</v>
      </c>
      <c r="D130" s="2">
        <f>ABS(Table6[[#This Row],[Pb Analytic]]-Table6[[#This Row],[Pb Simulation]])</f>
        <v>1.1409000000000002E-3</v>
      </c>
      <c r="E130" s="2">
        <f>100*IF(Table6[[#This Row],[Pb Simulation]]&gt;0,Table6[[#This Row],[Absolute Error]]/Table6[[#This Row],[Pb Simulation]],1)</f>
        <v>0.23201002143382971</v>
      </c>
      <c r="F130" s="10">
        <v>0.43096499999999999</v>
      </c>
      <c r="G130" s="7">
        <v>0.42959380000000003</v>
      </c>
      <c r="H130" s="2">
        <f>ABS(Table7[[#This Row],[Pd Analytic]]-Table7[[#This Row],[Pd Simulation]])</f>
        <v>1.3711999999999613E-3</v>
      </c>
      <c r="I130" s="2">
        <f>100*IF(Table7[[#This Row],[Pd Analytic]]&gt;0,Table7[[#This Row],[Absolute Error]]/Table7[[#This Row],[Pd Analytic]],1)</f>
        <v>0.31918523963799322</v>
      </c>
      <c r="J130" s="10">
        <v>0.22587099999999999</v>
      </c>
      <c r="K130" s="9">
        <v>0.2249003</v>
      </c>
      <c r="L130" s="2">
        <f>ABS(Table72[[#This Row],[Pd2 Simulation]]-Table72[[#This Row],[Pd1 Analytic]])</f>
        <v>9.7069999999999101E-4</v>
      </c>
      <c r="M130" s="2">
        <f>100*IF(Table72[[#This Row],[Pd1 Analytic]]&gt;0,Table72[[#This Row],[Pd2 Simulation]]/Table72[[#This Row],[Pd1 Analytic]],1)</f>
        <v>100.43161347494866</v>
      </c>
      <c r="N130" s="10">
        <v>0.205094</v>
      </c>
      <c r="O130" s="11">
        <v>0.2046935</v>
      </c>
      <c r="P130" s="2">
        <f>ABS(Table723[[#This Row],[Pd2 Analytic]]-Table723[[#This Row],[Pd1 Simulation]])</f>
        <v>4.0049999999999808E-4</v>
      </c>
      <c r="Q130" s="2">
        <f>100*IF(Table723[[#This Row],[Pd2 Analytic]]&gt;0,Table723[[#This Row],[Pd1 Simulation]]/Table723[[#This Row],[Pd2 Analytic]],1)</f>
        <v>100.19565838680759</v>
      </c>
    </row>
    <row r="131" spans="1:17" x14ac:dyDescent="0.2">
      <c r="A131" s="1">
        <v>13</v>
      </c>
      <c r="B131" s="10">
        <v>0.49670199999999998</v>
      </c>
      <c r="C131" s="3">
        <v>0.49636639999999999</v>
      </c>
      <c r="D131" s="2">
        <f>ABS(Table6[[#This Row],[Pb Analytic]]-Table6[[#This Row],[Pb Simulation]])</f>
        <v>3.3559999999999146E-4</v>
      </c>
      <c r="E131" s="2">
        <f>100*IF(Table6[[#This Row],[Pb Simulation]]&gt;0,Table6[[#This Row],[Absolute Error]]/Table6[[#This Row],[Pb Simulation]],1)</f>
        <v>6.756566311389757E-2</v>
      </c>
      <c r="F131" s="10">
        <v>0.426894</v>
      </c>
      <c r="G131" s="7">
        <v>0.42671049999999999</v>
      </c>
      <c r="H131" s="2">
        <f>ABS(Table7[[#This Row],[Pd Analytic]]-Table7[[#This Row],[Pd Simulation]])</f>
        <v>1.8350000000000311E-4</v>
      </c>
      <c r="I131" s="2">
        <f>100*IF(Table7[[#This Row],[Pd Analytic]]&gt;0,Table7[[#This Row],[Absolute Error]]/Table7[[#This Row],[Pd Analytic]],1)</f>
        <v>4.3003394573136379E-2</v>
      </c>
      <c r="J131" s="10">
        <v>0.22348399999999999</v>
      </c>
      <c r="K131" s="9">
        <v>0.2233841</v>
      </c>
      <c r="L131" s="2">
        <f>ABS(Table72[[#This Row],[Pd2 Simulation]]-Table72[[#This Row],[Pd1 Analytic]])</f>
        <v>9.9899999999986111E-5</v>
      </c>
      <c r="M131" s="2">
        <f>100*IF(Table72[[#This Row],[Pd1 Analytic]]&gt;0,Table72[[#This Row],[Pd2 Simulation]]/Table72[[#This Row],[Pd1 Analytic]],1)</f>
        <v>100.04472117755918</v>
      </c>
      <c r="N131" s="10">
        <v>0.20341000000000001</v>
      </c>
      <c r="O131" s="11">
        <v>0.20332649999999999</v>
      </c>
      <c r="P131" s="2">
        <f>ABS(Table723[[#This Row],[Pd2 Analytic]]-Table723[[#This Row],[Pd1 Simulation]])</f>
        <v>8.3500000000014118E-5</v>
      </c>
      <c r="Q131" s="2">
        <f>100*IF(Table723[[#This Row],[Pd2 Analytic]]&gt;0,Table723[[#This Row],[Pd1 Simulation]]/Table723[[#This Row],[Pd2 Analytic]],1)</f>
        <v>100.04106695388944</v>
      </c>
    </row>
    <row r="132" spans="1:17" x14ac:dyDescent="0.2">
      <c r="A132" s="1">
        <v>13.1</v>
      </c>
      <c r="B132" s="10">
        <v>0.49945600000000001</v>
      </c>
      <c r="C132" s="3">
        <v>0.49980210000000003</v>
      </c>
      <c r="D132" s="2">
        <f>ABS(Table6[[#This Row],[Pb Analytic]]-Table6[[#This Row],[Pb Simulation]])</f>
        <v>3.4610000000001584E-4</v>
      </c>
      <c r="E132" s="2">
        <f>100*IF(Table6[[#This Row],[Pb Simulation]]&gt;0,Table6[[#This Row],[Absolute Error]]/Table6[[#This Row],[Pb Simulation]],1)</f>
        <v>6.9295393388009316E-2</v>
      </c>
      <c r="F132" s="10">
        <v>0.42453099999999999</v>
      </c>
      <c r="G132" s="7">
        <v>0.42386210000000002</v>
      </c>
      <c r="H132" s="2">
        <f>ABS(Table7[[#This Row],[Pd Analytic]]-Table7[[#This Row],[Pd Simulation]])</f>
        <v>6.6889999999997229E-4</v>
      </c>
      <c r="I132" s="2">
        <f>100*IF(Table7[[#This Row],[Pd Analytic]]&gt;0,Table7[[#This Row],[Absolute Error]]/Table7[[#This Row],[Pd Analytic]],1)</f>
        <v>0.15781075967867197</v>
      </c>
      <c r="J132" s="10">
        <v>0.22202</v>
      </c>
      <c r="K132" s="9">
        <v>0.22188630000000001</v>
      </c>
      <c r="L132" s="2">
        <f>ABS(Table72[[#This Row],[Pd2 Simulation]]-Table72[[#This Row],[Pd1 Analytic]])</f>
        <v>1.3369999999998661E-4</v>
      </c>
      <c r="M132" s="2">
        <f>100*IF(Table72[[#This Row],[Pd1 Analytic]]&gt;0,Table72[[#This Row],[Pd2 Simulation]]/Table72[[#This Row],[Pd1 Analytic]],1)</f>
        <v>100.06025608611257</v>
      </c>
      <c r="N132" s="10">
        <v>0.202511</v>
      </c>
      <c r="O132" s="11">
        <v>0.20197580000000001</v>
      </c>
      <c r="P132" s="2">
        <f>ABS(Table723[[#This Row],[Pd2 Analytic]]-Table723[[#This Row],[Pd1 Simulation]])</f>
        <v>5.3519999999998569E-4</v>
      </c>
      <c r="Q132" s="2">
        <f>100*IF(Table723[[#This Row],[Pd2 Analytic]]&gt;0,Table723[[#This Row],[Pd1 Simulation]]/Table723[[#This Row],[Pd2 Analytic]],1)</f>
        <v>100.26498224044661</v>
      </c>
    </row>
    <row r="133" spans="1:17" x14ac:dyDescent="0.2">
      <c r="A133" s="1">
        <v>13.2</v>
      </c>
      <c r="B133" s="10">
        <v>0.50331999999999999</v>
      </c>
      <c r="C133" s="3">
        <v>0.50319460000000005</v>
      </c>
      <c r="D133" s="2">
        <f>ABS(Table6[[#This Row],[Pb Analytic]]-Table6[[#This Row],[Pb Simulation]])</f>
        <v>1.2539999999994222E-4</v>
      </c>
      <c r="E133" s="2">
        <f>100*IF(Table6[[#This Row],[Pb Simulation]]&gt;0,Table6[[#This Row],[Absolute Error]]/Table6[[#This Row],[Pb Simulation]],1)</f>
        <v>2.4914567273293775E-2</v>
      </c>
      <c r="F133" s="10">
        <v>0.42127300000000001</v>
      </c>
      <c r="G133" s="7">
        <v>0.42104789999999997</v>
      </c>
      <c r="H133" s="2">
        <f>ABS(Table7[[#This Row],[Pd Analytic]]-Table7[[#This Row],[Pd Simulation]])</f>
        <v>2.2510000000003361E-4</v>
      </c>
      <c r="I133" s="2">
        <f>100*IF(Table7[[#This Row],[Pd Analytic]]&gt;0,Table7[[#This Row],[Absolute Error]]/Table7[[#This Row],[Pd Analytic]],1)</f>
        <v>5.3461850777556101E-2</v>
      </c>
      <c r="J133" s="10">
        <v>0.22023400000000001</v>
      </c>
      <c r="K133" s="9">
        <v>0.22040670000000001</v>
      </c>
      <c r="L133" s="2">
        <f>ABS(Table72[[#This Row],[Pd2 Simulation]]-Table72[[#This Row],[Pd1 Analytic]])</f>
        <v>1.7269999999999786E-4</v>
      </c>
      <c r="M133" s="2">
        <f>100*IF(Table72[[#This Row],[Pd1 Analytic]]&gt;0,Table72[[#This Row],[Pd2 Simulation]]/Table72[[#This Row],[Pd1 Analytic]],1)</f>
        <v>99.921644850179234</v>
      </c>
      <c r="N133" s="10">
        <v>0.201039</v>
      </c>
      <c r="O133" s="11">
        <v>0.20064119999999999</v>
      </c>
      <c r="P133" s="2">
        <f>ABS(Table723[[#This Row],[Pd2 Analytic]]-Table723[[#This Row],[Pd1 Simulation]])</f>
        <v>3.9780000000000371E-4</v>
      </c>
      <c r="Q133" s="2">
        <f>100*IF(Table723[[#This Row],[Pd2 Analytic]]&gt;0,Table723[[#This Row],[Pd1 Simulation]]/Table723[[#This Row],[Pd2 Analytic]],1)</f>
        <v>100.19826436444758</v>
      </c>
    </row>
    <row r="134" spans="1:17" x14ac:dyDescent="0.2">
      <c r="A134" s="1">
        <v>13.3</v>
      </c>
      <c r="B134" s="10">
        <v>0.507131</v>
      </c>
      <c r="C134" s="3">
        <v>0.50654460000000001</v>
      </c>
      <c r="D134" s="2">
        <f>ABS(Table6[[#This Row],[Pb Analytic]]-Table6[[#This Row],[Pb Simulation]])</f>
        <v>5.8639999999998693E-4</v>
      </c>
      <c r="E134" s="2">
        <f>100*IF(Table6[[#This Row],[Pb Simulation]]&gt;0,Table6[[#This Row],[Absolute Error]]/Table6[[#This Row],[Pb Simulation]],1)</f>
        <v>0.11563087249645299</v>
      </c>
      <c r="F134" s="10">
        <v>0.418767</v>
      </c>
      <c r="G134" s="7">
        <v>0.41826740000000001</v>
      </c>
      <c r="H134" s="2">
        <f>ABS(Table7[[#This Row],[Pd Analytic]]-Table7[[#This Row],[Pd Simulation]])</f>
        <v>4.9959999999998894E-4</v>
      </c>
      <c r="I134" s="2">
        <f>100*IF(Table7[[#This Row],[Pd Analytic]]&gt;0,Table7[[#This Row],[Absolute Error]]/Table7[[#This Row],[Pd Analytic]],1)</f>
        <v>0.1194451205138122</v>
      </c>
      <c r="J134" s="10">
        <v>0.219358</v>
      </c>
      <c r="K134" s="9">
        <v>0.218945</v>
      </c>
      <c r="L134" s="2">
        <f>ABS(Table72[[#This Row],[Pd2 Simulation]]-Table72[[#This Row],[Pd1 Analytic]])</f>
        <v>4.129999999999967E-4</v>
      </c>
      <c r="M134" s="2">
        <f>100*IF(Table72[[#This Row],[Pd1 Analytic]]&gt;0,Table72[[#This Row],[Pd2 Simulation]]/Table72[[#This Row],[Pd1 Analytic]],1)</f>
        <v>100.18863184818105</v>
      </c>
      <c r="N134" s="10">
        <v>0.199409</v>
      </c>
      <c r="O134" s="11">
        <v>0.19932250000000001</v>
      </c>
      <c r="P134" s="2">
        <f>ABS(Table723[[#This Row],[Pd2 Analytic]]-Table723[[#This Row],[Pd1 Simulation]])</f>
        <v>8.6499999999989363E-5</v>
      </c>
      <c r="Q134" s="2">
        <f>100*IF(Table723[[#This Row],[Pd2 Analytic]]&gt;0,Table723[[#This Row],[Pd1 Simulation]]/Table723[[#This Row],[Pd2 Analytic]],1)</f>
        <v>100.04339700736244</v>
      </c>
    </row>
    <row r="135" spans="1:17" x14ac:dyDescent="0.2">
      <c r="A135" s="1">
        <v>13.4</v>
      </c>
      <c r="B135" s="10">
        <v>0.51036499999999996</v>
      </c>
      <c r="C135" s="3">
        <v>0.50985290000000005</v>
      </c>
      <c r="D135" s="2">
        <f>ABS(Table6[[#This Row],[Pb Analytic]]-Table6[[#This Row],[Pb Simulation]])</f>
        <v>5.120999999999043E-4</v>
      </c>
      <c r="E135" s="2">
        <f>100*IF(Table6[[#This Row],[Pb Simulation]]&gt;0,Table6[[#This Row],[Absolute Error]]/Table6[[#This Row],[Pb Simulation]],1)</f>
        <v>0.10033995277887479</v>
      </c>
      <c r="F135" s="10">
        <v>0.41537600000000002</v>
      </c>
      <c r="G135" s="7">
        <v>0.41552020000000001</v>
      </c>
      <c r="H135" s="2">
        <f>ABS(Table7[[#This Row],[Pd Analytic]]-Table7[[#This Row],[Pd Simulation]])</f>
        <v>1.4419999999998323E-4</v>
      </c>
      <c r="I135" s="2">
        <f>100*IF(Table7[[#This Row],[Pd Analytic]]&gt;0,Table7[[#This Row],[Absolute Error]]/Table7[[#This Row],[Pd Analytic]],1)</f>
        <v>3.4703487339480303E-2</v>
      </c>
      <c r="J135" s="10">
        <v>0.21757499999999999</v>
      </c>
      <c r="K135" s="9">
        <v>0.2175009</v>
      </c>
      <c r="L135" s="2">
        <f>ABS(Table72[[#This Row],[Pd2 Simulation]]-Table72[[#This Row],[Pd1 Analytic]])</f>
        <v>7.4099999999993615E-5</v>
      </c>
      <c r="M135" s="2">
        <f>100*IF(Table72[[#This Row],[Pd1 Analytic]]&gt;0,Table72[[#This Row],[Pd2 Simulation]]/Table72[[#This Row],[Pd1 Analytic]],1)</f>
        <v>100.0340688245428</v>
      </c>
      <c r="N135" s="10">
        <v>0.197801</v>
      </c>
      <c r="O135" s="11">
        <v>0.19801940000000001</v>
      </c>
      <c r="P135" s="2">
        <f>ABS(Table723[[#This Row],[Pd2 Analytic]]-Table723[[#This Row],[Pd1 Simulation]])</f>
        <v>2.1840000000000748E-4</v>
      </c>
      <c r="Q135" s="2">
        <f>100*IF(Table723[[#This Row],[Pd2 Analytic]]&gt;0,Table723[[#This Row],[Pd1 Simulation]]/Table723[[#This Row],[Pd2 Analytic]],1)</f>
        <v>99.889707776106789</v>
      </c>
    </row>
    <row r="136" spans="1:17" x14ac:dyDescent="0.2">
      <c r="A136" s="1">
        <v>13.5</v>
      </c>
      <c r="B136" s="10">
        <v>0.51374200000000003</v>
      </c>
      <c r="C136" s="3">
        <v>0.51312009999999997</v>
      </c>
      <c r="D136" s="2">
        <f>ABS(Table6[[#This Row],[Pb Analytic]]-Table6[[#This Row],[Pb Simulation]])</f>
        <v>6.2190000000006407E-4</v>
      </c>
      <c r="E136" s="2">
        <f>100*IF(Table6[[#This Row],[Pb Simulation]]&gt;0,Table6[[#This Row],[Absolute Error]]/Table6[[#This Row],[Pb Simulation]],1)</f>
        <v>0.1210529799004294</v>
      </c>
      <c r="F136" s="10">
        <v>0.41269099999999997</v>
      </c>
      <c r="G136" s="7">
        <v>0.4128059</v>
      </c>
      <c r="H136" s="2">
        <f>ABS(Table7[[#This Row],[Pd Analytic]]-Table7[[#This Row],[Pd Simulation]])</f>
        <v>1.1490000000002887E-4</v>
      </c>
      <c r="I136" s="2">
        <f>100*IF(Table7[[#This Row],[Pd Analytic]]&gt;0,Table7[[#This Row],[Absolute Error]]/Table7[[#This Row],[Pd Analytic]],1)</f>
        <v>2.7833904505732324E-2</v>
      </c>
      <c r="J136" s="10">
        <v>0.215501</v>
      </c>
      <c r="K136" s="9">
        <v>0.21607409999999999</v>
      </c>
      <c r="L136" s="2">
        <f>ABS(Table72[[#This Row],[Pd2 Simulation]]-Table72[[#This Row],[Pd1 Analytic]])</f>
        <v>5.7309999999999306E-4</v>
      </c>
      <c r="M136" s="2">
        <f>100*IF(Table72[[#This Row],[Pd1 Analytic]]&gt;0,Table72[[#This Row],[Pd2 Simulation]]/Table72[[#This Row],[Pd1 Analytic]],1)</f>
        <v>99.734766915609043</v>
      </c>
      <c r="N136" s="10">
        <v>0.19719</v>
      </c>
      <c r="O136" s="11">
        <v>0.19673170000000001</v>
      </c>
      <c r="P136" s="2">
        <f>ABS(Table723[[#This Row],[Pd2 Analytic]]-Table723[[#This Row],[Pd1 Simulation]])</f>
        <v>4.5829999999999482E-4</v>
      </c>
      <c r="Q136" s="2">
        <f>100*IF(Table723[[#This Row],[Pd2 Analytic]]&gt;0,Table723[[#This Row],[Pd1 Simulation]]/Table723[[#This Row],[Pd2 Analytic]],1)</f>
        <v>100.2329568646029</v>
      </c>
    </row>
    <row r="137" spans="1:17" x14ac:dyDescent="0.2">
      <c r="A137" s="1">
        <v>13.6</v>
      </c>
      <c r="B137" s="10">
        <v>0.51542100000000002</v>
      </c>
      <c r="C137" s="3">
        <v>0.51634690000000005</v>
      </c>
      <c r="D137" s="2">
        <f>ABS(Table6[[#This Row],[Pb Analytic]]-Table6[[#This Row],[Pb Simulation]])</f>
        <v>9.2590000000003503E-4</v>
      </c>
      <c r="E137" s="2">
        <f>100*IF(Table6[[#This Row],[Pb Simulation]]&gt;0,Table6[[#This Row],[Absolute Error]]/Table6[[#This Row],[Pb Simulation]],1)</f>
        <v>0.17963955678950508</v>
      </c>
      <c r="F137" s="10">
        <v>0.41097699999999998</v>
      </c>
      <c r="G137" s="7">
        <v>0.41012369999999998</v>
      </c>
      <c r="H137" s="2">
        <f>ABS(Table7[[#This Row],[Pd Analytic]]-Table7[[#This Row],[Pd Simulation]])</f>
        <v>8.5330000000000128E-4</v>
      </c>
      <c r="I137" s="2">
        <f>100*IF(Table7[[#This Row],[Pd Analytic]]&gt;0,Table7[[#This Row],[Absolute Error]]/Table7[[#This Row],[Pd Analytic]],1)</f>
        <v>0.20805917824305237</v>
      </c>
      <c r="J137" s="10">
        <v>0.21537500000000001</v>
      </c>
      <c r="K137" s="9">
        <v>0.21466450000000001</v>
      </c>
      <c r="L137" s="2">
        <f>ABS(Table72[[#This Row],[Pd2 Simulation]]-Table72[[#This Row],[Pd1 Analytic]])</f>
        <v>7.105000000000028E-4</v>
      </c>
      <c r="M137" s="2">
        <f>100*IF(Table72[[#This Row],[Pd1 Analytic]]&gt;0,Table72[[#This Row],[Pd2 Simulation]]/Table72[[#This Row],[Pd1 Analytic]],1)</f>
        <v>100.33098160152238</v>
      </c>
      <c r="N137" s="10">
        <v>0.195602</v>
      </c>
      <c r="O137" s="11">
        <v>0.1954592</v>
      </c>
      <c r="P137" s="2">
        <f>ABS(Table723[[#This Row],[Pd2 Analytic]]-Table723[[#This Row],[Pd1 Simulation]])</f>
        <v>1.4279999999999848E-4</v>
      </c>
      <c r="Q137" s="2">
        <f>100*IF(Table723[[#This Row],[Pd2 Analytic]]&gt;0,Table723[[#This Row],[Pd1 Simulation]]/Table723[[#This Row],[Pd2 Analytic]],1)</f>
        <v>100.07305872529919</v>
      </c>
    </row>
    <row r="138" spans="1:17" x14ac:dyDescent="0.2">
      <c r="A138" s="1">
        <v>13.7</v>
      </c>
      <c r="B138" s="10">
        <v>0.52061599999999997</v>
      </c>
      <c r="C138" s="3">
        <v>0.51953389999999999</v>
      </c>
      <c r="D138" s="2">
        <f>ABS(Table6[[#This Row],[Pb Analytic]]-Table6[[#This Row],[Pb Simulation]])</f>
        <v>1.0820999999999747E-3</v>
      </c>
      <c r="E138" s="2">
        <f>100*IF(Table6[[#This Row],[Pb Simulation]]&gt;0,Table6[[#This Row],[Absolute Error]]/Table6[[#This Row],[Pb Simulation]],1)</f>
        <v>0.2078499316194613</v>
      </c>
      <c r="F138" s="10">
        <v>0.40707300000000002</v>
      </c>
      <c r="G138" s="7">
        <v>0.40747339999999999</v>
      </c>
      <c r="H138" s="2">
        <f>ABS(Table7[[#This Row],[Pd Analytic]]-Table7[[#This Row],[Pd Simulation]])</f>
        <v>4.0039999999996745E-4</v>
      </c>
      <c r="I138" s="2">
        <f>100*IF(Table7[[#This Row],[Pd Analytic]]&gt;0,Table7[[#This Row],[Absolute Error]]/Table7[[#This Row],[Pd Analytic]],1)</f>
        <v>9.8264083005164857E-2</v>
      </c>
      <c r="J138" s="10">
        <v>0.212954</v>
      </c>
      <c r="K138" s="9">
        <v>0.21327180000000001</v>
      </c>
      <c r="L138" s="2">
        <f>ABS(Table72[[#This Row],[Pd2 Simulation]]-Table72[[#This Row],[Pd1 Analytic]])</f>
        <v>3.1780000000000697E-4</v>
      </c>
      <c r="M138" s="2">
        <f>100*IF(Table72[[#This Row],[Pd1 Analytic]]&gt;0,Table72[[#This Row],[Pd2 Simulation]]/Table72[[#This Row],[Pd1 Analytic]],1)</f>
        <v>99.850988269428967</v>
      </c>
      <c r="N138" s="10">
        <v>0.19411900000000001</v>
      </c>
      <c r="O138" s="11">
        <v>0.1942017</v>
      </c>
      <c r="P138" s="2">
        <f>ABS(Table723[[#This Row],[Pd2 Analytic]]-Table723[[#This Row],[Pd1 Simulation]])</f>
        <v>8.2699999999991114E-5</v>
      </c>
      <c r="Q138" s="2">
        <f>100*IF(Table723[[#This Row],[Pd2 Analytic]]&gt;0,Table723[[#This Row],[Pd1 Simulation]]/Table723[[#This Row],[Pd2 Analytic]],1)</f>
        <v>99.957415408824957</v>
      </c>
    </row>
    <row r="139" spans="1:17" x14ac:dyDescent="0.2">
      <c r="A139" s="1">
        <v>13.8</v>
      </c>
      <c r="B139" s="10">
        <v>0.52290599999999998</v>
      </c>
      <c r="C139" s="3">
        <v>0.52268190000000003</v>
      </c>
      <c r="D139" s="2">
        <f>ABS(Table6[[#This Row],[Pb Analytic]]-Table6[[#This Row],[Pb Simulation]])</f>
        <v>2.2409999999994934E-4</v>
      </c>
      <c r="E139" s="2">
        <f>100*IF(Table6[[#This Row],[Pb Simulation]]&gt;0,Table6[[#This Row],[Absolute Error]]/Table6[[#This Row],[Pb Simulation]],1)</f>
        <v>4.2856651099805576E-2</v>
      </c>
      <c r="F139" s="10">
        <v>0.40548400000000001</v>
      </c>
      <c r="G139" s="7">
        <v>0.4048544</v>
      </c>
      <c r="H139" s="2">
        <f>ABS(Table7[[#This Row],[Pd Analytic]]-Table7[[#This Row],[Pd Simulation]])</f>
        <v>6.2960000000000793E-4</v>
      </c>
      <c r="I139" s="2">
        <f>100*IF(Table7[[#This Row],[Pd Analytic]]&gt;0,Table7[[#This Row],[Absolute Error]]/Table7[[#This Row],[Pd Analytic]],1)</f>
        <v>0.15551269789830813</v>
      </c>
      <c r="J139" s="10">
        <v>0.21207100000000001</v>
      </c>
      <c r="K139" s="9">
        <v>0.21189549999999999</v>
      </c>
      <c r="L139" s="2">
        <f>ABS(Table72[[#This Row],[Pd2 Simulation]]-Table72[[#This Row],[Pd1 Analytic]])</f>
        <v>1.7550000000002286E-4</v>
      </c>
      <c r="M139" s="2">
        <f>100*IF(Table72[[#This Row],[Pd1 Analytic]]&gt;0,Table72[[#This Row],[Pd2 Simulation]]/Table72[[#This Row],[Pd1 Analytic]],1)</f>
        <v>100.08282384477256</v>
      </c>
      <c r="N139" s="10">
        <v>0.193413</v>
      </c>
      <c r="O139" s="11">
        <v>0.19295880000000001</v>
      </c>
      <c r="P139" s="2">
        <f>ABS(Table723[[#This Row],[Pd2 Analytic]]-Table723[[#This Row],[Pd1 Simulation]])</f>
        <v>4.5419999999998795E-4</v>
      </c>
      <c r="Q139" s="2">
        <f>100*IF(Table723[[#This Row],[Pd2 Analytic]]&gt;0,Table723[[#This Row],[Pd1 Simulation]]/Table723[[#This Row],[Pd2 Analytic]],1)</f>
        <v>100.23538703598902</v>
      </c>
    </row>
    <row r="140" spans="1:17" x14ac:dyDescent="0.2">
      <c r="A140" s="1">
        <v>13.9</v>
      </c>
      <c r="B140" s="10">
        <v>0.52659</v>
      </c>
      <c r="C140" s="3">
        <v>0.52579129999999996</v>
      </c>
      <c r="D140" s="2">
        <f>ABS(Table6[[#This Row],[Pb Analytic]]-Table6[[#This Row],[Pb Simulation]])</f>
        <v>7.9870000000004104E-4</v>
      </c>
      <c r="E140" s="2">
        <f>100*IF(Table6[[#This Row],[Pb Simulation]]&gt;0,Table6[[#This Row],[Absolute Error]]/Table6[[#This Row],[Pb Simulation]],1)</f>
        <v>0.15167397785754402</v>
      </c>
      <c r="F140" s="10">
        <v>0.40228999999999998</v>
      </c>
      <c r="G140" s="7">
        <v>0.40226630000000002</v>
      </c>
      <c r="H140" s="2">
        <f>ABS(Table7[[#This Row],[Pd Analytic]]-Table7[[#This Row],[Pd Simulation]])</f>
        <v>2.3699999999959864E-5</v>
      </c>
      <c r="I140" s="2">
        <f>100*IF(Table7[[#This Row],[Pd Analytic]]&gt;0,Table7[[#This Row],[Absolute Error]]/Table7[[#This Row],[Pd Analytic]],1)</f>
        <v>5.8916195564877949E-3</v>
      </c>
      <c r="J140" s="10">
        <v>0.21037500000000001</v>
      </c>
      <c r="K140" s="9">
        <v>0.21053569999999999</v>
      </c>
      <c r="L140" s="2">
        <f>ABS(Table72[[#This Row],[Pd2 Simulation]]-Table72[[#This Row],[Pd1 Analytic]])</f>
        <v>1.6069999999998585E-4</v>
      </c>
      <c r="M140" s="2">
        <f>100*IF(Table72[[#This Row],[Pd1 Analytic]]&gt;0,Table72[[#This Row],[Pd2 Simulation]]/Table72[[#This Row],[Pd1 Analytic]],1)</f>
        <v>99.923670902369537</v>
      </c>
      <c r="N140" s="10">
        <v>0.191915</v>
      </c>
      <c r="O140" s="11">
        <v>0.1917306</v>
      </c>
      <c r="P140" s="2">
        <f>ABS(Table723[[#This Row],[Pd2 Analytic]]-Table723[[#This Row],[Pd1 Simulation]])</f>
        <v>1.8440000000000123E-4</v>
      </c>
      <c r="Q140" s="2">
        <f>100*IF(Table723[[#This Row],[Pd2 Analytic]]&gt;0,Table723[[#This Row],[Pd1 Simulation]]/Table723[[#This Row],[Pd2 Analytic]],1)</f>
        <v>100.09617661447885</v>
      </c>
    </row>
    <row r="141" spans="1:17" x14ac:dyDescent="0.2">
      <c r="A141" s="1">
        <v>14</v>
      </c>
      <c r="B141" s="10">
        <v>0.52948300000000004</v>
      </c>
      <c r="C141" s="3">
        <v>0.52886290000000002</v>
      </c>
      <c r="D141" s="2">
        <f>ABS(Table6[[#This Row],[Pb Analytic]]-Table6[[#This Row],[Pb Simulation]])</f>
        <v>6.2010000000001231E-4</v>
      </c>
      <c r="E141" s="2">
        <f>100*IF(Table6[[#This Row],[Pb Simulation]]&gt;0,Table6[[#This Row],[Absolute Error]]/Table6[[#This Row],[Pb Simulation]],1)</f>
        <v>0.11711424162815656</v>
      </c>
      <c r="F141" s="10">
        <v>0.39935900000000002</v>
      </c>
      <c r="G141" s="7">
        <v>0.39970850000000002</v>
      </c>
      <c r="H141" s="2">
        <f>ABS(Table7[[#This Row],[Pd Analytic]]-Table7[[#This Row],[Pd Simulation]])</f>
        <v>3.4950000000000259E-4</v>
      </c>
      <c r="I141" s="2">
        <f>100*IF(Table7[[#This Row],[Pd Analytic]]&gt;0,Table7[[#This Row],[Absolute Error]]/Table7[[#This Row],[Pd Analytic]],1)</f>
        <v>8.7438720967906003E-2</v>
      </c>
      <c r="J141" s="10">
        <v>0.208621</v>
      </c>
      <c r="K141" s="9">
        <v>0.20919189999999999</v>
      </c>
      <c r="L141" s="2">
        <f>ABS(Table72[[#This Row],[Pd2 Simulation]]-Table72[[#This Row],[Pd1 Analytic]])</f>
        <v>5.7089999999998531E-4</v>
      </c>
      <c r="M141" s="2">
        <f>100*IF(Table72[[#This Row],[Pd1 Analytic]]&gt;0,Table72[[#This Row],[Pd2 Simulation]]/Table72[[#This Row],[Pd1 Analytic]],1)</f>
        <v>99.727092683798944</v>
      </c>
      <c r="N141" s="10">
        <v>0.19073799999999999</v>
      </c>
      <c r="O141" s="11">
        <v>0.19051660000000001</v>
      </c>
      <c r="P141" s="2">
        <f>ABS(Table723[[#This Row],[Pd2 Analytic]]-Table723[[#This Row],[Pd1 Simulation]])</f>
        <v>2.2139999999998272E-4</v>
      </c>
      <c r="Q141" s="2">
        <f>100*IF(Table723[[#This Row],[Pd2 Analytic]]&gt;0,Table723[[#This Row],[Pd1 Simulation]]/Table723[[#This Row],[Pd2 Analytic]],1)</f>
        <v>100.11621034597509</v>
      </c>
    </row>
    <row r="142" spans="1:17" x14ac:dyDescent="0.2">
      <c r="A142" s="1">
        <v>14.1</v>
      </c>
      <c r="B142" s="10">
        <v>0.53121200000000002</v>
      </c>
      <c r="C142" s="3">
        <v>0.53189730000000002</v>
      </c>
      <c r="D142" s="2">
        <f>ABS(Table6[[#This Row],[Pb Analytic]]-Table6[[#This Row],[Pb Simulation]])</f>
        <v>6.852999999999998E-4</v>
      </c>
      <c r="E142" s="2">
        <f>100*IF(Table6[[#This Row],[Pb Simulation]]&gt;0,Table6[[#This Row],[Absolute Error]]/Table6[[#This Row],[Pb Simulation]],1)</f>
        <v>0.12900687484469472</v>
      </c>
      <c r="F142" s="10">
        <v>0.39829399999999998</v>
      </c>
      <c r="G142" s="7">
        <v>0.3971807</v>
      </c>
      <c r="H142" s="2">
        <f>ABS(Table7[[#This Row],[Pd Analytic]]-Table7[[#This Row],[Pd Simulation]])</f>
        <v>1.1132999999999837E-3</v>
      </c>
      <c r="I142" s="2">
        <f>100*IF(Table7[[#This Row],[Pd Analytic]]&gt;0,Table7[[#This Row],[Absolute Error]]/Table7[[#This Row],[Pd Analytic]],1)</f>
        <v>0.28030062890769458</v>
      </c>
      <c r="J142" s="10">
        <v>0.208034</v>
      </c>
      <c r="K142" s="9">
        <v>0.20786399999999999</v>
      </c>
      <c r="L142" s="2">
        <f>ABS(Table72[[#This Row],[Pd2 Simulation]]-Table72[[#This Row],[Pd1 Analytic]])</f>
        <v>1.7000000000000348E-4</v>
      </c>
      <c r="M142" s="2">
        <f>100*IF(Table72[[#This Row],[Pd1 Analytic]]&gt;0,Table72[[#This Row],[Pd2 Simulation]]/Table72[[#This Row],[Pd1 Analytic]],1)</f>
        <v>100.08178424354386</v>
      </c>
      <c r="N142" s="10">
        <v>0.19026000000000001</v>
      </c>
      <c r="O142" s="11">
        <v>0.1893167</v>
      </c>
      <c r="P142" s="2">
        <f>ABS(Table723[[#This Row],[Pd2 Analytic]]-Table723[[#This Row],[Pd1 Simulation]])</f>
        <v>9.4330000000000802E-4</v>
      </c>
      <c r="Q142" s="2">
        <f>100*IF(Table723[[#This Row],[Pd2 Analytic]]&gt;0,Table723[[#This Row],[Pd1 Simulation]]/Table723[[#This Row],[Pd2 Analytic]],1)</f>
        <v>100.49826560467197</v>
      </c>
    </row>
    <row r="143" spans="1:17" x14ac:dyDescent="0.2">
      <c r="A143" s="1">
        <v>14.2</v>
      </c>
      <c r="B143" s="10">
        <v>0.53483700000000001</v>
      </c>
      <c r="C143" s="3">
        <v>0.53489509999999996</v>
      </c>
      <c r="D143" s="2">
        <f>ABS(Table6[[#This Row],[Pb Analytic]]-Table6[[#This Row],[Pb Simulation]])</f>
        <v>5.8099999999949858E-5</v>
      </c>
      <c r="E143" s="2">
        <f>100*IF(Table6[[#This Row],[Pb Simulation]]&gt;0,Table6[[#This Row],[Absolute Error]]/Table6[[#This Row],[Pb Simulation]],1)</f>
        <v>1.0863122783193731E-2</v>
      </c>
      <c r="F143" s="10">
        <v>0.39504899999999998</v>
      </c>
      <c r="G143" s="7">
        <v>0.39468239999999999</v>
      </c>
      <c r="H143" s="2">
        <f>ABS(Table7[[#This Row],[Pd Analytic]]-Table7[[#This Row],[Pd Simulation]])</f>
        <v>3.6659999999999471E-4</v>
      </c>
      <c r="I143" s="2">
        <f>100*IF(Table7[[#This Row],[Pd Analytic]]&gt;0,Table7[[#This Row],[Absolute Error]]/Table7[[#This Row],[Pd Analytic]],1)</f>
        <v>9.2884810673086696E-2</v>
      </c>
      <c r="J143" s="10">
        <v>0.206015</v>
      </c>
      <c r="K143" s="9">
        <v>0.2065516</v>
      </c>
      <c r="L143" s="2">
        <f>ABS(Table72[[#This Row],[Pd2 Simulation]]-Table72[[#This Row],[Pd1 Analytic]])</f>
        <v>5.3659999999999819E-4</v>
      </c>
      <c r="M143" s="2">
        <f>100*IF(Table72[[#This Row],[Pd1 Analytic]]&gt;0,Table72[[#This Row],[Pd2 Simulation]]/Table72[[#This Row],[Pd1 Analytic]],1)</f>
        <v>99.740210194450199</v>
      </c>
      <c r="N143" s="10">
        <v>0.18903400000000001</v>
      </c>
      <c r="O143" s="11">
        <v>0.18813079999999999</v>
      </c>
      <c r="P143" s="2">
        <f>ABS(Table723[[#This Row],[Pd2 Analytic]]-Table723[[#This Row],[Pd1 Simulation]])</f>
        <v>9.0320000000002065E-4</v>
      </c>
      <c r="Q143" s="2">
        <f>100*IF(Table723[[#This Row],[Pd2 Analytic]]&gt;0,Table723[[#This Row],[Pd1 Simulation]]/Table723[[#This Row],[Pd2 Analytic]],1)</f>
        <v>100.48009151079995</v>
      </c>
    </row>
    <row r="144" spans="1:17" x14ac:dyDescent="0.2">
      <c r="A144" s="1">
        <v>14.3</v>
      </c>
      <c r="B144" s="10">
        <v>0.53822800000000004</v>
      </c>
      <c r="C144" s="3">
        <v>0.53785689999999997</v>
      </c>
      <c r="D144" s="2">
        <f>ABS(Table6[[#This Row],[Pb Analytic]]-Table6[[#This Row],[Pb Simulation]])</f>
        <v>3.711000000000686E-4</v>
      </c>
      <c r="E144" s="2">
        <f>100*IF(Table6[[#This Row],[Pb Simulation]]&gt;0,Table6[[#This Row],[Absolute Error]]/Table6[[#This Row],[Pb Simulation]],1)</f>
        <v>6.894847536732919E-2</v>
      </c>
      <c r="F144" s="10">
        <v>0.39216400000000001</v>
      </c>
      <c r="G144" s="7">
        <v>0.39221309999999998</v>
      </c>
      <c r="H144" s="2">
        <f>ABS(Table7[[#This Row],[Pd Analytic]]-Table7[[#This Row],[Pd Simulation]])</f>
        <v>4.9099999999968613E-5</v>
      </c>
      <c r="I144" s="2">
        <f>100*IF(Table7[[#This Row],[Pd Analytic]]&gt;0,Table7[[#This Row],[Absolute Error]]/Table7[[#This Row],[Pd Analytic]],1)</f>
        <v>1.2518704755136585E-2</v>
      </c>
      <c r="J144" s="10">
        <v>0.20500599999999999</v>
      </c>
      <c r="K144" s="9">
        <v>0.20525460000000001</v>
      </c>
      <c r="L144" s="2">
        <f>ABS(Table72[[#This Row],[Pd2 Simulation]]-Table72[[#This Row],[Pd1 Analytic]])</f>
        <v>2.4860000000001548E-4</v>
      </c>
      <c r="M144" s="2">
        <f>100*IF(Table72[[#This Row],[Pd1 Analytic]]&gt;0,Table72[[#This Row],[Pd2 Simulation]]/Table72[[#This Row],[Pd1 Analytic]],1)</f>
        <v>99.878882129803657</v>
      </c>
      <c r="N144" s="10">
        <v>0.18715799999999999</v>
      </c>
      <c r="O144" s="11">
        <v>0.1869585</v>
      </c>
      <c r="P144" s="2">
        <f>ABS(Table723[[#This Row],[Pd2 Analytic]]-Table723[[#This Row],[Pd1 Simulation]])</f>
        <v>1.9949999999999135E-4</v>
      </c>
      <c r="Q144" s="2">
        <f>100*IF(Table723[[#This Row],[Pd2 Analytic]]&gt;0,Table723[[#This Row],[Pd1 Simulation]]/Table723[[#This Row],[Pd2 Analytic]],1)</f>
        <v>100.10670817320421</v>
      </c>
    </row>
    <row r="145" spans="1:17" x14ac:dyDescent="0.2">
      <c r="A145" s="1">
        <v>14.4</v>
      </c>
      <c r="B145" s="10">
        <v>0.54238600000000003</v>
      </c>
      <c r="C145" s="3">
        <v>0.54078320000000002</v>
      </c>
      <c r="D145" s="2">
        <f>ABS(Table6[[#This Row],[Pb Analytic]]-Table6[[#This Row],[Pb Simulation]])</f>
        <v>1.6028000000000153E-3</v>
      </c>
      <c r="E145" s="2">
        <f>100*IF(Table6[[#This Row],[Pb Simulation]]&gt;0,Table6[[#This Row],[Absolute Error]]/Table6[[#This Row],[Pb Simulation]],1)</f>
        <v>0.29550910237358913</v>
      </c>
      <c r="F145" s="10">
        <v>0.38879399999999997</v>
      </c>
      <c r="G145" s="7">
        <v>0.38977240000000002</v>
      </c>
      <c r="H145" s="2">
        <f>ABS(Table7[[#This Row],[Pd Analytic]]-Table7[[#This Row],[Pd Simulation]])</f>
        <v>9.784000000000459E-4</v>
      </c>
      <c r="I145" s="2">
        <f>100*IF(Table7[[#This Row],[Pd Analytic]]&gt;0,Table7[[#This Row],[Absolute Error]]/Table7[[#This Row],[Pd Analytic]],1)</f>
        <v>0.25101828656930197</v>
      </c>
      <c r="J145" s="10">
        <v>0.20377799999999999</v>
      </c>
      <c r="K145" s="9">
        <v>0.20397270000000001</v>
      </c>
      <c r="L145" s="2">
        <f>ABS(Table72[[#This Row],[Pd2 Simulation]]-Table72[[#This Row],[Pd1 Analytic]])</f>
        <v>1.9470000000001986E-4</v>
      </c>
      <c r="M145" s="2">
        <f>100*IF(Table72[[#This Row],[Pd1 Analytic]]&gt;0,Table72[[#This Row],[Pd2 Simulation]]/Table72[[#This Row],[Pd1 Analytic]],1)</f>
        <v>99.904546049544848</v>
      </c>
      <c r="N145" s="10">
        <v>0.18501600000000001</v>
      </c>
      <c r="O145" s="11">
        <v>0.18579970000000001</v>
      </c>
      <c r="P145" s="2">
        <f>ABS(Table723[[#This Row],[Pd2 Analytic]]-Table723[[#This Row],[Pd1 Simulation]])</f>
        <v>7.8369999999999829E-4</v>
      </c>
      <c r="Q145" s="2">
        <f>100*IF(Table723[[#This Row],[Pd2 Analytic]]&gt;0,Table723[[#This Row],[Pd1 Simulation]]/Table723[[#This Row],[Pd2 Analytic]],1)</f>
        <v>99.57820168708561</v>
      </c>
    </row>
    <row r="146" spans="1:17" x14ac:dyDescent="0.2">
      <c r="A146" s="1">
        <v>14.5</v>
      </c>
      <c r="B146" s="10">
        <v>0.54469800000000002</v>
      </c>
      <c r="C146" s="3">
        <v>0.54367460000000001</v>
      </c>
      <c r="D146" s="2">
        <f>ABS(Table6[[#This Row],[Pb Analytic]]-Table6[[#This Row],[Pb Simulation]])</f>
        <v>1.0234000000000076E-3</v>
      </c>
      <c r="E146" s="2">
        <f>100*IF(Table6[[#This Row],[Pb Simulation]]&gt;0,Table6[[#This Row],[Absolute Error]]/Table6[[#This Row],[Pb Simulation]],1)</f>
        <v>0.18788392834194501</v>
      </c>
      <c r="F146" s="10">
        <v>0.38713799999999998</v>
      </c>
      <c r="G146" s="7">
        <v>0.38735989999999998</v>
      </c>
      <c r="H146" s="2">
        <f>ABS(Table7[[#This Row],[Pd Analytic]]-Table7[[#This Row],[Pd Simulation]])</f>
        <v>2.218999999999971E-4</v>
      </c>
      <c r="I146" s="2">
        <f>100*IF(Table7[[#This Row],[Pd Analytic]]&gt;0,Table7[[#This Row],[Absolute Error]]/Table7[[#This Row],[Pd Analytic]],1)</f>
        <v>5.728522751064246E-2</v>
      </c>
      <c r="J146" s="10">
        <v>0.20194100000000001</v>
      </c>
      <c r="K146" s="9">
        <v>0.20270569999999999</v>
      </c>
      <c r="L146" s="2">
        <f>ABS(Table72[[#This Row],[Pd2 Simulation]]-Table72[[#This Row],[Pd1 Analytic]])</f>
        <v>7.6469999999997929E-4</v>
      </c>
      <c r="M146" s="2">
        <f>100*IF(Table72[[#This Row],[Pd1 Analytic]]&gt;0,Table72[[#This Row],[Pd2 Simulation]]/Table72[[#This Row],[Pd1 Analytic]],1)</f>
        <v>99.6227535782171</v>
      </c>
      <c r="N146" s="10">
        <v>0.185197</v>
      </c>
      <c r="O146" s="11">
        <v>0.18465409999999999</v>
      </c>
      <c r="P146" s="2">
        <f>ABS(Table723[[#This Row],[Pd2 Analytic]]-Table723[[#This Row],[Pd1 Simulation]])</f>
        <v>5.4290000000001282E-4</v>
      </c>
      <c r="Q146" s="2">
        <f>100*IF(Table723[[#This Row],[Pd2 Analytic]]&gt;0,Table723[[#This Row],[Pd1 Simulation]]/Table723[[#This Row],[Pd2 Analytic]],1)</f>
        <v>100.2940091771588</v>
      </c>
    </row>
    <row r="147" spans="1:17" x14ac:dyDescent="0.2">
      <c r="A147" s="1">
        <v>14.6</v>
      </c>
      <c r="B147" s="10">
        <v>0.54707300000000003</v>
      </c>
      <c r="C147" s="3">
        <v>0.54653180000000001</v>
      </c>
      <c r="D147" s="2">
        <f>ABS(Table6[[#This Row],[Pb Analytic]]-Table6[[#This Row],[Pb Simulation]])</f>
        <v>5.4120000000001944E-4</v>
      </c>
      <c r="E147" s="2">
        <f>100*IF(Table6[[#This Row],[Pb Simulation]]&gt;0,Table6[[#This Row],[Absolute Error]]/Table6[[#This Row],[Pb Simulation]],1)</f>
        <v>9.8926468679686144E-2</v>
      </c>
      <c r="F147" s="10">
        <v>0.385488</v>
      </c>
      <c r="G147" s="7">
        <v>0.38497510000000001</v>
      </c>
      <c r="H147" s="2">
        <f>ABS(Table7[[#This Row],[Pd Analytic]]-Table7[[#This Row],[Pd Simulation]])</f>
        <v>5.1289999999998281E-4</v>
      </c>
      <c r="I147" s="2">
        <f>100*IF(Table7[[#This Row],[Pd Analytic]]&gt;0,Table7[[#This Row],[Absolute Error]]/Table7[[#This Row],[Pd Analytic]],1)</f>
        <v>0.13322939587520927</v>
      </c>
      <c r="J147" s="10">
        <v>0.201985</v>
      </c>
      <c r="K147" s="9">
        <v>0.2014534</v>
      </c>
      <c r="L147" s="2">
        <f>ABS(Table72[[#This Row],[Pd2 Simulation]]-Table72[[#This Row],[Pd1 Analytic]])</f>
        <v>5.3159999999999319E-4</v>
      </c>
      <c r="M147" s="2">
        <f>100*IF(Table72[[#This Row],[Pd1 Analytic]]&gt;0,Table72[[#This Row],[Pd2 Simulation]]/Table72[[#This Row],[Pd1 Analytic]],1)</f>
        <v>100.26388236684016</v>
      </c>
      <c r="N147" s="10">
        <v>0.183503</v>
      </c>
      <c r="O147" s="11">
        <v>0.18352160000000001</v>
      </c>
      <c r="P147" s="2">
        <f>ABS(Table723[[#This Row],[Pd2 Analytic]]-Table723[[#This Row],[Pd1 Simulation]])</f>
        <v>1.8600000000007499E-5</v>
      </c>
      <c r="Q147" s="2">
        <f>100*IF(Table723[[#This Row],[Pd2 Analytic]]&gt;0,Table723[[#This Row],[Pd1 Simulation]]/Table723[[#This Row],[Pd2 Analytic]],1)</f>
        <v>99.989864953226217</v>
      </c>
    </row>
    <row r="148" spans="1:17" x14ac:dyDescent="0.2">
      <c r="A148" s="1">
        <v>14.7</v>
      </c>
      <c r="B148" s="10">
        <v>0.54911200000000004</v>
      </c>
      <c r="C148" s="3">
        <v>0.54935520000000004</v>
      </c>
      <c r="D148" s="2">
        <f>ABS(Table6[[#This Row],[Pb Analytic]]-Table6[[#This Row],[Pb Simulation]])</f>
        <v>2.4319999999999897E-4</v>
      </c>
      <c r="E148" s="2">
        <f>100*IF(Table6[[#This Row],[Pb Simulation]]&gt;0,Table6[[#This Row],[Absolute Error]]/Table6[[#This Row],[Pb Simulation]],1)</f>
        <v>4.428968953510376E-2</v>
      </c>
      <c r="F148" s="10">
        <v>0.38313799999999998</v>
      </c>
      <c r="G148" s="7">
        <v>0.3826176</v>
      </c>
      <c r="H148" s="2">
        <f>ABS(Table7[[#This Row],[Pd Analytic]]-Table7[[#This Row],[Pd Simulation]])</f>
        <v>5.2039999999997644E-4</v>
      </c>
      <c r="I148" s="2">
        <f>100*IF(Table7[[#This Row],[Pd Analytic]]&gt;0,Table7[[#This Row],[Absolute Error]]/Table7[[#This Row],[Pd Analytic]],1)</f>
        <v>0.13601047102903169</v>
      </c>
      <c r="J148" s="10">
        <v>0.200544</v>
      </c>
      <c r="K148" s="9">
        <v>0.20021549999999999</v>
      </c>
      <c r="L148" s="2">
        <f>ABS(Table72[[#This Row],[Pd2 Simulation]]-Table72[[#This Row],[Pd1 Analytic]])</f>
        <v>3.2850000000000934E-4</v>
      </c>
      <c r="M148" s="2">
        <f>100*IF(Table72[[#This Row],[Pd1 Analytic]]&gt;0,Table72[[#This Row],[Pd2 Simulation]]/Table72[[#This Row],[Pd1 Analytic]],1)</f>
        <v>100.16407321111502</v>
      </c>
      <c r="N148" s="10">
        <v>0.18259400000000001</v>
      </c>
      <c r="O148" s="11">
        <v>0.18240200000000001</v>
      </c>
      <c r="P148" s="2">
        <f>ABS(Table723[[#This Row],[Pd2 Analytic]]-Table723[[#This Row],[Pd1 Simulation]])</f>
        <v>1.9199999999999773E-4</v>
      </c>
      <c r="Q148" s="2">
        <f>100*IF(Table723[[#This Row],[Pd2 Analytic]]&gt;0,Table723[[#This Row],[Pd1 Simulation]]/Table723[[#This Row],[Pd2 Analytic]],1)</f>
        <v>100.1052620037061</v>
      </c>
    </row>
    <row r="149" spans="1:17" x14ac:dyDescent="0.2">
      <c r="A149" s="1">
        <v>14.8</v>
      </c>
      <c r="B149" s="10">
        <v>0.55130500000000005</v>
      </c>
      <c r="C149" s="3">
        <v>0.55214549999999996</v>
      </c>
      <c r="D149" s="2">
        <f>ABS(Table6[[#This Row],[Pb Analytic]]-Table6[[#This Row],[Pb Simulation]])</f>
        <v>8.4049999999991076E-4</v>
      </c>
      <c r="E149" s="2">
        <f>100*IF(Table6[[#This Row],[Pb Simulation]]&gt;0,Table6[[#This Row],[Absolute Error]]/Table6[[#This Row],[Pb Simulation]],1)</f>
        <v>0.15245644425497876</v>
      </c>
      <c r="F149" s="10">
        <v>0.38154700000000003</v>
      </c>
      <c r="G149" s="7">
        <v>0.38028699999999999</v>
      </c>
      <c r="H149" s="2">
        <f>ABS(Table7[[#This Row],[Pd Analytic]]-Table7[[#This Row],[Pd Simulation]])</f>
        <v>1.2600000000000389E-3</v>
      </c>
      <c r="I149" s="2">
        <f>100*IF(Table7[[#This Row],[Pd Analytic]]&gt;0,Table7[[#This Row],[Absolute Error]]/Table7[[#This Row],[Pd Analytic]],1)</f>
        <v>0.33132870700287914</v>
      </c>
      <c r="J149" s="10">
        <v>0.199494</v>
      </c>
      <c r="K149" s="9">
        <v>0.1989918</v>
      </c>
      <c r="L149" s="2">
        <f>ABS(Table72[[#This Row],[Pd2 Simulation]]-Table72[[#This Row],[Pd1 Analytic]])</f>
        <v>5.022000000000082E-4</v>
      </c>
      <c r="M149" s="2">
        <f>100*IF(Table72[[#This Row],[Pd1 Analytic]]&gt;0,Table72[[#This Row],[Pd2 Simulation]]/Table72[[#This Row],[Pd1 Analytic]],1)</f>
        <v>100.25237220830205</v>
      </c>
      <c r="N149" s="10">
        <v>0.18205299999999999</v>
      </c>
      <c r="O149" s="11">
        <v>0.18129509999999999</v>
      </c>
      <c r="P149" s="2">
        <f>ABS(Table723[[#This Row],[Pd2 Analytic]]-Table723[[#This Row],[Pd1 Simulation]])</f>
        <v>7.5790000000000579E-4</v>
      </c>
      <c r="Q149" s="2">
        <f>100*IF(Table723[[#This Row],[Pd2 Analytic]]&gt;0,Table723[[#This Row],[Pd1 Simulation]]/Table723[[#This Row],[Pd2 Analytic]],1)</f>
        <v>100.41804770233725</v>
      </c>
    </row>
    <row r="150" spans="1:17" x14ac:dyDescent="0.2">
      <c r="A150" s="1">
        <v>14.9</v>
      </c>
      <c r="B150" s="10">
        <v>0.55609600000000003</v>
      </c>
      <c r="C150" s="3">
        <v>0.55490300000000004</v>
      </c>
      <c r="D150" s="2">
        <f>ABS(Table6[[#This Row],[Pb Analytic]]-Table6[[#This Row],[Pb Simulation]])</f>
        <v>1.1929999999999996E-3</v>
      </c>
      <c r="E150" s="2">
        <f>100*IF(Table6[[#This Row],[Pb Simulation]]&gt;0,Table6[[#This Row],[Absolute Error]]/Table6[[#This Row],[Pb Simulation]],1)</f>
        <v>0.21453130394751976</v>
      </c>
      <c r="F150" s="10">
        <v>0.37703500000000001</v>
      </c>
      <c r="G150" s="7">
        <v>0.37798290000000001</v>
      </c>
      <c r="H150" s="2">
        <f>ABS(Table7[[#This Row],[Pd Analytic]]-Table7[[#This Row],[Pd Simulation]])</f>
        <v>9.4790000000000152E-4</v>
      </c>
      <c r="I150" s="2">
        <f>100*IF(Table7[[#This Row],[Pd Analytic]]&gt;0,Table7[[#This Row],[Absolute Error]]/Table7[[#This Row],[Pd Analytic]],1)</f>
        <v>0.25077854051069548</v>
      </c>
      <c r="J150" s="10">
        <v>0.19738700000000001</v>
      </c>
      <c r="K150" s="9">
        <v>0.19778209999999999</v>
      </c>
      <c r="L150" s="2">
        <f>ABS(Table72[[#This Row],[Pd2 Simulation]]-Table72[[#This Row],[Pd1 Analytic]])</f>
        <v>3.9509999999998158E-4</v>
      </c>
      <c r="M150" s="2">
        <f>100*IF(Table72[[#This Row],[Pd1 Analytic]]&gt;0,Table72[[#This Row],[Pd2 Simulation]]/Table72[[#This Row],[Pd1 Analytic]],1)</f>
        <v>99.800234702736006</v>
      </c>
      <c r="N150" s="10">
        <v>0.179648</v>
      </c>
      <c r="O150" s="11">
        <v>0.18020069999999999</v>
      </c>
      <c r="P150" s="2">
        <f>ABS(Table723[[#This Row],[Pd2 Analytic]]-Table723[[#This Row],[Pd1 Simulation]])</f>
        <v>5.5269999999998931E-4</v>
      </c>
      <c r="Q150" s="2">
        <f>100*IF(Table723[[#This Row],[Pd2 Analytic]]&gt;0,Table723[[#This Row],[Pd1 Simulation]]/Table723[[#This Row],[Pd2 Analytic]],1)</f>
        <v>99.693286430074906</v>
      </c>
    </row>
    <row r="151" spans="1:17" x14ac:dyDescent="0.2">
      <c r="A151" s="1">
        <v>15</v>
      </c>
      <c r="B151" s="10">
        <v>0.556836</v>
      </c>
      <c r="C151" s="3">
        <v>0.55762840000000002</v>
      </c>
      <c r="D151" s="2">
        <f>ABS(Table6[[#This Row],[Pb Analytic]]-Table6[[#This Row],[Pb Simulation]])</f>
        <v>7.9240000000002642E-4</v>
      </c>
      <c r="E151" s="2">
        <f>100*IF(Table6[[#This Row],[Pb Simulation]]&gt;0,Table6[[#This Row],[Absolute Error]]/Table6[[#This Row],[Pb Simulation]],1)</f>
        <v>0.14230401770000978</v>
      </c>
      <c r="F151" s="10">
        <v>0.37656899999999999</v>
      </c>
      <c r="G151" s="7">
        <v>0.37570490000000001</v>
      </c>
      <c r="H151" s="2">
        <f>ABS(Table7[[#This Row],[Pd Analytic]]-Table7[[#This Row],[Pd Simulation]])</f>
        <v>8.6409999999997877E-4</v>
      </c>
      <c r="I151" s="2">
        <f>100*IF(Table7[[#This Row],[Pd Analytic]]&gt;0,Table7[[#This Row],[Absolute Error]]/Table7[[#This Row],[Pd Analytic]],1)</f>
        <v>0.22999433864183799</v>
      </c>
      <c r="J151" s="10">
        <v>0.19628799999999999</v>
      </c>
      <c r="K151" s="9">
        <v>0.19658619999999999</v>
      </c>
      <c r="L151" s="2">
        <f>ABS(Table72[[#This Row],[Pd2 Simulation]]-Table72[[#This Row],[Pd1 Analytic]])</f>
        <v>2.9819999999999847E-4</v>
      </c>
      <c r="M151" s="2">
        <f>100*IF(Table72[[#This Row],[Pd1 Analytic]]&gt;0,Table72[[#This Row],[Pd2 Simulation]]/Table72[[#This Row],[Pd1 Analytic]],1)</f>
        <v>99.848310817341201</v>
      </c>
      <c r="N151" s="10">
        <v>0.180281</v>
      </c>
      <c r="O151" s="11">
        <v>0.17911869999999999</v>
      </c>
      <c r="P151" s="2">
        <f>ABS(Table723[[#This Row],[Pd2 Analytic]]-Table723[[#This Row],[Pd1 Simulation]])</f>
        <v>1.162300000000005E-3</v>
      </c>
      <c r="Q151" s="2">
        <f>100*IF(Table723[[#This Row],[Pd2 Analytic]]&gt;0,Table723[[#This Row],[Pd1 Simulation]]/Table723[[#This Row],[Pd2 Analytic]],1)</f>
        <v>100.648899305321</v>
      </c>
    </row>
    <row r="152" spans="1:17" x14ac:dyDescent="0.2">
      <c r="A152" s="1">
        <v>15.1</v>
      </c>
      <c r="B152" s="10">
        <v>0.56201900000000005</v>
      </c>
      <c r="C152" s="3">
        <v>0.56032219999999999</v>
      </c>
      <c r="D152" s="2">
        <f>ABS(Table6[[#This Row],[Pb Analytic]]-Table6[[#This Row],[Pb Simulation]])</f>
        <v>1.6968000000000538E-3</v>
      </c>
      <c r="E152" s="2">
        <f>100*IF(Table6[[#This Row],[Pb Simulation]]&gt;0,Table6[[#This Row],[Absolute Error]]/Table6[[#This Row],[Pb Simulation]],1)</f>
        <v>0.30191150121260202</v>
      </c>
      <c r="F152" s="10">
        <v>0.37249300000000002</v>
      </c>
      <c r="G152" s="7">
        <v>0.37345260000000002</v>
      </c>
      <c r="H152" s="2">
        <f>ABS(Table7[[#This Row],[Pd Analytic]]-Table7[[#This Row],[Pd Simulation]])</f>
        <v>9.5960000000000489E-4</v>
      </c>
      <c r="I152" s="2">
        <f>100*IF(Table7[[#This Row],[Pd Analytic]]&gt;0,Table7[[#This Row],[Absolute Error]]/Table7[[#This Row],[Pd Analytic]],1)</f>
        <v>0.25695362677887496</v>
      </c>
      <c r="J152" s="10">
        <v>0.194607</v>
      </c>
      <c r="K152" s="9">
        <v>0.19540389999999999</v>
      </c>
      <c r="L152" s="2">
        <f>ABS(Table72[[#This Row],[Pd2 Simulation]]-Table72[[#This Row],[Pd1 Analytic]])</f>
        <v>7.9689999999998928E-4</v>
      </c>
      <c r="M152" s="2">
        <f>100*IF(Table72[[#This Row],[Pd1 Analytic]]&gt;0,Table72[[#This Row],[Pd2 Simulation]]/Table72[[#This Row],[Pd1 Analytic]],1)</f>
        <v>99.59217804762342</v>
      </c>
      <c r="N152" s="10">
        <v>0.17788599999999999</v>
      </c>
      <c r="O152" s="11">
        <v>0.1780487</v>
      </c>
      <c r="P152" s="2">
        <f>ABS(Table723[[#This Row],[Pd2 Analytic]]-Table723[[#This Row],[Pd1 Simulation]])</f>
        <v>1.6270000000001561E-4</v>
      </c>
      <c r="Q152" s="2">
        <f>100*IF(Table723[[#This Row],[Pd2 Analytic]]&gt;0,Table723[[#This Row],[Pd1 Simulation]]/Table723[[#This Row],[Pd2 Analytic]],1)</f>
        <v>99.908620506636652</v>
      </c>
    </row>
    <row r="153" spans="1:17" x14ac:dyDescent="0.2">
      <c r="A153" s="1">
        <v>15.2</v>
      </c>
      <c r="B153" s="10">
        <v>0.56351700000000005</v>
      </c>
      <c r="C153" s="3">
        <v>0.56298490000000001</v>
      </c>
      <c r="D153" s="2">
        <f>ABS(Table6[[#This Row],[Pb Analytic]]-Table6[[#This Row],[Pb Simulation]])</f>
        <v>5.3210000000003532E-4</v>
      </c>
      <c r="E153" s="2">
        <f>100*IF(Table6[[#This Row],[Pb Simulation]]&gt;0,Table6[[#This Row],[Absolute Error]]/Table6[[#This Row],[Pb Simulation]],1)</f>
        <v>9.4424835453062697E-2</v>
      </c>
      <c r="F153" s="10">
        <v>0.37135600000000002</v>
      </c>
      <c r="G153" s="7">
        <v>0.37122559999999999</v>
      </c>
      <c r="H153" s="2">
        <f>ABS(Table7[[#This Row],[Pd Analytic]]-Table7[[#This Row],[Pd Simulation]])</f>
        <v>1.3040000000003049E-4</v>
      </c>
      <c r="I153" s="2">
        <f>100*IF(Table7[[#This Row],[Pd Analytic]]&gt;0,Table7[[#This Row],[Absolute Error]]/Table7[[#This Row],[Pd Analytic]],1)</f>
        <v>3.5126887800849535E-2</v>
      </c>
      <c r="J153" s="10">
        <v>0.19419800000000001</v>
      </c>
      <c r="K153" s="9">
        <v>0.19423489999999999</v>
      </c>
      <c r="L153" s="2">
        <f>ABS(Table72[[#This Row],[Pd2 Simulation]]-Table72[[#This Row],[Pd1 Analytic]])</f>
        <v>3.6899999999978617E-5</v>
      </c>
      <c r="M153" s="2">
        <f>100*IF(Table72[[#This Row],[Pd1 Analytic]]&gt;0,Table72[[#This Row],[Pd2 Simulation]]/Table72[[#This Row],[Pd1 Analytic]],1)</f>
        <v>99.981002384226542</v>
      </c>
      <c r="N153" s="10">
        <v>0.17715800000000001</v>
      </c>
      <c r="O153" s="11">
        <v>0.1769907</v>
      </c>
      <c r="P153" s="2">
        <f>ABS(Table723[[#This Row],[Pd2 Analytic]]-Table723[[#This Row],[Pd1 Simulation]])</f>
        <v>1.6730000000000911E-4</v>
      </c>
      <c r="Q153" s="2">
        <f>100*IF(Table723[[#This Row],[Pd2 Analytic]]&gt;0,Table723[[#This Row],[Pd1 Simulation]]/Table723[[#This Row],[Pd2 Analytic]],1)</f>
        <v>100.09452474056546</v>
      </c>
    </row>
    <row r="154" spans="1:17" x14ac:dyDescent="0.2">
      <c r="A154" s="1">
        <v>15.3</v>
      </c>
      <c r="B154" s="10">
        <v>0.56601599999999996</v>
      </c>
      <c r="C154" s="3">
        <v>0.56561700000000004</v>
      </c>
      <c r="D154" s="2">
        <f>ABS(Table6[[#This Row],[Pb Analytic]]-Table6[[#This Row],[Pb Simulation]])</f>
        <v>3.9899999999992719E-4</v>
      </c>
      <c r="E154" s="2">
        <f>100*IF(Table6[[#This Row],[Pb Simulation]]&gt;0,Table6[[#This Row],[Absolute Error]]/Table6[[#This Row],[Pb Simulation]],1)</f>
        <v>7.0492706919932868E-2</v>
      </c>
      <c r="F154" s="10">
        <v>0.36925000000000002</v>
      </c>
      <c r="G154" s="7">
        <v>0.3690235</v>
      </c>
      <c r="H154" s="2">
        <f>ABS(Table7[[#This Row],[Pd Analytic]]-Table7[[#This Row],[Pd Simulation]])</f>
        <v>2.2650000000001835E-4</v>
      </c>
      <c r="I154" s="2">
        <f>100*IF(Table7[[#This Row],[Pd Analytic]]&gt;0,Table7[[#This Row],[Absolute Error]]/Table7[[#This Row],[Pd Analytic]],1)</f>
        <v>6.1378204911074326E-2</v>
      </c>
      <c r="J154" s="10">
        <v>0.19309699999999999</v>
      </c>
      <c r="K154" s="9">
        <v>0.193079</v>
      </c>
      <c r="L154" s="2">
        <f>ABS(Table72[[#This Row],[Pd2 Simulation]]-Table72[[#This Row],[Pd1 Analytic]])</f>
        <v>1.7999999999990246E-5</v>
      </c>
      <c r="M154" s="2">
        <f>100*IF(Table72[[#This Row],[Pd1 Analytic]]&gt;0,Table72[[#This Row],[Pd2 Simulation]]/Table72[[#This Row],[Pd1 Analytic]],1)</f>
        <v>100.0093226088803</v>
      </c>
      <c r="N154" s="10">
        <v>0.176153</v>
      </c>
      <c r="O154" s="11">
        <v>0.1759444</v>
      </c>
      <c r="P154" s="2">
        <f>ABS(Table723[[#This Row],[Pd2 Analytic]]-Table723[[#This Row],[Pd1 Simulation]])</f>
        <v>2.0860000000000323E-4</v>
      </c>
      <c r="Q154" s="2">
        <f>100*IF(Table723[[#This Row],[Pd2 Analytic]]&gt;0,Table723[[#This Row],[Pd1 Simulation]]/Table723[[#This Row],[Pd2 Analytic]],1)</f>
        <v>100.11856018151188</v>
      </c>
    </row>
    <row r="155" spans="1:17" x14ac:dyDescent="0.2">
      <c r="A155" s="1">
        <v>15.4</v>
      </c>
      <c r="B155" s="10">
        <v>0.56829700000000005</v>
      </c>
      <c r="C155" s="3">
        <v>0.56821889999999997</v>
      </c>
      <c r="D155" s="2">
        <f>ABS(Table6[[#This Row],[Pb Analytic]]-Table6[[#This Row],[Pb Simulation]])</f>
        <v>7.8100000000080883E-5</v>
      </c>
      <c r="E155" s="2">
        <f>100*IF(Table6[[#This Row],[Pb Simulation]]&gt;0,Table6[[#This Row],[Absolute Error]]/Table6[[#This Row],[Pb Simulation]],1)</f>
        <v>1.3742814056748652E-2</v>
      </c>
      <c r="F155" s="10">
        <v>0.36741400000000002</v>
      </c>
      <c r="G155" s="7">
        <v>0.36684600000000001</v>
      </c>
      <c r="H155" s="2">
        <f>ABS(Table7[[#This Row],[Pd Analytic]]-Table7[[#This Row],[Pd Simulation]])</f>
        <v>5.6800000000001294E-4</v>
      </c>
      <c r="I155" s="2">
        <f>100*IF(Table7[[#This Row],[Pd Analytic]]&gt;0,Table7[[#This Row],[Absolute Error]]/Table7[[#This Row],[Pd Analytic]],1)</f>
        <v>0.15483336331867129</v>
      </c>
      <c r="J155" s="10">
        <v>0.19218099999999999</v>
      </c>
      <c r="K155" s="9">
        <v>0.1919362</v>
      </c>
      <c r="L155" s="2">
        <f>ABS(Table72[[#This Row],[Pd2 Simulation]]-Table72[[#This Row],[Pd1 Analytic]])</f>
        <v>2.4479999999998947E-4</v>
      </c>
      <c r="M155" s="2">
        <f>100*IF(Table72[[#This Row],[Pd1 Analytic]]&gt;0,Table72[[#This Row],[Pd2 Simulation]]/Table72[[#This Row],[Pd1 Analytic]],1)</f>
        <v>100.12754238127044</v>
      </c>
      <c r="N155" s="10">
        <v>0.175233</v>
      </c>
      <c r="O155" s="11">
        <v>0.1749098</v>
      </c>
      <c r="P155" s="2">
        <f>ABS(Table723[[#This Row],[Pd2 Analytic]]-Table723[[#This Row],[Pd1 Simulation]])</f>
        <v>3.2319999999999571E-4</v>
      </c>
      <c r="Q155" s="2">
        <f>100*IF(Table723[[#This Row],[Pd2 Analytic]]&gt;0,Table723[[#This Row],[Pd1 Simulation]]/Table723[[#This Row],[Pd2 Analytic]],1)</f>
        <v>100.18478095566972</v>
      </c>
    </row>
    <row r="156" spans="1:17" x14ac:dyDescent="0.2">
      <c r="A156" s="1">
        <v>15.5</v>
      </c>
      <c r="B156" s="10">
        <v>0.57122099999999998</v>
      </c>
      <c r="C156" s="3">
        <v>0.57079120000000005</v>
      </c>
      <c r="D156" s="2">
        <f>ABS(Table6[[#This Row],[Pb Analytic]]-Table6[[#This Row],[Pb Simulation]])</f>
        <v>4.2979999999992469E-4</v>
      </c>
      <c r="E156" s="2">
        <f>100*IF(Table6[[#This Row],[Pb Simulation]]&gt;0,Table6[[#This Row],[Absolute Error]]/Table6[[#This Row],[Pb Simulation]],1)</f>
        <v>7.5242331777004817E-2</v>
      </c>
      <c r="F156" s="10">
        <v>0.36494199999999999</v>
      </c>
      <c r="G156" s="7">
        <v>0.36469259999999998</v>
      </c>
      <c r="H156" s="2">
        <f>ABS(Table7[[#This Row],[Pd Analytic]]-Table7[[#This Row],[Pd Simulation]])</f>
        <v>2.4940000000001072E-4</v>
      </c>
      <c r="I156" s="2">
        <f>100*IF(Table7[[#This Row],[Pd Analytic]]&gt;0,Table7[[#This Row],[Absolute Error]]/Table7[[#This Row],[Pd Analytic]],1)</f>
        <v>6.838636155491247E-2</v>
      </c>
      <c r="J156" s="10">
        <v>0.191057</v>
      </c>
      <c r="K156" s="9">
        <v>0.19080610000000001</v>
      </c>
      <c r="L156" s="2">
        <f>ABS(Table72[[#This Row],[Pd2 Simulation]]-Table72[[#This Row],[Pd1 Analytic]])</f>
        <v>2.5089999999999835E-4</v>
      </c>
      <c r="M156" s="2">
        <f>100*IF(Table72[[#This Row],[Pd1 Analytic]]&gt;0,Table72[[#This Row],[Pd2 Simulation]]/Table72[[#This Row],[Pd1 Analytic]],1)</f>
        <v>100.13149474780943</v>
      </c>
      <c r="N156" s="10">
        <v>0.17388500000000001</v>
      </c>
      <c r="O156" s="11">
        <v>0.1738866</v>
      </c>
      <c r="P156" s="2">
        <f>ABS(Table723[[#This Row],[Pd2 Analytic]]-Table723[[#This Row],[Pd1 Simulation]])</f>
        <v>1.5999999999904979E-6</v>
      </c>
      <c r="Q156" s="2">
        <f>100*IF(Table723[[#This Row],[Pd2 Analytic]]&gt;0,Table723[[#This Row],[Pd1 Simulation]]/Table723[[#This Row],[Pd2 Analytic]],1)</f>
        <v>99.999079860092735</v>
      </c>
    </row>
    <row r="157" spans="1:17" x14ac:dyDescent="0.2">
      <c r="A157" s="1">
        <v>15.6</v>
      </c>
      <c r="B157" s="10">
        <v>0.57456600000000002</v>
      </c>
      <c r="C157" s="3">
        <v>0.57333429999999996</v>
      </c>
      <c r="D157" s="2">
        <f>ABS(Table6[[#This Row],[Pb Analytic]]-Table6[[#This Row],[Pb Simulation]])</f>
        <v>1.2317000000000577E-3</v>
      </c>
      <c r="E157" s="2">
        <f>100*IF(Table6[[#This Row],[Pb Simulation]]&gt;0,Table6[[#This Row],[Absolute Error]]/Table6[[#This Row],[Pb Simulation]],1)</f>
        <v>0.21437049877647785</v>
      </c>
      <c r="F157" s="10">
        <v>0.36174400000000001</v>
      </c>
      <c r="G157" s="7">
        <v>0.36256310000000003</v>
      </c>
      <c r="H157" s="2">
        <f>ABS(Table7[[#This Row],[Pd Analytic]]-Table7[[#This Row],[Pd Simulation]])</f>
        <v>8.1910000000001704E-4</v>
      </c>
      <c r="I157" s="2">
        <f>100*IF(Table7[[#This Row],[Pd Analytic]]&gt;0,Table7[[#This Row],[Absolute Error]]/Table7[[#This Row],[Pd Analytic]],1)</f>
        <v>0.22591929515166242</v>
      </c>
      <c r="J157" s="10">
        <v>0.18959599999999999</v>
      </c>
      <c r="K157" s="9">
        <v>0.18968850000000001</v>
      </c>
      <c r="L157" s="2">
        <f>ABS(Table72[[#This Row],[Pd2 Simulation]]-Table72[[#This Row],[Pd1 Analytic]])</f>
        <v>9.2500000000023119E-5</v>
      </c>
      <c r="M157" s="2">
        <f>100*IF(Table72[[#This Row],[Pd1 Analytic]]&gt;0,Table72[[#This Row],[Pd2 Simulation]]/Table72[[#This Row],[Pd1 Analytic]],1)</f>
        <v>99.951235841919768</v>
      </c>
      <c r="N157" s="10">
        <v>0.172148</v>
      </c>
      <c r="O157" s="11">
        <v>0.17287459999999999</v>
      </c>
      <c r="P157" s="2">
        <f>ABS(Table723[[#This Row],[Pd2 Analytic]]-Table723[[#This Row],[Pd1 Simulation]])</f>
        <v>7.2659999999999392E-4</v>
      </c>
      <c r="Q157" s="2">
        <f>100*IF(Table723[[#This Row],[Pd2 Analytic]]&gt;0,Table723[[#This Row],[Pd1 Simulation]]/Table723[[#This Row],[Pd2 Analytic]],1)</f>
        <v>99.579695339859057</v>
      </c>
    </row>
    <row r="158" spans="1:17" x14ac:dyDescent="0.2">
      <c r="A158" s="1">
        <v>15.7</v>
      </c>
      <c r="B158" s="10">
        <v>0.57529399999999997</v>
      </c>
      <c r="C158" s="3">
        <v>0.57584869999999999</v>
      </c>
      <c r="D158" s="2">
        <f>ABS(Table6[[#This Row],[Pb Analytic]]-Table6[[#This Row],[Pb Simulation]])</f>
        <v>5.5470000000001907E-4</v>
      </c>
      <c r="E158" s="2">
        <f>100*IF(Table6[[#This Row],[Pb Simulation]]&gt;0,Table6[[#This Row],[Absolute Error]]/Table6[[#This Row],[Pb Simulation]],1)</f>
        <v>9.6420265116621953E-2</v>
      </c>
      <c r="F158" s="10">
        <v>0.36127300000000001</v>
      </c>
      <c r="G158" s="7">
        <v>0.36045700000000003</v>
      </c>
      <c r="H158" s="2">
        <f>ABS(Table7[[#This Row],[Pd Analytic]]-Table7[[#This Row],[Pd Simulation]])</f>
        <v>8.1599999999998341E-4</v>
      </c>
      <c r="I158" s="2">
        <f>100*IF(Table7[[#This Row],[Pd Analytic]]&gt;0,Table7[[#This Row],[Absolute Error]]/Table7[[#This Row],[Pd Analytic]],1)</f>
        <v>0.22637929073370286</v>
      </c>
      <c r="J158" s="10">
        <v>0.18912699999999999</v>
      </c>
      <c r="K158" s="9">
        <v>0.18858330000000001</v>
      </c>
      <c r="L158" s="2">
        <f>ABS(Table72[[#This Row],[Pd2 Simulation]]-Table72[[#This Row],[Pd1 Analytic]])</f>
        <v>5.4369999999998031E-4</v>
      </c>
      <c r="M158" s="2">
        <f>100*IF(Table72[[#This Row],[Pd1 Analytic]]&gt;0,Table72[[#This Row],[Pd2 Simulation]]/Table72[[#This Row],[Pd1 Analytic]],1)</f>
        <v>100.28830760730139</v>
      </c>
      <c r="N158" s="10">
        <v>0.17214599999999999</v>
      </c>
      <c r="O158" s="11">
        <v>0.17187379999999999</v>
      </c>
      <c r="P158" s="2">
        <f>ABS(Table723[[#This Row],[Pd2 Analytic]]-Table723[[#This Row],[Pd1 Simulation]])</f>
        <v>2.7220000000000022E-4</v>
      </c>
      <c r="Q158" s="2">
        <f>100*IF(Table723[[#This Row],[Pd2 Analytic]]&gt;0,Table723[[#This Row],[Pd1 Simulation]]/Table723[[#This Row],[Pd2 Analytic]],1)</f>
        <v>100.15837201481553</v>
      </c>
    </row>
    <row r="159" spans="1:17" x14ac:dyDescent="0.2">
      <c r="A159" s="1">
        <v>15.8</v>
      </c>
      <c r="B159" s="10">
        <v>0.578268</v>
      </c>
      <c r="C159" s="3">
        <v>0.57833480000000004</v>
      </c>
      <c r="D159" s="2">
        <f>ABS(Table6[[#This Row],[Pb Analytic]]-Table6[[#This Row],[Pb Simulation]])</f>
        <v>6.6800000000033499E-5</v>
      </c>
      <c r="E159" s="2">
        <f>100*IF(Table6[[#This Row],[Pb Simulation]]&gt;0,Table6[[#This Row],[Absolute Error]]/Table6[[#This Row],[Pb Simulation]],1)</f>
        <v>1.1551737256779469E-2</v>
      </c>
      <c r="F159" s="10">
        <v>0.35889700000000002</v>
      </c>
      <c r="G159" s="7">
        <v>0.35837409999999997</v>
      </c>
      <c r="H159" s="2">
        <f>ABS(Table7[[#This Row],[Pd Analytic]]-Table7[[#This Row],[Pd Simulation]])</f>
        <v>5.2290000000004833E-4</v>
      </c>
      <c r="I159" s="2">
        <f>100*IF(Table7[[#This Row],[Pd Analytic]]&gt;0,Table7[[#This Row],[Absolute Error]]/Table7[[#This Row],[Pd Analytic]],1)</f>
        <v>0.14590898170376942</v>
      </c>
      <c r="J159" s="10">
        <v>0.187475</v>
      </c>
      <c r="K159" s="9">
        <v>0.1874903</v>
      </c>
      <c r="L159" s="2">
        <f>ABS(Table72[[#This Row],[Pd2 Simulation]]-Table72[[#This Row],[Pd1 Analytic]])</f>
        <v>1.5299999999995872E-5</v>
      </c>
      <c r="M159" s="2">
        <f>100*IF(Table72[[#This Row],[Pd1 Analytic]]&gt;0,Table72[[#This Row],[Pd2 Simulation]]/Table72[[#This Row],[Pd1 Analytic]],1)</f>
        <v>99.991839577834156</v>
      </c>
      <c r="N159" s="10">
        <v>0.17142199999999999</v>
      </c>
      <c r="O159" s="11">
        <v>0.1708837</v>
      </c>
      <c r="P159" s="2">
        <f>ABS(Table723[[#This Row],[Pd2 Analytic]]-Table723[[#This Row],[Pd1 Simulation]])</f>
        <v>5.3829999999999156E-4</v>
      </c>
      <c r="Q159" s="2">
        <f>100*IF(Table723[[#This Row],[Pd2 Analytic]]&gt;0,Table723[[#This Row],[Pd1 Simulation]]/Table723[[#This Row],[Pd2 Analytic]],1)</f>
        <v>100.31500956498482</v>
      </c>
    </row>
    <row r="160" spans="1:17" x14ac:dyDescent="0.2">
      <c r="A160" s="1">
        <v>15.9</v>
      </c>
      <c r="B160" s="10">
        <v>0.58138599999999996</v>
      </c>
      <c r="C160" s="3">
        <v>0.58079309999999995</v>
      </c>
      <c r="D160" s="2">
        <f>ABS(Table6[[#This Row],[Pb Analytic]]-Table6[[#This Row],[Pb Simulation]])</f>
        <v>5.9290000000000731E-4</v>
      </c>
      <c r="E160" s="2">
        <f>100*IF(Table6[[#This Row],[Pb Simulation]]&gt;0,Table6[[#This Row],[Absolute Error]]/Table6[[#This Row],[Pb Simulation]],1)</f>
        <v>0.10198043984547397</v>
      </c>
      <c r="F160" s="10">
        <v>0.35578799999999999</v>
      </c>
      <c r="G160" s="7">
        <v>0.35631380000000001</v>
      </c>
      <c r="H160" s="2">
        <f>ABS(Table7[[#This Row],[Pd Analytic]]-Table7[[#This Row],[Pd Simulation]])</f>
        <v>5.258000000000207E-4</v>
      </c>
      <c r="I160" s="2">
        <f>100*IF(Table7[[#This Row],[Pd Analytic]]&gt;0,Table7[[#This Row],[Absolute Error]]/Table7[[#This Row],[Pd Analytic]],1)</f>
        <v>0.1475665550983489</v>
      </c>
      <c r="J160" s="10">
        <v>0.18613199999999999</v>
      </c>
      <c r="K160" s="9">
        <v>0.1864092</v>
      </c>
      <c r="L160" s="2">
        <f>ABS(Table72[[#This Row],[Pd2 Simulation]]-Table72[[#This Row],[Pd1 Analytic]])</f>
        <v>2.7720000000000522E-4</v>
      </c>
      <c r="M160" s="2">
        <f>100*IF(Table72[[#This Row],[Pd1 Analytic]]&gt;0,Table72[[#This Row],[Pd2 Simulation]]/Table72[[#This Row],[Pd1 Analytic]],1)</f>
        <v>99.851294893170504</v>
      </c>
      <c r="N160" s="10">
        <v>0.169656</v>
      </c>
      <c r="O160" s="11">
        <v>0.16990450000000001</v>
      </c>
      <c r="P160" s="2">
        <f>ABS(Table723[[#This Row],[Pd2 Analytic]]-Table723[[#This Row],[Pd1 Simulation]])</f>
        <v>2.485000000000126E-4</v>
      </c>
      <c r="Q160" s="2">
        <f>100*IF(Table723[[#This Row],[Pd2 Analytic]]&gt;0,Table723[[#This Row],[Pd1 Simulation]]/Table723[[#This Row],[Pd2 Analytic]],1)</f>
        <v>99.853741366473514</v>
      </c>
    </row>
    <row r="161" spans="1:17" x14ac:dyDescent="0.2">
      <c r="A161" s="1">
        <v>16</v>
      </c>
      <c r="B161" s="10">
        <v>0.58315099999999997</v>
      </c>
      <c r="C161" s="3">
        <v>0.58322399999999996</v>
      </c>
      <c r="D161" s="2">
        <f>ABS(Table6[[#This Row],[Pb Analytic]]-Table6[[#This Row],[Pb Simulation]])</f>
        <v>7.299999999998974E-5</v>
      </c>
      <c r="E161" s="2">
        <f>100*IF(Table6[[#This Row],[Pb Simulation]]&gt;0,Table6[[#This Row],[Absolute Error]]/Table6[[#This Row],[Pb Simulation]],1)</f>
        <v>1.2518198545486458E-2</v>
      </c>
      <c r="F161" s="10">
        <v>0.35498800000000003</v>
      </c>
      <c r="G161" s="7">
        <v>0.35427599999999998</v>
      </c>
      <c r="H161" s="2">
        <f>ABS(Table7[[#This Row],[Pd Analytic]]-Table7[[#This Row],[Pd Simulation]])</f>
        <v>7.1200000000004593E-4</v>
      </c>
      <c r="I161" s="2">
        <f>100*IF(Table7[[#This Row],[Pd Analytic]]&gt;0,Table7[[#This Row],[Absolute Error]]/Table7[[#This Row],[Pd Analytic]],1)</f>
        <v>0.20097325249242001</v>
      </c>
      <c r="J161" s="10">
        <v>0.18532299999999999</v>
      </c>
      <c r="K161" s="9">
        <v>0.18534010000000001</v>
      </c>
      <c r="L161" s="2">
        <f>ABS(Table72[[#This Row],[Pd2 Simulation]]-Table72[[#This Row],[Pd1 Analytic]])</f>
        <v>1.7100000000019877E-5</v>
      </c>
      <c r="M161" s="2">
        <f>100*IF(Table72[[#This Row],[Pd1 Analytic]]&gt;0,Table72[[#This Row],[Pd2 Simulation]]/Table72[[#This Row],[Pd1 Analytic]],1)</f>
        <v>99.990773718153804</v>
      </c>
      <c r="N161" s="10">
        <v>0.16966500000000001</v>
      </c>
      <c r="O161" s="11">
        <v>0.1689359</v>
      </c>
      <c r="P161" s="2">
        <f>ABS(Table723[[#This Row],[Pd2 Analytic]]-Table723[[#This Row],[Pd1 Simulation]])</f>
        <v>7.291000000000103E-4</v>
      </c>
      <c r="Q161" s="2">
        <f>100*IF(Table723[[#This Row],[Pd2 Analytic]]&gt;0,Table723[[#This Row],[Pd1 Simulation]]/Table723[[#This Row],[Pd2 Analytic]],1)</f>
        <v>100.43158381374238</v>
      </c>
    </row>
    <row r="162" spans="1:17" x14ac:dyDescent="0.2">
      <c r="A162" s="1">
        <v>16.100000000000001</v>
      </c>
      <c r="B162" s="10">
        <v>0.58607600000000004</v>
      </c>
      <c r="C162" s="3">
        <v>0.58562789999999998</v>
      </c>
      <c r="D162" s="2">
        <f>ABS(Table6[[#This Row],[Pb Analytic]]-Table6[[#This Row],[Pb Simulation]])</f>
        <v>4.4810000000006234E-4</v>
      </c>
      <c r="E162" s="2">
        <f>100*IF(Table6[[#This Row],[Pb Simulation]]&gt;0,Table6[[#This Row],[Absolute Error]]/Table6[[#This Row],[Pb Simulation]],1)</f>
        <v>7.6457660781206235E-2</v>
      </c>
      <c r="F162" s="10">
        <v>0.35267199999999999</v>
      </c>
      <c r="G162" s="7">
        <v>0.35226020000000002</v>
      </c>
      <c r="H162" s="2">
        <f>ABS(Table7[[#This Row],[Pd Analytic]]-Table7[[#This Row],[Pd Simulation]])</f>
        <v>4.117999999999622E-4</v>
      </c>
      <c r="I162" s="2">
        <f>100*IF(Table7[[#This Row],[Pd Analytic]]&gt;0,Table7[[#This Row],[Absolute Error]]/Table7[[#This Row],[Pd Analytic]],1)</f>
        <v>0.11690222170996388</v>
      </c>
      <c r="J162" s="10">
        <v>0.18415899999999999</v>
      </c>
      <c r="K162" s="9">
        <v>0.18428249999999999</v>
      </c>
      <c r="L162" s="2">
        <f>ABS(Table72[[#This Row],[Pd2 Simulation]]-Table72[[#This Row],[Pd1 Analytic]])</f>
        <v>1.2349999999999861E-4</v>
      </c>
      <c r="M162" s="2">
        <f>100*IF(Table72[[#This Row],[Pd1 Analytic]]&gt;0,Table72[[#This Row],[Pd2 Simulation]]/Table72[[#This Row],[Pd1 Analytic]],1)</f>
        <v>99.93298332722857</v>
      </c>
      <c r="N162" s="10">
        <v>0.168513</v>
      </c>
      <c r="O162" s="11">
        <v>0.16797780000000001</v>
      </c>
      <c r="P162" s="2">
        <f>ABS(Table723[[#This Row],[Pd2 Analytic]]-Table723[[#This Row],[Pd1 Simulation]])</f>
        <v>5.3519999999998569E-4</v>
      </c>
      <c r="Q162" s="2">
        <f>100*IF(Table723[[#This Row],[Pd2 Analytic]]&gt;0,Table723[[#This Row],[Pd1 Simulation]]/Table723[[#This Row],[Pd2 Analytic]],1)</f>
        <v>100.31861353107374</v>
      </c>
    </row>
    <row r="163" spans="1:17" x14ac:dyDescent="0.2">
      <c r="A163" s="1">
        <v>16.2</v>
      </c>
      <c r="B163" s="10">
        <v>0.58933599999999997</v>
      </c>
      <c r="C163" s="3">
        <v>0.58800529999999995</v>
      </c>
      <c r="D163" s="2">
        <f>ABS(Table6[[#This Row],[Pb Analytic]]-Table6[[#This Row],[Pb Simulation]])</f>
        <v>1.330700000000018E-3</v>
      </c>
      <c r="E163" s="2">
        <f>100*IF(Table6[[#This Row],[Pb Simulation]]&gt;0,Table6[[#This Row],[Absolute Error]]/Table6[[#This Row],[Pb Simulation]],1)</f>
        <v>0.22579648960864734</v>
      </c>
      <c r="F163" s="10">
        <v>0.34950700000000001</v>
      </c>
      <c r="G163" s="7">
        <v>0.35026629999999997</v>
      </c>
      <c r="H163" s="2">
        <f>ABS(Table7[[#This Row],[Pd Analytic]]-Table7[[#This Row],[Pd Simulation]])</f>
        <v>7.5929999999996278E-4</v>
      </c>
      <c r="I163" s="2">
        <f>100*IF(Table7[[#This Row],[Pd Analytic]]&gt;0,Table7[[#This Row],[Absolute Error]]/Table7[[#This Row],[Pd Analytic]],1)</f>
        <v>0.21677792011391411</v>
      </c>
      <c r="J163" s="10">
        <v>0.182672</v>
      </c>
      <c r="K163" s="9">
        <v>0.18323639999999999</v>
      </c>
      <c r="L163" s="2">
        <f>ABS(Table72[[#This Row],[Pd2 Simulation]]-Table72[[#This Row],[Pd1 Analytic]])</f>
        <v>5.6439999999999269E-4</v>
      </c>
      <c r="M163" s="2">
        <f>100*IF(Table72[[#This Row],[Pd1 Analytic]]&gt;0,Table72[[#This Row],[Pd2 Simulation]]/Table72[[#This Row],[Pd1 Analytic]],1)</f>
        <v>99.691982597344193</v>
      </c>
      <c r="N163" s="10">
        <v>0.16683500000000001</v>
      </c>
      <c r="O163" s="11">
        <v>0.16702980000000001</v>
      </c>
      <c r="P163" s="2">
        <f>ABS(Table723[[#This Row],[Pd2 Analytic]]-Table723[[#This Row],[Pd1 Simulation]])</f>
        <v>1.9479999999999498E-4</v>
      </c>
      <c r="Q163" s="2">
        <f>100*IF(Table723[[#This Row],[Pd2 Analytic]]&gt;0,Table723[[#This Row],[Pd1 Simulation]]/Table723[[#This Row],[Pd2 Analytic]],1)</f>
        <v>99.883374104501115</v>
      </c>
    </row>
    <row r="164" spans="1:17" x14ac:dyDescent="0.2">
      <c r="A164" s="1">
        <v>16.3</v>
      </c>
      <c r="B164" s="10">
        <v>0.59056600000000004</v>
      </c>
      <c r="C164" s="3">
        <v>0.59035660000000001</v>
      </c>
      <c r="D164" s="2">
        <f>ABS(Table6[[#This Row],[Pb Analytic]]-Table6[[#This Row],[Pb Simulation]])</f>
        <v>2.0940000000002623E-4</v>
      </c>
      <c r="E164" s="2">
        <f>100*IF(Table6[[#This Row],[Pb Simulation]]&gt;0,Table6[[#This Row],[Absolute Error]]/Table6[[#This Row],[Pb Simulation]],1)</f>
        <v>3.5457510252880492E-2</v>
      </c>
      <c r="F164" s="10">
        <v>0.34839199999999998</v>
      </c>
      <c r="G164" s="7">
        <v>0.34829369999999998</v>
      </c>
      <c r="H164" s="2">
        <f>ABS(Table7[[#This Row],[Pd Analytic]]-Table7[[#This Row],[Pd Simulation]])</f>
        <v>9.8299999999995613E-5</v>
      </c>
      <c r="I164" s="2">
        <f>100*IF(Table7[[#This Row],[Pd Analytic]]&gt;0,Table7[[#This Row],[Absolute Error]]/Table7[[#This Row],[Pd Analytic]],1)</f>
        <v>2.8223306938941366E-2</v>
      </c>
      <c r="J164" s="10">
        <v>0.182197</v>
      </c>
      <c r="K164" s="9">
        <v>0.18220169999999999</v>
      </c>
      <c r="L164" s="2">
        <f>ABS(Table72[[#This Row],[Pd2 Simulation]]-Table72[[#This Row],[Pd1 Analytic]])</f>
        <v>4.6999999999963737E-6</v>
      </c>
      <c r="M164" s="2">
        <f>100*IF(Table72[[#This Row],[Pd1 Analytic]]&gt;0,Table72[[#This Row],[Pd2 Simulation]]/Table72[[#This Row],[Pd1 Analytic]],1)</f>
        <v>99.997420441192375</v>
      </c>
      <c r="N164" s="10">
        <v>0.16619500000000001</v>
      </c>
      <c r="O164" s="11">
        <v>0.16609209999999999</v>
      </c>
      <c r="P164" s="2">
        <f>ABS(Table723[[#This Row],[Pd2 Analytic]]-Table723[[#This Row],[Pd1 Simulation]])</f>
        <v>1.0290000000001687E-4</v>
      </c>
      <c r="Q164" s="2">
        <f>100*IF(Table723[[#This Row],[Pd2 Analytic]]&gt;0,Table723[[#This Row],[Pd1 Simulation]]/Table723[[#This Row],[Pd2 Analytic]],1)</f>
        <v>100.06195357876746</v>
      </c>
    </row>
    <row r="165" spans="1:17" x14ac:dyDescent="0.2">
      <c r="A165" s="1">
        <v>16.399999999999999</v>
      </c>
      <c r="B165" s="10">
        <v>0.59329200000000004</v>
      </c>
      <c r="C165" s="3">
        <v>0.59268209999999999</v>
      </c>
      <c r="D165" s="2">
        <f>ABS(Table6[[#This Row],[Pb Analytic]]-Table6[[#This Row],[Pb Simulation]])</f>
        <v>6.0990000000005207E-4</v>
      </c>
      <c r="E165" s="2">
        <f>100*IF(Table6[[#This Row],[Pb Simulation]]&gt;0,Table6[[#This Row],[Absolute Error]]/Table6[[#This Row],[Pb Simulation]],1)</f>
        <v>0.10279929613075046</v>
      </c>
      <c r="F165" s="10">
        <v>0.34590100000000001</v>
      </c>
      <c r="G165" s="7">
        <v>0.34634229999999999</v>
      </c>
      <c r="H165" s="2">
        <f>ABS(Table7[[#This Row],[Pd Analytic]]-Table7[[#This Row],[Pd Simulation]])</f>
        <v>4.4129999999997782E-4</v>
      </c>
      <c r="I165" s="2">
        <f>100*IF(Table7[[#This Row],[Pd Analytic]]&gt;0,Table7[[#This Row],[Absolute Error]]/Table7[[#This Row],[Pd Analytic]],1)</f>
        <v>0.12741729785821074</v>
      </c>
      <c r="J165" s="10">
        <v>0.18155399999999999</v>
      </c>
      <c r="K165" s="9">
        <v>0.18117800000000001</v>
      </c>
      <c r="L165" s="2">
        <f>ABS(Table72[[#This Row],[Pd2 Simulation]]-Table72[[#This Row],[Pd1 Analytic]])</f>
        <v>3.7599999999998746E-4</v>
      </c>
      <c r="M165" s="2">
        <f>100*IF(Table72[[#This Row],[Pd1 Analytic]]&gt;0,Table72[[#This Row],[Pd2 Simulation]]/Table72[[#This Row],[Pd1 Analytic]],1)</f>
        <v>100.20753071564981</v>
      </c>
      <c r="N165" s="10">
        <v>0.16434699999999999</v>
      </c>
      <c r="O165" s="11">
        <v>0.16516429999999999</v>
      </c>
      <c r="P165" s="2">
        <f>ABS(Table723[[#This Row],[Pd2 Analytic]]-Table723[[#This Row],[Pd1 Simulation]])</f>
        <v>8.1729999999999303E-4</v>
      </c>
      <c r="Q165" s="2">
        <f>100*IF(Table723[[#This Row],[Pd2 Analytic]]&gt;0,Table723[[#This Row],[Pd1 Simulation]]/Table723[[#This Row],[Pd2 Analytic]],1)</f>
        <v>99.505159407935011</v>
      </c>
    </row>
    <row r="166" spans="1:17" x14ac:dyDescent="0.2">
      <c r="A166" s="1">
        <v>16.5</v>
      </c>
      <c r="B166" s="10">
        <v>0.59568600000000005</v>
      </c>
      <c r="C166" s="3">
        <v>0.59498240000000002</v>
      </c>
      <c r="D166" s="2">
        <f>ABS(Table6[[#This Row],[Pb Analytic]]-Table6[[#This Row],[Pb Simulation]])</f>
        <v>7.0360000000002643E-4</v>
      </c>
      <c r="E166" s="2">
        <f>100*IF(Table6[[#This Row],[Pb Simulation]]&gt;0,Table6[[#This Row],[Absolute Error]]/Table6[[#This Row],[Pb Simulation]],1)</f>
        <v>0.11811592013242318</v>
      </c>
      <c r="F166" s="10">
        <v>0.34449800000000003</v>
      </c>
      <c r="G166" s="7">
        <v>0.34441159999999998</v>
      </c>
      <c r="H166" s="2">
        <f>ABS(Table7[[#This Row],[Pd Analytic]]-Table7[[#This Row],[Pd Simulation]])</f>
        <v>8.6400000000041999E-5</v>
      </c>
      <c r="I166" s="2">
        <f>100*IF(Table7[[#This Row],[Pd Analytic]]&gt;0,Table7[[#This Row],[Absolute Error]]/Table7[[#This Row],[Pd Analytic]],1)</f>
        <v>2.5086263064322458E-2</v>
      </c>
      <c r="J166" s="10">
        <v>0.17963699999999999</v>
      </c>
      <c r="K166" s="9">
        <v>0.1801652</v>
      </c>
      <c r="L166" s="2">
        <f>ABS(Table72[[#This Row],[Pd2 Simulation]]-Table72[[#This Row],[Pd1 Analytic]])</f>
        <v>5.2820000000000644E-4</v>
      </c>
      <c r="M166" s="2">
        <f>100*IF(Table72[[#This Row],[Pd1 Analytic]]&gt;0,Table72[[#This Row],[Pd2 Simulation]]/Table72[[#This Row],[Pd1 Analytic]],1)</f>
        <v>99.706824625399349</v>
      </c>
      <c r="N166" s="10">
        <v>0.16486100000000001</v>
      </c>
      <c r="O166" s="11">
        <v>0.16424639999999999</v>
      </c>
      <c r="P166" s="2">
        <f>ABS(Table723[[#This Row],[Pd2 Analytic]]-Table723[[#This Row],[Pd1 Simulation]])</f>
        <v>6.1460000000002069E-4</v>
      </c>
      <c r="Q166" s="2">
        <f>100*IF(Table723[[#This Row],[Pd2 Analytic]]&gt;0,Table723[[#This Row],[Pd1 Simulation]]/Table723[[#This Row],[Pd2 Analytic]],1)</f>
        <v>100.37419389405187</v>
      </c>
    </row>
    <row r="167" spans="1:17" x14ac:dyDescent="0.2">
      <c r="A167" s="1">
        <v>16.600000000000001</v>
      </c>
      <c r="B167" s="10">
        <v>0.59704900000000005</v>
      </c>
      <c r="C167" s="3">
        <v>0.59725760000000006</v>
      </c>
      <c r="D167" s="2">
        <f>ABS(Table6[[#This Row],[Pb Analytic]]-Table6[[#This Row],[Pb Simulation]])</f>
        <v>2.0860000000000323E-4</v>
      </c>
      <c r="E167" s="2">
        <f>100*IF(Table6[[#This Row],[Pb Simulation]]&gt;0,Table6[[#This Row],[Absolute Error]]/Table6[[#This Row],[Pb Simulation]],1)</f>
        <v>3.4938505884777163E-2</v>
      </c>
      <c r="F167" s="10">
        <v>0.34325499999999998</v>
      </c>
      <c r="G167" s="7">
        <v>0.34250140000000001</v>
      </c>
      <c r="H167" s="2">
        <f>ABS(Table7[[#This Row],[Pd Analytic]]-Table7[[#This Row],[Pd Simulation]])</f>
        <v>7.5359999999996541E-4</v>
      </c>
      <c r="I167" s="2">
        <f>100*IF(Table7[[#This Row],[Pd Analytic]]&gt;0,Table7[[#This Row],[Absolute Error]]/Table7[[#This Row],[Pd Analytic]],1)</f>
        <v>0.22002829769453949</v>
      </c>
      <c r="J167" s="10">
        <v>0.17932999999999999</v>
      </c>
      <c r="K167" s="9">
        <v>0.1791633</v>
      </c>
      <c r="L167" s="2">
        <f>ABS(Table72[[#This Row],[Pd2 Simulation]]-Table72[[#This Row],[Pd1 Analytic]])</f>
        <v>1.6669999999999185E-4</v>
      </c>
      <c r="M167" s="2">
        <f>100*IF(Table72[[#This Row],[Pd1 Analytic]]&gt;0,Table72[[#This Row],[Pd2 Simulation]]/Table72[[#This Row],[Pd1 Analytic]],1)</f>
        <v>100.09304360881943</v>
      </c>
      <c r="N167" s="10">
        <v>0.16392499999999999</v>
      </c>
      <c r="O167" s="11">
        <v>0.16333810000000001</v>
      </c>
      <c r="P167" s="2">
        <f>ABS(Table723[[#This Row],[Pd2 Analytic]]-Table723[[#This Row],[Pd1 Simulation]])</f>
        <v>5.8689999999997355E-4</v>
      </c>
      <c r="Q167" s="2">
        <f>100*IF(Table723[[#This Row],[Pd2 Analytic]]&gt;0,Table723[[#This Row],[Pd1 Simulation]]/Table723[[#This Row],[Pd2 Analytic]],1)</f>
        <v>100.35931604445013</v>
      </c>
    </row>
    <row r="168" spans="1:17" x14ac:dyDescent="0.2">
      <c r="A168" s="1">
        <v>16.7</v>
      </c>
      <c r="B168" s="10">
        <v>0.59950300000000001</v>
      </c>
      <c r="C168" s="3">
        <v>0.59950840000000005</v>
      </c>
      <c r="D168" s="2">
        <f>ABS(Table6[[#This Row],[Pb Analytic]]-Table6[[#This Row],[Pb Simulation]])</f>
        <v>5.4000000000442583E-6</v>
      </c>
      <c r="E168" s="2">
        <f>100*IF(Table6[[#This Row],[Pb Simulation]]&gt;0,Table6[[#This Row],[Absolute Error]]/Table6[[#This Row],[Pb Simulation]],1)</f>
        <v>9.0074611804182101E-4</v>
      </c>
      <c r="F168" s="10">
        <v>0.34092299999999998</v>
      </c>
      <c r="G168" s="7">
        <v>0.34061140000000001</v>
      </c>
      <c r="H168" s="2">
        <f>ABS(Table7[[#This Row],[Pd Analytic]]-Table7[[#This Row],[Pd Simulation]])</f>
        <v>3.1159999999996746E-4</v>
      </c>
      <c r="I168" s="2">
        <f>100*IF(Table7[[#This Row],[Pd Analytic]]&gt;0,Table7[[#This Row],[Absolute Error]]/Table7[[#This Row],[Pd Analytic]],1)</f>
        <v>9.1482551670310344E-2</v>
      </c>
      <c r="J168" s="10">
        <v>0.17830499999999999</v>
      </c>
      <c r="K168" s="9">
        <v>0.178172</v>
      </c>
      <c r="L168" s="2">
        <f>ABS(Table72[[#This Row],[Pd2 Simulation]]-Table72[[#This Row],[Pd1 Analytic]])</f>
        <v>1.3299999999999423E-4</v>
      </c>
      <c r="M168" s="2">
        <f>100*IF(Table72[[#This Row],[Pd1 Analytic]]&gt;0,Table72[[#This Row],[Pd2 Simulation]]/Table72[[#This Row],[Pd1 Analytic]],1)</f>
        <v>100.07464697034325</v>
      </c>
      <c r="N168" s="10">
        <v>0.16261800000000001</v>
      </c>
      <c r="O168" s="11">
        <v>0.16243940000000001</v>
      </c>
      <c r="P168" s="2">
        <f>ABS(Table723[[#This Row],[Pd2 Analytic]]-Table723[[#This Row],[Pd1 Simulation]])</f>
        <v>1.7860000000000098E-4</v>
      </c>
      <c r="Q168" s="2">
        <f>100*IF(Table723[[#This Row],[Pd2 Analytic]]&gt;0,Table723[[#This Row],[Pd1 Simulation]]/Table723[[#This Row],[Pd2 Analytic]],1)</f>
        <v>100.10994869471324</v>
      </c>
    </row>
    <row r="169" spans="1:17" x14ac:dyDescent="0.2">
      <c r="A169" s="1">
        <v>16.8</v>
      </c>
      <c r="B169" s="10">
        <v>0.60174300000000003</v>
      </c>
      <c r="C169" s="3">
        <v>0.60173489999999996</v>
      </c>
      <c r="D169" s="2">
        <f>ABS(Table6[[#This Row],[Pb Analytic]]-Table6[[#This Row],[Pb Simulation]])</f>
        <v>8.1000000000663874E-6</v>
      </c>
      <c r="E169" s="2">
        <f>100*IF(Table6[[#This Row],[Pb Simulation]]&gt;0,Table6[[#This Row],[Absolute Error]]/Table6[[#This Row],[Pb Simulation]],1)</f>
        <v>1.3460896096949009E-3</v>
      </c>
      <c r="F169" s="10">
        <v>0.33881800000000001</v>
      </c>
      <c r="G169" s="7">
        <v>0.33874130000000002</v>
      </c>
      <c r="H169" s="2">
        <f>ABS(Table7[[#This Row],[Pd Analytic]]-Table7[[#This Row],[Pd Simulation]])</f>
        <v>7.6699999999985113E-5</v>
      </c>
      <c r="I169" s="2">
        <f>100*IF(Table7[[#This Row],[Pd Analytic]]&gt;0,Table7[[#This Row],[Absolute Error]]/Table7[[#This Row],[Pd Analytic]],1)</f>
        <v>2.2642647944016603E-2</v>
      </c>
      <c r="J169" s="10">
        <v>0.17719199999999999</v>
      </c>
      <c r="K169" s="9">
        <v>0.17719119999999999</v>
      </c>
      <c r="L169" s="2">
        <f>ABS(Table72[[#This Row],[Pd2 Simulation]]-Table72[[#This Row],[Pd1 Analytic]])</f>
        <v>7.9999999999524896E-7</v>
      </c>
      <c r="M169" s="2">
        <f>100*IF(Table72[[#This Row],[Pd1 Analytic]]&gt;0,Table72[[#This Row],[Pd2 Simulation]]/Table72[[#This Row],[Pd1 Analytic]],1)</f>
        <v>100.00045148969024</v>
      </c>
      <c r="N169" s="10">
        <v>0.16162599999999999</v>
      </c>
      <c r="O169" s="11">
        <v>0.1615501</v>
      </c>
      <c r="P169" s="2">
        <f>ABS(Table723[[#This Row],[Pd2 Analytic]]-Table723[[#This Row],[Pd1 Simulation]])</f>
        <v>7.5899999999989864E-5</v>
      </c>
      <c r="Q169" s="2">
        <f>100*IF(Table723[[#This Row],[Pd2 Analytic]]&gt;0,Table723[[#This Row],[Pd1 Simulation]]/Table723[[#This Row],[Pd2 Analytic]],1)</f>
        <v>100.04698232932074</v>
      </c>
    </row>
    <row r="170" spans="1:17" x14ac:dyDescent="0.2">
      <c r="A170" s="1">
        <v>16.899999999999999</v>
      </c>
      <c r="B170" s="10">
        <v>0.60409400000000002</v>
      </c>
      <c r="C170" s="3">
        <v>0.60393759999999996</v>
      </c>
      <c r="D170" s="2">
        <f>ABS(Table6[[#This Row],[Pb Analytic]]-Table6[[#This Row],[Pb Simulation]])</f>
        <v>1.5640000000005649E-4</v>
      </c>
      <c r="E170" s="2">
        <f>100*IF(Table6[[#This Row],[Pb Simulation]]&gt;0,Table6[[#This Row],[Absolute Error]]/Table6[[#This Row],[Pb Simulation]],1)</f>
        <v>2.5890010495064758E-2</v>
      </c>
      <c r="F170" s="10">
        <v>0.33735100000000001</v>
      </c>
      <c r="G170" s="7">
        <v>0.33689079999999999</v>
      </c>
      <c r="H170" s="2">
        <f>ABS(Table7[[#This Row],[Pd Analytic]]-Table7[[#This Row],[Pd Simulation]])</f>
        <v>4.602000000000217E-4</v>
      </c>
      <c r="I170" s="2">
        <f>100*IF(Table7[[#This Row],[Pd Analytic]]&gt;0,Table7[[#This Row],[Absolute Error]]/Table7[[#This Row],[Pd Analytic]],1)</f>
        <v>0.13660212745495623</v>
      </c>
      <c r="J170" s="10">
        <v>0.176007</v>
      </c>
      <c r="K170" s="9">
        <v>0.17622070000000001</v>
      </c>
      <c r="L170" s="2">
        <f>ABS(Table72[[#This Row],[Pd2 Simulation]]-Table72[[#This Row],[Pd1 Analytic]])</f>
        <v>2.137000000000111E-4</v>
      </c>
      <c r="M170" s="2">
        <f>100*IF(Table72[[#This Row],[Pd1 Analytic]]&gt;0,Table72[[#This Row],[Pd2 Simulation]]/Table72[[#This Row],[Pd1 Analytic]],1)</f>
        <v>99.878731613255425</v>
      </c>
      <c r="N170" s="10">
        <v>0.16134399999999999</v>
      </c>
      <c r="O170" s="11">
        <v>0.16067010000000001</v>
      </c>
      <c r="P170" s="2">
        <f>ABS(Table723[[#This Row],[Pd2 Analytic]]-Table723[[#This Row],[Pd1 Simulation]])</f>
        <v>6.7389999999997729E-4</v>
      </c>
      <c r="Q170" s="2">
        <f>100*IF(Table723[[#This Row],[Pd2 Analytic]]&gt;0,Table723[[#This Row],[Pd1 Simulation]]/Table723[[#This Row],[Pd2 Analytic]],1)</f>
        <v>100.41943087108302</v>
      </c>
    </row>
    <row r="171" spans="1:17" x14ac:dyDescent="0.2">
      <c r="A171" s="1">
        <v>17</v>
      </c>
      <c r="B171" s="10">
        <v>0.60629299999999997</v>
      </c>
      <c r="C171" s="3">
        <v>0.60611689999999996</v>
      </c>
      <c r="D171" s="2">
        <f>ABS(Table6[[#This Row],[Pb Analytic]]-Table6[[#This Row],[Pb Simulation]])</f>
        <v>1.7610000000001236E-4</v>
      </c>
      <c r="E171" s="2">
        <f>100*IF(Table6[[#This Row],[Pb Simulation]]&gt;0,Table6[[#This Row],[Absolute Error]]/Table6[[#This Row],[Pb Simulation]],1)</f>
        <v>2.9045362555730043E-2</v>
      </c>
      <c r="F171" s="10">
        <v>0.334955</v>
      </c>
      <c r="G171" s="7">
        <v>0.33505960000000001</v>
      </c>
      <c r="H171" s="2">
        <f>ABS(Table7[[#This Row],[Pd Analytic]]-Table7[[#This Row],[Pd Simulation]])</f>
        <v>1.0460000000001024E-4</v>
      </c>
      <c r="I171" s="2">
        <f>100*IF(Table7[[#This Row],[Pd Analytic]]&gt;0,Table7[[#This Row],[Absolute Error]]/Table7[[#This Row],[Pd Analytic]],1)</f>
        <v>3.1218326530566574E-2</v>
      </c>
      <c r="J171" s="10">
        <v>0.17561499999999999</v>
      </c>
      <c r="K171" s="9">
        <v>0.17526040000000001</v>
      </c>
      <c r="L171" s="2">
        <f>ABS(Table72[[#This Row],[Pd2 Simulation]]-Table72[[#This Row],[Pd1 Analytic]])</f>
        <v>3.5459999999998271E-4</v>
      </c>
      <c r="M171" s="2">
        <f>100*IF(Table72[[#This Row],[Pd1 Analytic]]&gt;0,Table72[[#This Row],[Pd2 Simulation]]/Table72[[#This Row],[Pd1 Analytic]],1)</f>
        <v>100.20232750809652</v>
      </c>
      <c r="N171" s="10">
        <v>0.15934000000000001</v>
      </c>
      <c r="O171" s="11">
        <v>0.1597992</v>
      </c>
      <c r="P171" s="2">
        <f>ABS(Table723[[#This Row],[Pd2 Analytic]]-Table723[[#This Row],[Pd1 Simulation]])</f>
        <v>4.5919999999999295E-4</v>
      </c>
      <c r="Q171" s="2">
        <f>100*IF(Table723[[#This Row],[Pd2 Analytic]]&gt;0,Table723[[#This Row],[Pd1 Simulation]]/Table723[[#This Row],[Pd2 Analytic]],1)</f>
        <v>99.712639362399813</v>
      </c>
    </row>
    <row r="172" spans="1:17" x14ac:dyDescent="0.2">
      <c r="A172" s="1">
        <v>17.100000000000001</v>
      </c>
      <c r="B172" s="10">
        <v>0.60801000000000005</v>
      </c>
      <c r="C172" s="3">
        <v>0.60827310000000001</v>
      </c>
      <c r="D172" s="2">
        <f>ABS(Table6[[#This Row],[Pb Analytic]]-Table6[[#This Row],[Pb Simulation]])</f>
        <v>2.6309999999996059E-4</v>
      </c>
      <c r="E172" s="2">
        <f>100*IF(Table6[[#This Row],[Pb Simulation]]&gt;0,Table6[[#This Row],[Absolute Error]]/Table6[[#This Row],[Pb Simulation]],1)</f>
        <v>4.327231460008233E-2</v>
      </c>
      <c r="F172" s="10">
        <v>0.33413300000000001</v>
      </c>
      <c r="G172" s="7">
        <v>0.33324740000000003</v>
      </c>
      <c r="H172" s="2">
        <f>ABS(Table7[[#This Row],[Pd Analytic]]-Table7[[#This Row],[Pd Simulation]])</f>
        <v>8.855999999999864E-4</v>
      </c>
      <c r="I172" s="2">
        <f>100*IF(Table7[[#This Row],[Pd Analytic]]&gt;0,Table7[[#This Row],[Absolute Error]]/Table7[[#This Row],[Pd Analytic]],1)</f>
        <v>0.26574850996586508</v>
      </c>
      <c r="J172" s="10">
        <v>0.17508499999999999</v>
      </c>
      <c r="K172" s="9">
        <v>0.1743101</v>
      </c>
      <c r="L172" s="2">
        <f>ABS(Table72[[#This Row],[Pd2 Simulation]]-Table72[[#This Row],[Pd1 Analytic]])</f>
        <v>7.7489999999999504E-4</v>
      </c>
      <c r="M172" s="2">
        <f>100*IF(Table72[[#This Row],[Pd1 Analytic]]&gt;0,Table72[[#This Row],[Pd2 Simulation]]/Table72[[#This Row],[Pd1 Analytic]],1)</f>
        <v>100.44455255317966</v>
      </c>
      <c r="N172" s="10">
        <v>0.15904799999999999</v>
      </c>
      <c r="O172" s="11">
        <v>0.1589373</v>
      </c>
      <c r="P172" s="2">
        <f>ABS(Table723[[#This Row],[Pd2 Analytic]]-Table723[[#This Row],[Pd1 Simulation]])</f>
        <v>1.1069999999999136E-4</v>
      </c>
      <c r="Q172" s="2">
        <f>100*IF(Table723[[#This Row],[Pd2 Analytic]]&gt;0,Table723[[#This Row],[Pd1 Simulation]]/Table723[[#This Row],[Pd2 Analytic]],1)</f>
        <v>100.06965010730646</v>
      </c>
    </row>
    <row r="173" spans="1:17" x14ac:dyDescent="0.2">
      <c r="A173" s="1">
        <v>17.2</v>
      </c>
      <c r="B173" s="10">
        <v>0.61080299999999998</v>
      </c>
      <c r="C173" s="3">
        <v>0.61040649999999996</v>
      </c>
      <c r="D173" s="2">
        <f>ABS(Table6[[#This Row],[Pb Analytic]]-Table6[[#This Row],[Pb Simulation]])</f>
        <v>3.9650000000002183E-4</v>
      </c>
      <c r="E173" s="2">
        <f>100*IF(Table6[[#This Row],[Pb Simulation]]&gt;0,Table6[[#This Row],[Absolute Error]]/Table6[[#This Row],[Pb Simulation]],1)</f>
        <v>6.491454691611237E-2</v>
      </c>
      <c r="F173" s="10">
        <v>0.33133899999999999</v>
      </c>
      <c r="G173" s="7">
        <v>0.33145400000000003</v>
      </c>
      <c r="H173" s="2">
        <f>ABS(Table7[[#This Row],[Pd Analytic]]-Table7[[#This Row],[Pd Simulation]])</f>
        <v>1.1500000000003174E-4</v>
      </c>
      <c r="I173" s="2">
        <f>100*IF(Table7[[#This Row],[Pd Analytic]]&gt;0,Table7[[#This Row],[Absolute Error]]/Table7[[#This Row],[Pd Analytic]],1)</f>
        <v>3.4695613871014296E-2</v>
      </c>
      <c r="J173" s="10">
        <v>0.17391300000000001</v>
      </c>
      <c r="K173" s="9">
        <v>0.17336960000000001</v>
      </c>
      <c r="L173" s="2">
        <f>ABS(Table72[[#This Row],[Pd2 Simulation]]-Table72[[#This Row],[Pd1 Analytic]])</f>
        <v>5.4339999999999944E-4</v>
      </c>
      <c r="M173" s="2">
        <f>100*IF(Table72[[#This Row],[Pd1 Analytic]]&gt;0,Table72[[#This Row],[Pd2 Simulation]]/Table72[[#This Row],[Pd1 Analytic]],1)</f>
        <v>100.31343441987524</v>
      </c>
      <c r="N173" s="10">
        <v>0.15742600000000001</v>
      </c>
      <c r="O173" s="11">
        <v>0.15808440000000001</v>
      </c>
      <c r="P173" s="2">
        <f>ABS(Table723[[#This Row],[Pd2 Analytic]]-Table723[[#This Row],[Pd1 Simulation]])</f>
        <v>6.5840000000000343E-4</v>
      </c>
      <c r="Q173" s="2">
        <f>100*IF(Table723[[#This Row],[Pd2 Analytic]]&gt;0,Table723[[#This Row],[Pd1 Simulation]]/Table723[[#This Row],[Pd2 Analytic]],1)</f>
        <v>99.58351361677687</v>
      </c>
    </row>
    <row r="174" spans="1:17" x14ac:dyDescent="0.2">
      <c r="A174" s="1">
        <v>17.3</v>
      </c>
      <c r="B174" s="10">
        <v>0.61153800000000003</v>
      </c>
      <c r="C174" s="3">
        <v>0.61251750000000005</v>
      </c>
      <c r="D174" s="2">
        <f>ABS(Table6[[#This Row],[Pb Analytic]]-Table6[[#This Row],[Pb Simulation]])</f>
        <v>9.7950000000002202E-4</v>
      </c>
      <c r="E174" s="2">
        <f>100*IF(Table6[[#This Row],[Pb Simulation]]&gt;0,Table6[[#This Row],[Absolute Error]]/Table6[[#This Row],[Pb Simulation]],1)</f>
        <v>0.16016993220372602</v>
      </c>
      <c r="F174" s="10">
        <v>0.33085999999999999</v>
      </c>
      <c r="G174" s="7">
        <v>0.329679</v>
      </c>
      <c r="H174" s="2">
        <f>ABS(Table7[[#This Row],[Pd Analytic]]-Table7[[#This Row],[Pd Simulation]])</f>
        <v>1.1809999999999876E-3</v>
      </c>
      <c r="I174" s="2">
        <f>100*IF(Table7[[#This Row],[Pd Analytic]]&gt;0,Table7[[#This Row],[Absolute Error]]/Table7[[#This Row],[Pd Analytic]],1)</f>
        <v>0.3582272452901118</v>
      </c>
      <c r="J174" s="10">
        <v>0.17306199999999999</v>
      </c>
      <c r="K174" s="9">
        <v>0.17243890000000001</v>
      </c>
      <c r="L174" s="2">
        <f>ABS(Table72[[#This Row],[Pd2 Simulation]]-Table72[[#This Row],[Pd1 Analytic]])</f>
        <v>6.2309999999998755E-4</v>
      </c>
      <c r="M174" s="2">
        <f>100*IF(Table72[[#This Row],[Pd1 Analytic]]&gt;0,Table72[[#This Row],[Pd2 Simulation]]/Table72[[#This Row],[Pd1 Analytic]],1)</f>
        <v>100.36134538088564</v>
      </c>
      <c r="N174" s="10">
        <v>0.15779799999999999</v>
      </c>
      <c r="O174" s="11">
        <v>0.15724009999999999</v>
      </c>
      <c r="P174" s="2">
        <f>ABS(Table723[[#This Row],[Pd2 Analytic]]-Table723[[#This Row],[Pd1 Simulation]])</f>
        <v>5.5790000000000006E-4</v>
      </c>
      <c r="Q174" s="2">
        <f>100*IF(Table723[[#This Row],[Pd2 Analytic]]&gt;0,Table723[[#This Row],[Pd1 Simulation]]/Table723[[#This Row],[Pd2 Analytic]],1)</f>
        <v>100.35480771126448</v>
      </c>
    </row>
    <row r="175" spans="1:17" x14ac:dyDescent="0.2">
      <c r="A175" s="1">
        <v>17.399999999999999</v>
      </c>
      <c r="B175" s="10">
        <v>0.61589000000000005</v>
      </c>
      <c r="C175" s="3">
        <v>0.61460649999999994</v>
      </c>
      <c r="D175" s="2">
        <f>ABS(Table6[[#This Row],[Pb Analytic]]-Table6[[#This Row],[Pb Simulation]])</f>
        <v>1.283500000000104E-3</v>
      </c>
      <c r="E175" s="2">
        <f>100*IF(Table6[[#This Row],[Pb Simulation]]&gt;0,Table6[[#This Row],[Absolute Error]]/Table6[[#This Row],[Pb Simulation]],1)</f>
        <v>0.20839760346816863</v>
      </c>
      <c r="F175" s="10">
        <v>0.32711699999999999</v>
      </c>
      <c r="G175" s="7">
        <v>0.3279222</v>
      </c>
      <c r="H175" s="2">
        <f>ABS(Table7[[#This Row],[Pd Analytic]]-Table7[[#This Row],[Pd Simulation]])</f>
        <v>8.0520000000000591E-4</v>
      </c>
      <c r="I175" s="2">
        <f>100*IF(Table7[[#This Row],[Pd Analytic]]&gt;0,Table7[[#This Row],[Absolute Error]]/Table7[[#This Row],[Pd Analytic]],1)</f>
        <v>0.24554604720266143</v>
      </c>
      <c r="J175" s="10">
        <v>0.171429</v>
      </c>
      <c r="K175" s="9">
        <v>0.1715178</v>
      </c>
      <c r="L175" s="2">
        <f>ABS(Table72[[#This Row],[Pd2 Simulation]]-Table72[[#This Row],[Pd1 Analytic]])</f>
        <v>8.879999999999999E-5</v>
      </c>
      <c r="M175" s="2">
        <f>100*IF(Table72[[#This Row],[Pd1 Analytic]]&gt;0,Table72[[#This Row],[Pd2 Simulation]]/Table72[[#This Row],[Pd1 Analytic]],1)</f>
        <v>99.948226947873636</v>
      </c>
      <c r="N175" s="10">
        <v>0.15568799999999999</v>
      </c>
      <c r="O175" s="11">
        <v>0.1564045</v>
      </c>
      <c r="P175" s="2">
        <f>ABS(Table723[[#This Row],[Pd2 Analytic]]-Table723[[#This Row],[Pd1 Simulation]])</f>
        <v>7.165000000000088E-4</v>
      </c>
      <c r="Q175" s="2">
        <f>100*IF(Table723[[#This Row],[Pd2 Analytic]]&gt;0,Table723[[#This Row],[Pd1 Simulation]]/Table723[[#This Row],[Pd2 Analytic]],1)</f>
        <v>99.5418929762251</v>
      </c>
    </row>
    <row r="176" spans="1:17" x14ac:dyDescent="0.2">
      <c r="A176" s="1">
        <v>17.5</v>
      </c>
      <c r="B176" s="10">
        <v>0.61687199999999998</v>
      </c>
      <c r="C176" s="3">
        <v>0.61667369999999999</v>
      </c>
      <c r="D176" s="2">
        <f>ABS(Table6[[#This Row],[Pb Analytic]]-Table6[[#This Row],[Pb Simulation]])</f>
        <v>1.982999999999846E-4</v>
      </c>
      <c r="E176" s="2">
        <f>100*IF(Table6[[#This Row],[Pb Simulation]]&gt;0,Table6[[#This Row],[Absolute Error]]/Table6[[#This Row],[Pb Simulation]],1)</f>
        <v>3.2146052989920855E-2</v>
      </c>
      <c r="F176" s="10">
        <v>0.32640400000000003</v>
      </c>
      <c r="G176" s="7">
        <v>0.32618340000000001</v>
      </c>
      <c r="H176" s="2">
        <f>ABS(Table7[[#This Row],[Pd Analytic]]-Table7[[#This Row],[Pd Simulation]])</f>
        <v>2.2060000000001523E-4</v>
      </c>
      <c r="I176" s="2">
        <f>100*IF(Table7[[#This Row],[Pd Analytic]]&gt;0,Table7[[#This Row],[Absolute Error]]/Table7[[#This Row],[Pd Analytic]],1)</f>
        <v>6.7630664221421208E-2</v>
      </c>
      <c r="J176" s="10">
        <v>0.17082</v>
      </c>
      <c r="K176" s="9">
        <v>0.17060610000000001</v>
      </c>
      <c r="L176" s="2">
        <f>ABS(Table72[[#This Row],[Pd2 Simulation]]-Table72[[#This Row],[Pd1 Analytic]])</f>
        <v>2.138999999999891E-4</v>
      </c>
      <c r="M176" s="2">
        <f>100*IF(Table72[[#This Row],[Pd1 Analytic]]&gt;0,Table72[[#This Row],[Pd2 Simulation]]/Table72[[#This Row],[Pd1 Analytic]],1)</f>
        <v>100.12537652522388</v>
      </c>
      <c r="N176" s="10">
        <v>0.155584</v>
      </c>
      <c r="O176" s="11">
        <v>0.1555774</v>
      </c>
      <c r="P176" s="2">
        <f>ABS(Table723[[#This Row],[Pd2 Analytic]]-Table723[[#This Row],[Pd1 Simulation]])</f>
        <v>6.5999999999954984E-6</v>
      </c>
      <c r="Q176" s="2">
        <f>100*IF(Table723[[#This Row],[Pd2 Analytic]]&gt;0,Table723[[#This Row],[Pd1 Simulation]]/Table723[[#This Row],[Pd2 Analytic]],1)</f>
        <v>100.00424226140814</v>
      </c>
    </row>
    <row r="177" spans="1:17" x14ac:dyDescent="0.2">
      <c r="A177" s="1">
        <v>17.600000000000001</v>
      </c>
      <c r="B177" s="10">
        <v>0.619537</v>
      </c>
      <c r="C177" s="3">
        <v>0.61871949999999998</v>
      </c>
      <c r="D177" s="2">
        <f>ABS(Table6[[#This Row],[Pb Analytic]]-Table6[[#This Row],[Pb Simulation]])</f>
        <v>8.1750000000002654E-4</v>
      </c>
      <c r="E177" s="2">
        <f>100*IF(Table6[[#This Row],[Pb Simulation]]&gt;0,Table6[[#This Row],[Absolute Error]]/Table6[[#This Row],[Pb Simulation]],1)</f>
        <v>0.13195337808718874</v>
      </c>
      <c r="F177" s="10">
        <v>0.32446700000000001</v>
      </c>
      <c r="G177" s="7">
        <v>0.32446229999999998</v>
      </c>
      <c r="H177" s="2">
        <f>ABS(Table7[[#This Row],[Pd Analytic]]-Table7[[#This Row],[Pd Simulation]])</f>
        <v>4.7000000000241293E-6</v>
      </c>
      <c r="I177" s="2">
        <f>100*IF(Table7[[#This Row],[Pd Analytic]]&gt;0,Table7[[#This Row],[Absolute Error]]/Table7[[#This Row],[Pd Analytic]],1)</f>
        <v>1.4485504171129063E-3</v>
      </c>
      <c r="J177" s="10">
        <v>0.169707</v>
      </c>
      <c r="K177" s="9">
        <v>0.16970379999999999</v>
      </c>
      <c r="L177" s="2">
        <f>ABS(Table72[[#This Row],[Pd2 Simulation]]-Table72[[#This Row],[Pd1 Analytic]])</f>
        <v>3.2000000000087514E-6</v>
      </c>
      <c r="M177" s="2">
        <f>100*IF(Table72[[#This Row],[Pd1 Analytic]]&gt;0,Table72[[#This Row],[Pd2 Simulation]]/Table72[[#This Row],[Pd1 Analytic]],1)</f>
        <v>100.00188563838877</v>
      </c>
      <c r="N177" s="10">
        <v>0.15476000000000001</v>
      </c>
      <c r="O177" s="11">
        <v>0.1547586</v>
      </c>
      <c r="P177" s="2">
        <f>ABS(Table723[[#This Row],[Pd2 Analytic]]-Table723[[#This Row],[Pd1 Simulation]])</f>
        <v>1.4000000000125024E-6</v>
      </c>
      <c r="Q177" s="2">
        <f>100*IF(Table723[[#This Row],[Pd2 Analytic]]&gt;0,Table723[[#This Row],[Pd1 Simulation]]/Table723[[#This Row],[Pd2 Analytic]],1)</f>
        <v>100.00090463470205</v>
      </c>
    </row>
    <row r="178" spans="1:17" x14ac:dyDescent="0.2">
      <c r="A178" s="1">
        <v>17.7</v>
      </c>
      <c r="B178" s="10">
        <v>0.62193399999999999</v>
      </c>
      <c r="C178" s="3">
        <v>0.62074419999999997</v>
      </c>
      <c r="D178" s="2">
        <f>ABS(Table6[[#This Row],[Pb Analytic]]-Table6[[#This Row],[Pb Simulation]])</f>
        <v>1.1898000000000186E-3</v>
      </c>
      <c r="E178" s="2">
        <f>100*IF(Table6[[#This Row],[Pb Simulation]]&gt;0,Table6[[#This Row],[Absolute Error]]/Table6[[#This Row],[Pb Simulation]],1)</f>
        <v>0.19130647303411916</v>
      </c>
      <c r="F178" s="10">
        <v>0.322324</v>
      </c>
      <c r="G178" s="7">
        <v>0.32275860000000001</v>
      </c>
      <c r="H178" s="2">
        <f>ABS(Table7[[#This Row],[Pd Analytic]]-Table7[[#This Row],[Pd Simulation]])</f>
        <v>4.346000000000072E-4</v>
      </c>
      <c r="I178" s="2">
        <f>100*IF(Table7[[#This Row],[Pd Analytic]]&gt;0,Table7[[#This Row],[Absolute Error]]/Table7[[#This Row],[Pd Analytic]],1)</f>
        <v>0.13465171803323203</v>
      </c>
      <c r="J178" s="10">
        <v>0.16808500000000001</v>
      </c>
      <c r="K178" s="9">
        <v>0.1688105</v>
      </c>
      <c r="L178" s="2">
        <f>ABS(Table72[[#This Row],[Pd2 Simulation]]-Table72[[#This Row],[Pd1 Analytic]])</f>
        <v>7.2549999999999004E-4</v>
      </c>
      <c r="M178" s="2">
        <f>100*IF(Table72[[#This Row],[Pd1 Analytic]]&gt;0,Table72[[#This Row],[Pd2 Simulation]]/Table72[[#This Row],[Pd1 Analytic]],1)</f>
        <v>99.570228155239164</v>
      </c>
      <c r="N178" s="10">
        <v>0.15423899999999999</v>
      </c>
      <c r="O178" s="11">
        <v>0.1539481</v>
      </c>
      <c r="P178" s="2">
        <f>ABS(Table723[[#This Row],[Pd2 Analytic]]-Table723[[#This Row],[Pd1 Simulation]])</f>
        <v>2.9089999999998284E-4</v>
      </c>
      <c r="Q178" s="2">
        <f>100*IF(Table723[[#This Row],[Pd2 Analytic]]&gt;0,Table723[[#This Row],[Pd1 Simulation]]/Table723[[#This Row],[Pd2 Analytic]],1)</f>
        <v>100.18895978579793</v>
      </c>
    </row>
    <row r="179" spans="1:17" x14ac:dyDescent="0.2">
      <c r="A179" s="1">
        <v>17.8</v>
      </c>
      <c r="B179" s="10">
        <v>0.62401300000000004</v>
      </c>
      <c r="C179" s="3">
        <v>0.62274810000000003</v>
      </c>
      <c r="D179" s="2">
        <f>ABS(Table6[[#This Row],[Pb Analytic]]-Table6[[#This Row],[Pb Simulation]])</f>
        <v>1.2649000000000132E-3</v>
      </c>
      <c r="E179" s="2">
        <f>100*IF(Table6[[#This Row],[Pb Simulation]]&gt;0,Table6[[#This Row],[Absolute Error]]/Table6[[#This Row],[Pb Simulation]],1)</f>
        <v>0.20270411033103689</v>
      </c>
      <c r="F179" s="10">
        <v>0.320183</v>
      </c>
      <c r="G179" s="7">
        <v>0.32107210000000003</v>
      </c>
      <c r="H179" s="2">
        <f>ABS(Table7[[#This Row],[Pd Analytic]]-Table7[[#This Row],[Pd Simulation]])</f>
        <v>8.8910000000003153E-4</v>
      </c>
      <c r="I179" s="2">
        <f>100*IF(Table7[[#This Row],[Pd Analytic]]&gt;0,Table7[[#This Row],[Absolute Error]]/Table7[[#This Row],[Pd Analytic]],1)</f>
        <v>0.2769159948809104</v>
      </c>
      <c r="J179" s="10">
        <v>0.16786200000000001</v>
      </c>
      <c r="K179" s="9">
        <v>0.1679263</v>
      </c>
      <c r="L179" s="2">
        <f>ABS(Table72[[#This Row],[Pd2 Simulation]]-Table72[[#This Row],[Pd1 Analytic]])</f>
        <v>6.4299999999989366E-5</v>
      </c>
      <c r="M179" s="2">
        <f>100*IF(Table72[[#This Row],[Pd1 Analytic]]&gt;0,Table72[[#This Row],[Pd2 Simulation]]/Table72[[#This Row],[Pd1 Analytic]],1)</f>
        <v>99.961709392751473</v>
      </c>
      <c r="N179" s="10">
        <v>0.15232100000000001</v>
      </c>
      <c r="O179" s="11">
        <v>0.1531458</v>
      </c>
      <c r="P179" s="2">
        <f>ABS(Table723[[#This Row],[Pd2 Analytic]]-Table723[[#This Row],[Pd1 Simulation]])</f>
        <v>8.2479999999998665E-4</v>
      </c>
      <c r="Q179" s="2">
        <f>100*IF(Table723[[#This Row],[Pd2 Analytic]]&gt;0,Table723[[#This Row],[Pd1 Simulation]]/Table723[[#This Row],[Pd2 Analytic]],1)</f>
        <v>99.461428259867404</v>
      </c>
    </row>
    <row r="180" spans="1:17" x14ac:dyDescent="0.2">
      <c r="A180" s="1">
        <v>17.899999999999999</v>
      </c>
      <c r="B180" s="10">
        <v>0.624027</v>
      </c>
      <c r="C180" s="3">
        <v>0.6247315</v>
      </c>
      <c r="D180" s="2">
        <f>ABS(Table6[[#This Row],[Pb Analytic]]-Table6[[#This Row],[Pb Simulation]])</f>
        <v>7.044999999999968E-4</v>
      </c>
      <c r="E180" s="2">
        <f>100*IF(Table6[[#This Row],[Pb Simulation]]&gt;0,Table6[[#This Row],[Absolute Error]]/Table6[[#This Row],[Pb Simulation]],1)</f>
        <v>0.11289575611311638</v>
      </c>
      <c r="F180" s="10">
        <v>0.32036300000000001</v>
      </c>
      <c r="G180" s="7">
        <v>0.31940259999999998</v>
      </c>
      <c r="H180" s="2">
        <f>ABS(Table7[[#This Row],[Pd Analytic]]-Table7[[#This Row],[Pd Simulation]])</f>
        <v>9.604000000000279E-4</v>
      </c>
      <c r="I180" s="2">
        <f>100*IF(Table7[[#This Row],[Pd Analytic]]&gt;0,Table7[[#This Row],[Absolute Error]]/Table7[[#This Row],[Pd Analytic]],1)</f>
        <v>0.3006863438181242</v>
      </c>
      <c r="J180" s="10">
        <v>0.168104</v>
      </c>
      <c r="K180" s="9">
        <v>0.16705110000000001</v>
      </c>
      <c r="L180" s="2">
        <f>ABS(Table72[[#This Row],[Pd2 Simulation]]-Table72[[#This Row],[Pd1 Analytic]])</f>
        <v>1.0528999999999955E-3</v>
      </c>
      <c r="M180" s="2">
        <f>100*IF(Table72[[#This Row],[Pd1 Analytic]]&gt;0,Table72[[#This Row],[Pd2 Simulation]]/Table72[[#This Row],[Pd1 Analytic]],1)</f>
        <v>100.63028618189284</v>
      </c>
      <c r="N180" s="10">
        <v>0.15225900000000001</v>
      </c>
      <c r="O180" s="11">
        <v>0.1523515</v>
      </c>
      <c r="P180" s="2">
        <f>ABS(Table723[[#This Row],[Pd2 Analytic]]-Table723[[#This Row],[Pd1 Simulation]])</f>
        <v>9.2499999999995364E-5</v>
      </c>
      <c r="Q180" s="2">
        <f>100*IF(Table723[[#This Row],[Pd2 Analytic]]&gt;0,Table723[[#This Row],[Pd1 Simulation]]/Table723[[#This Row],[Pd2 Analytic]],1)</f>
        <v>99.939285139955956</v>
      </c>
    </row>
    <row r="181" spans="1:17" x14ac:dyDescent="0.2">
      <c r="A181" s="1">
        <v>18</v>
      </c>
      <c r="B181" s="10">
        <v>0.62604800000000005</v>
      </c>
      <c r="C181" s="3">
        <v>0.62669470000000005</v>
      </c>
      <c r="D181" s="2">
        <f>ABS(Table6[[#This Row],[Pb Analytic]]-Table6[[#This Row],[Pb Simulation]])</f>
        <v>6.4670000000000005E-4</v>
      </c>
      <c r="E181" s="2">
        <f>100*IF(Table6[[#This Row],[Pb Simulation]]&gt;0,Table6[[#This Row],[Absolute Error]]/Table6[[#This Row],[Pb Simulation]],1)</f>
        <v>0.10329878859129012</v>
      </c>
      <c r="F181" s="10">
        <v>0.31862699999999999</v>
      </c>
      <c r="G181" s="7">
        <v>0.31774970000000002</v>
      </c>
      <c r="H181" s="2">
        <f>ABS(Table7[[#This Row],[Pd Analytic]]-Table7[[#This Row],[Pd Simulation]])</f>
        <v>8.7729999999996977E-4</v>
      </c>
      <c r="I181" s="2">
        <f>100*IF(Table7[[#This Row],[Pd Analytic]]&gt;0,Table7[[#This Row],[Absolute Error]]/Table7[[#This Row],[Pd Analytic]],1)</f>
        <v>0.2760978216501761</v>
      </c>
      <c r="J181" s="10">
        <v>0.16664699999999999</v>
      </c>
      <c r="K181" s="9">
        <v>0.16618469999999999</v>
      </c>
      <c r="L181" s="2">
        <f>ABS(Table72[[#This Row],[Pd2 Simulation]]-Table72[[#This Row],[Pd1 Analytic]])</f>
        <v>4.6229999999999882E-4</v>
      </c>
      <c r="M181" s="2">
        <f>100*IF(Table72[[#This Row],[Pd1 Analytic]]&gt;0,Table72[[#This Row],[Pd2 Simulation]]/Table72[[#This Row],[Pd1 Analytic]],1)</f>
        <v>100.2781844538035</v>
      </c>
      <c r="N181" s="10">
        <v>0.15198</v>
      </c>
      <c r="O181" s="11">
        <v>0.15156510000000001</v>
      </c>
      <c r="P181" s="2">
        <f>ABS(Table723[[#This Row],[Pd2 Analytic]]-Table723[[#This Row],[Pd1 Simulation]])</f>
        <v>4.1489999999999583E-4</v>
      </c>
      <c r="Q181" s="2">
        <f>100*IF(Table723[[#This Row],[Pd2 Analytic]]&gt;0,Table723[[#This Row],[Pd1 Simulation]]/Table723[[#This Row],[Pd2 Analytic]],1)</f>
        <v>100.27374375763284</v>
      </c>
    </row>
    <row r="182" spans="1:17" x14ac:dyDescent="0.2">
      <c r="A182" s="1">
        <v>18.100000000000001</v>
      </c>
      <c r="B182" s="10">
        <v>0.62821000000000005</v>
      </c>
      <c r="C182" s="3">
        <v>0.62863800000000003</v>
      </c>
      <c r="D182" s="2">
        <f>ABS(Table6[[#This Row],[Pb Analytic]]-Table6[[#This Row],[Pb Simulation]])</f>
        <v>4.2799999999998395E-4</v>
      </c>
      <c r="E182" s="2">
        <f>100*IF(Table6[[#This Row],[Pb Simulation]]&gt;0,Table6[[#This Row],[Absolute Error]]/Table6[[#This Row],[Pb Simulation]],1)</f>
        <v>6.8130083889142795E-2</v>
      </c>
      <c r="F182" s="10">
        <v>0.316247</v>
      </c>
      <c r="G182" s="7">
        <v>0.31611329999999999</v>
      </c>
      <c r="H182" s="2">
        <f>ABS(Table7[[#This Row],[Pd Analytic]]-Table7[[#This Row],[Pd Simulation]])</f>
        <v>1.3370000000001436E-4</v>
      </c>
      <c r="I182" s="2">
        <f>100*IF(Table7[[#This Row],[Pd Analytic]]&gt;0,Table7[[#This Row],[Absolute Error]]/Table7[[#This Row],[Pd Analytic]],1)</f>
        <v>4.2294961964591295E-2</v>
      </c>
      <c r="J182" s="10">
        <v>0.16562199999999999</v>
      </c>
      <c r="K182" s="9">
        <v>0.1653269</v>
      </c>
      <c r="L182" s="2">
        <f>ABS(Table72[[#This Row],[Pd2 Simulation]]-Table72[[#This Row],[Pd1 Analytic]])</f>
        <v>2.9509999999999259E-4</v>
      </c>
      <c r="M182" s="2">
        <f>100*IF(Table72[[#This Row],[Pd1 Analytic]]&gt;0,Table72[[#This Row],[Pd2 Simulation]]/Table72[[#This Row],[Pd1 Analytic]],1)</f>
        <v>100.17849484869068</v>
      </c>
      <c r="N182" s="10">
        <v>0.15062500000000001</v>
      </c>
      <c r="O182" s="11">
        <v>0.15078649999999999</v>
      </c>
      <c r="P182" s="2">
        <f>ABS(Table723[[#This Row],[Pd2 Analytic]]-Table723[[#This Row],[Pd1 Simulation]])</f>
        <v>1.614999999999811E-4</v>
      </c>
      <c r="Q182" s="2">
        <f>100*IF(Table723[[#This Row],[Pd2 Analytic]]&gt;0,Table723[[#This Row],[Pd1 Simulation]]/Table723[[#This Row],[Pd2 Analytic]],1)</f>
        <v>99.892894920964423</v>
      </c>
    </row>
    <row r="183" spans="1:17" x14ac:dyDescent="0.2">
      <c r="A183" s="1">
        <v>18.2</v>
      </c>
      <c r="B183" s="10">
        <v>0.63168599999999997</v>
      </c>
      <c r="C183" s="3">
        <v>0.63056179999999995</v>
      </c>
      <c r="D183" s="2">
        <f>ABS(Table6[[#This Row],[Pb Analytic]]-Table6[[#This Row],[Pb Simulation]])</f>
        <v>1.1242000000000196E-3</v>
      </c>
      <c r="E183" s="2">
        <f>100*IF(Table6[[#This Row],[Pb Simulation]]&gt;0,Table6[[#This Row],[Absolute Error]]/Table6[[#This Row],[Pb Simulation]],1)</f>
        <v>0.17796816772890639</v>
      </c>
      <c r="F183" s="10">
        <v>0.313861</v>
      </c>
      <c r="G183" s="7">
        <v>0.31449319999999997</v>
      </c>
      <c r="H183" s="2">
        <f>ABS(Table7[[#This Row],[Pd Analytic]]-Table7[[#This Row],[Pd Simulation]])</f>
        <v>6.3219999999997167E-4</v>
      </c>
      <c r="I183" s="2">
        <f>100*IF(Table7[[#This Row],[Pd Analytic]]&gt;0,Table7[[#This Row],[Absolute Error]]/Table7[[#This Row],[Pd Analytic]],1)</f>
        <v>0.20102183449434574</v>
      </c>
      <c r="J183" s="10">
        <v>0.1641</v>
      </c>
      <c r="K183" s="9">
        <v>0.1644776</v>
      </c>
      <c r="L183" s="2">
        <f>ABS(Table72[[#This Row],[Pd2 Simulation]]-Table72[[#This Row],[Pd1 Analytic]])</f>
        <v>3.7760000000000571E-4</v>
      </c>
      <c r="M183" s="2">
        <f>100*IF(Table72[[#This Row],[Pd1 Analytic]]&gt;0,Table72[[#This Row],[Pd2 Simulation]]/Table72[[#This Row],[Pd1 Analytic]],1)</f>
        <v>99.77042466572955</v>
      </c>
      <c r="N183" s="10">
        <v>0.14976100000000001</v>
      </c>
      <c r="O183" s="11">
        <v>0.1500155</v>
      </c>
      <c r="P183" s="2">
        <f>ABS(Table723[[#This Row],[Pd2 Analytic]]-Table723[[#This Row],[Pd1 Simulation]])</f>
        <v>2.5449999999999084E-4</v>
      </c>
      <c r="Q183" s="2">
        <f>100*IF(Table723[[#This Row],[Pd2 Analytic]]&gt;0,Table723[[#This Row],[Pd1 Simulation]]/Table723[[#This Row],[Pd2 Analytic]],1)</f>
        <v>99.830350863744087</v>
      </c>
    </row>
    <row r="184" spans="1:17" x14ac:dyDescent="0.2">
      <c r="A184" s="1">
        <v>18.3</v>
      </c>
      <c r="B184" s="10">
        <v>0.63317400000000001</v>
      </c>
      <c r="C184" s="3">
        <v>0.63246619999999998</v>
      </c>
      <c r="D184" s="2">
        <f>ABS(Table6[[#This Row],[Pb Analytic]]-Table6[[#This Row],[Pb Simulation]])</f>
        <v>7.0780000000003618E-4</v>
      </c>
      <c r="E184" s="2">
        <f>100*IF(Table6[[#This Row],[Pb Simulation]]&gt;0,Table6[[#This Row],[Absolute Error]]/Table6[[#This Row],[Pb Simulation]],1)</f>
        <v>0.11178601774552274</v>
      </c>
      <c r="F184" s="10">
        <v>0.31232199999999999</v>
      </c>
      <c r="G184" s="7">
        <v>0.31288899999999997</v>
      </c>
      <c r="H184" s="2">
        <f>ABS(Table7[[#This Row],[Pd Analytic]]-Table7[[#This Row],[Pd Simulation]])</f>
        <v>5.6699999999998418E-4</v>
      </c>
      <c r="I184" s="2">
        <f>100*IF(Table7[[#This Row],[Pd Analytic]]&gt;0,Table7[[#This Row],[Absolute Error]]/Table7[[#This Row],[Pd Analytic]],1)</f>
        <v>0.18121442428464543</v>
      </c>
      <c r="J184" s="10">
        <v>0.16353599999999999</v>
      </c>
      <c r="K184" s="9">
        <v>0.1636368</v>
      </c>
      <c r="L184" s="2">
        <f>ABS(Table72[[#This Row],[Pd2 Simulation]]-Table72[[#This Row],[Pd1 Analytic]])</f>
        <v>1.0080000000001199E-4</v>
      </c>
      <c r="M184" s="2">
        <f>100*IF(Table72[[#This Row],[Pd1 Analytic]]&gt;0,Table72[[#This Row],[Pd2 Simulation]]/Table72[[#This Row],[Pd1 Analytic]],1)</f>
        <v>99.938400164266213</v>
      </c>
      <c r="N184" s="10">
        <v>0.148786</v>
      </c>
      <c r="O184" s="11">
        <v>0.1492522</v>
      </c>
      <c r="P184" s="2">
        <f>ABS(Table723[[#This Row],[Pd2 Analytic]]-Table723[[#This Row],[Pd1 Simulation]])</f>
        <v>4.6619999999999995E-4</v>
      </c>
      <c r="Q184" s="2">
        <f>100*IF(Table723[[#This Row],[Pd2 Analytic]]&gt;0,Table723[[#This Row],[Pd1 Simulation]]/Table723[[#This Row],[Pd2 Analytic]],1)</f>
        <v>99.687642795215083</v>
      </c>
    </row>
    <row r="185" spans="1:17" x14ac:dyDescent="0.2">
      <c r="A185" s="1">
        <v>18.399999999999999</v>
      </c>
      <c r="B185" s="10">
        <v>0.63553499999999996</v>
      </c>
      <c r="C185" s="3">
        <v>0.63435160000000002</v>
      </c>
      <c r="D185" s="2">
        <f>ABS(Table6[[#This Row],[Pb Analytic]]-Table6[[#This Row],[Pb Simulation]])</f>
        <v>1.1833999999999456E-3</v>
      </c>
      <c r="E185" s="2">
        <f>100*IF(Table6[[#This Row],[Pb Simulation]]&gt;0,Table6[[#This Row],[Absolute Error]]/Table6[[#This Row],[Pb Simulation]],1)</f>
        <v>0.18620532307425172</v>
      </c>
      <c r="F185" s="10">
        <v>0.31053700000000001</v>
      </c>
      <c r="G185" s="7">
        <v>0.31130059999999998</v>
      </c>
      <c r="H185" s="2">
        <f>ABS(Table7[[#This Row],[Pd Analytic]]-Table7[[#This Row],[Pd Simulation]])</f>
        <v>7.6359999999997541E-4</v>
      </c>
      <c r="I185" s="2">
        <f>100*IF(Table7[[#This Row],[Pd Analytic]]&gt;0,Table7[[#This Row],[Absolute Error]]/Table7[[#This Row],[Pd Analytic]],1)</f>
        <v>0.24529345590724058</v>
      </c>
      <c r="J185" s="10">
        <v>0.16222300000000001</v>
      </c>
      <c r="K185" s="9">
        <v>0.16280420000000001</v>
      </c>
      <c r="L185" s="2">
        <f>ABS(Table72[[#This Row],[Pd2 Simulation]]-Table72[[#This Row],[Pd1 Analytic]])</f>
        <v>5.8120000000000394E-4</v>
      </c>
      <c r="M185" s="2">
        <f>100*IF(Table72[[#This Row],[Pd1 Analytic]]&gt;0,Table72[[#This Row],[Pd2 Simulation]]/Table72[[#This Row],[Pd1 Analytic]],1)</f>
        <v>99.643006752897037</v>
      </c>
      <c r="N185" s="10">
        <v>0.148314</v>
      </c>
      <c r="O185" s="11">
        <v>0.1484964</v>
      </c>
      <c r="P185" s="2">
        <f>ABS(Table723[[#This Row],[Pd2 Analytic]]-Table723[[#This Row],[Pd1 Simulation]])</f>
        <v>1.8239999999999923E-4</v>
      </c>
      <c r="Q185" s="2">
        <f>100*IF(Table723[[#This Row],[Pd2 Analytic]]&gt;0,Table723[[#This Row],[Pd1 Simulation]]/Table723[[#This Row],[Pd2 Analytic]],1)</f>
        <v>99.877168739444187</v>
      </c>
    </row>
    <row r="186" spans="1:17" x14ac:dyDescent="0.2">
      <c r="A186" s="1">
        <v>18.5</v>
      </c>
      <c r="B186" s="10">
        <v>0.63644699999999998</v>
      </c>
      <c r="C186" s="3">
        <v>0.63621819999999996</v>
      </c>
      <c r="D186" s="2">
        <f>ABS(Table6[[#This Row],[Pb Analytic]]-Table6[[#This Row],[Pb Simulation]])</f>
        <v>2.2880000000002898E-4</v>
      </c>
      <c r="E186" s="2">
        <f>100*IF(Table6[[#This Row],[Pb Simulation]]&gt;0,Table6[[#This Row],[Absolute Error]]/Table6[[#This Row],[Pb Simulation]],1)</f>
        <v>3.5949576319792377E-2</v>
      </c>
      <c r="F186" s="10">
        <v>0.31020700000000001</v>
      </c>
      <c r="G186" s="7">
        <v>0.3097278</v>
      </c>
      <c r="H186" s="2">
        <f>ABS(Table7[[#This Row],[Pd Analytic]]-Table7[[#This Row],[Pd Simulation]])</f>
        <v>4.7920000000001295E-4</v>
      </c>
      <c r="I186" s="2">
        <f>100*IF(Table7[[#This Row],[Pd Analytic]]&gt;0,Table7[[#This Row],[Absolute Error]]/Table7[[#This Row],[Pd Analytic]],1)</f>
        <v>0.15471649622669098</v>
      </c>
      <c r="J186" s="10">
        <v>0.16187499999999999</v>
      </c>
      <c r="K186" s="9">
        <v>0.16197980000000001</v>
      </c>
      <c r="L186" s="2">
        <f>ABS(Table72[[#This Row],[Pd2 Simulation]]-Table72[[#This Row],[Pd1 Analytic]])</f>
        <v>1.0480000000001599E-4</v>
      </c>
      <c r="M186" s="2">
        <f>100*IF(Table72[[#This Row],[Pd1 Analytic]]&gt;0,Table72[[#This Row],[Pd2 Simulation]]/Table72[[#This Row],[Pd1 Analytic]],1)</f>
        <v>99.935300574516077</v>
      </c>
      <c r="N186" s="10">
        <v>0.14833199999999999</v>
      </c>
      <c r="O186" s="11">
        <v>0.14774789999999999</v>
      </c>
      <c r="P186" s="2">
        <f>ABS(Table723[[#This Row],[Pd2 Analytic]]-Table723[[#This Row],[Pd1 Simulation]])</f>
        <v>5.8410000000000406E-4</v>
      </c>
      <c r="Q186" s="2">
        <f>100*IF(Table723[[#This Row],[Pd2 Analytic]]&gt;0,Table723[[#This Row],[Pd1 Simulation]]/Table723[[#This Row],[Pd2 Analytic]],1)</f>
        <v>100.39533556822127</v>
      </c>
    </row>
    <row r="187" spans="1:17" x14ac:dyDescent="0.2">
      <c r="A187" s="1">
        <v>18.600000000000001</v>
      </c>
      <c r="B187" s="10">
        <v>0.63814000000000004</v>
      </c>
      <c r="C187" s="3">
        <v>0.63806629999999998</v>
      </c>
      <c r="D187" s="2">
        <f>ABS(Table6[[#This Row],[Pb Analytic]]-Table6[[#This Row],[Pb Simulation]])</f>
        <v>7.370000000006538E-5</v>
      </c>
      <c r="E187" s="2">
        <f>100*IF(Table6[[#This Row],[Pb Simulation]]&gt;0,Table6[[#This Row],[Absolute Error]]/Table6[[#This Row],[Pb Simulation]],1)</f>
        <v>1.1549189832962261E-2</v>
      </c>
      <c r="F187" s="10">
        <v>0.30798500000000001</v>
      </c>
      <c r="G187" s="7">
        <v>0.30817030000000001</v>
      </c>
      <c r="H187" s="2">
        <f>ABS(Table7[[#This Row],[Pd Analytic]]-Table7[[#This Row],[Pd Simulation]])</f>
        <v>1.8529999999999935E-4</v>
      </c>
      <c r="I187" s="2">
        <f>100*IF(Table7[[#This Row],[Pd Analytic]]&gt;0,Table7[[#This Row],[Absolute Error]]/Table7[[#This Row],[Pd Analytic]],1)</f>
        <v>6.0129090960420052E-2</v>
      </c>
      <c r="J187" s="10">
        <v>0.16133800000000001</v>
      </c>
      <c r="K187" s="9">
        <v>0.16116349999999999</v>
      </c>
      <c r="L187" s="2">
        <f>ABS(Table72[[#This Row],[Pd2 Simulation]]-Table72[[#This Row],[Pd1 Analytic]])</f>
        <v>1.7450000000002186E-4</v>
      </c>
      <c r="M187" s="2">
        <f>100*IF(Table72[[#This Row],[Pd1 Analytic]]&gt;0,Table72[[#This Row],[Pd2 Simulation]]/Table72[[#This Row],[Pd1 Analytic]],1)</f>
        <v>100.10827513674003</v>
      </c>
      <c r="N187" s="10">
        <v>0.146647</v>
      </c>
      <c r="O187" s="11">
        <v>0.14700669999999999</v>
      </c>
      <c r="P187" s="2">
        <f>ABS(Table723[[#This Row],[Pd2 Analytic]]-Table723[[#This Row],[Pd1 Simulation]])</f>
        <v>3.5969999999999058E-4</v>
      </c>
      <c r="Q187" s="2">
        <f>100*IF(Table723[[#This Row],[Pd2 Analytic]]&gt;0,Table723[[#This Row],[Pd1 Simulation]]/Table723[[#This Row],[Pd2 Analytic]],1)</f>
        <v>99.755317274654828</v>
      </c>
    </row>
    <row r="188" spans="1:17" x14ac:dyDescent="0.2">
      <c r="A188" s="1">
        <v>18.7</v>
      </c>
      <c r="B188" s="10">
        <v>0.64061400000000002</v>
      </c>
      <c r="C188" s="3">
        <v>0.63989620000000003</v>
      </c>
      <c r="D188" s="2">
        <f>ABS(Table6[[#This Row],[Pb Analytic]]-Table6[[#This Row],[Pb Simulation]])</f>
        <v>7.1779999999999067E-4</v>
      </c>
      <c r="E188" s="2">
        <f>100*IF(Table6[[#This Row],[Pb Simulation]]&gt;0,Table6[[#This Row],[Absolute Error]]/Table6[[#This Row],[Pb Simulation]],1)</f>
        <v>0.11204875322737103</v>
      </c>
      <c r="F188" s="10">
        <v>0.30614000000000002</v>
      </c>
      <c r="G188" s="7">
        <v>0.30662790000000001</v>
      </c>
      <c r="H188" s="2">
        <f>ABS(Table7[[#This Row],[Pd Analytic]]-Table7[[#This Row],[Pd Simulation]])</f>
        <v>4.8789999999998557E-4</v>
      </c>
      <c r="I188" s="2">
        <f>100*IF(Table7[[#This Row],[Pd Analytic]]&gt;0,Table7[[#This Row],[Absolute Error]]/Table7[[#This Row],[Pd Analytic]],1)</f>
        <v>0.1591179406701039</v>
      </c>
      <c r="J188" s="10">
        <v>0.159691</v>
      </c>
      <c r="K188" s="9">
        <v>0.1603552</v>
      </c>
      <c r="L188" s="2">
        <f>ABS(Table72[[#This Row],[Pd2 Simulation]]-Table72[[#This Row],[Pd1 Analytic]])</f>
        <v>6.6420000000000368E-4</v>
      </c>
      <c r="M188" s="2">
        <f>100*IF(Table72[[#This Row],[Pd1 Analytic]]&gt;0,Table72[[#This Row],[Pd2 Simulation]]/Table72[[#This Row],[Pd1 Analytic]],1)</f>
        <v>99.585794536129796</v>
      </c>
      <c r="N188" s="10">
        <v>0.146449</v>
      </c>
      <c r="O188" s="11">
        <v>0.14627270000000001</v>
      </c>
      <c r="P188" s="2">
        <f>ABS(Table723[[#This Row],[Pd2 Analytic]]-Table723[[#This Row],[Pd1 Simulation]])</f>
        <v>1.7629999999999035E-4</v>
      </c>
      <c r="Q188" s="2">
        <f>100*IF(Table723[[#This Row],[Pd2 Analytic]]&gt;0,Table723[[#This Row],[Pd1 Simulation]]/Table723[[#This Row],[Pd2 Analytic]],1)</f>
        <v>100.12052830090646</v>
      </c>
    </row>
    <row r="189" spans="1:17" x14ac:dyDescent="0.2">
      <c r="A189" s="1">
        <v>18.8</v>
      </c>
      <c r="B189" s="10">
        <v>0.64124400000000004</v>
      </c>
      <c r="C189" s="3">
        <v>0.6417081</v>
      </c>
      <c r="D189" s="2">
        <f>ABS(Table6[[#This Row],[Pb Analytic]]-Table6[[#This Row],[Pb Simulation]])</f>
        <v>4.6409999999996732E-4</v>
      </c>
      <c r="E189" s="2">
        <f>100*IF(Table6[[#This Row],[Pb Simulation]]&gt;0,Table6[[#This Row],[Absolute Error]]/Table6[[#This Row],[Pb Simulation]],1)</f>
        <v>7.2374946198321896E-2</v>
      </c>
      <c r="F189" s="10">
        <v>0.30595600000000001</v>
      </c>
      <c r="G189" s="7">
        <v>0.30510039999999999</v>
      </c>
      <c r="H189" s="2">
        <f>ABS(Table7[[#This Row],[Pd Analytic]]-Table7[[#This Row],[Pd Simulation]])</f>
        <v>8.5560000000001191E-4</v>
      </c>
      <c r="I189" s="2">
        <f>100*IF(Table7[[#This Row],[Pd Analytic]]&gt;0,Table7[[#This Row],[Absolute Error]]/Table7[[#This Row],[Pd Analytic]],1)</f>
        <v>0.28043227737492704</v>
      </c>
      <c r="J189" s="10">
        <v>0.160049</v>
      </c>
      <c r="K189" s="9">
        <v>0.15955469999999999</v>
      </c>
      <c r="L189" s="2">
        <f>ABS(Table72[[#This Row],[Pd2 Simulation]]-Table72[[#This Row],[Pd1 Analytic]])</f>
        <v>4.9430000000000307E-4</v>
      </c>
      <c r="M189" s="2">
        <f>100*IF(Table72[[#This Row],[Pd1 Analytic]]&gt;0,Table72[[#This Row],[Pd2 Simulation]]/Table72[[#This Row],[Pd1 Analytic]],1)</f>
        <v>100.30979971132157</v>
      </c>
      <c r="N189" s="10">
        <v>0.14590700000000001</v>
      </c>
      <c r="O189" s="11">
        <v>0.1455457</v>
      </c>
      <c r="P189" s="2">
        <f>ABS(Table723[[#This Row],[Pd2 Analytic]]-Table723[[#This Row],[Pd1 Simulation]])</f>
        <v>3.6130000000000884E-4</v>
      </c>
      <c r="Q189" s="2">
        <f>100*IF(Table723[[#This Row],[Pd2 Analytic]]&gt;0,Table723[[#This Row],[Pd1 Simulation]]/Table723[[#This Row],[Pd2 Analytic]],1)</f>
        <v>100.24823818223419</v>
      </c>
    </row>
    <row r="190" spans="1:17" x14ac:dyDescent="0.2">
      <c r="A190" s="1">
        <v>18.899999999999999</v>
      </c>
      <c r="B190" s="10">
        <v>0.64382300000000003</v>
      </c>
      <c r="C190" s="3">
        <v>0.64350229999999997</v>
      </c>
      <c r="D190" s="2">
        <f>ABS(Table6[[#This Row],[Pb Analytic]]-Table6[[#This Row],[Pb Simulation]])</f>
        <v>3.207000000000626E-4</v>
      </c>
      <c r="E190" s="2">
        <f>100*IF(Table6[[#This Row],[Pb Simulation]]&gt;0,Table6[[#This Row],[Absolute Error]]/Table6[[#This Row],[Pb Simulation]],1)</f>
        <v>4.9811827163686692E-2</v>
      </c>
      <c r="F190" s="10">
        <v>0.30394199999999999</v>
      </c>
      <c r="G190" s="7">
        <v>0.30358770000000002</v>
      </c>
      <c r="H190" s="2">
        <f>ABS(Table7[[#This Row],[Pd Analytic]]-Table7[[#This Row],[Pd Simulation]])</f>
        <v>3.5429999999997408E-4</v>
      </c>
      <c r="I190" s="2">
        <f>100*IF(Table7[[#This Row],[Pd Analytic]]&gt;0,Table7[[#This Row],[Absolute Error]]/Table7[[#This Row],[Pd Analytic]],1)</f>
        <v>0.11670433288304304</v>
      </c>
      <c r="J190" s="10">
        <v>0.15903900000000001</v>
      </c>
      <c r="K190" s="9">
        <v>0.15876190000000001</v>
      </c>
      <c r="L190" s="2">
        <f>ABS(Table72[[#This Row],[Pd2 Simulation]]-Table72[[#This Row],[Pd1 Analytic]])</f>
        <v>2.7710000000000234E-4</v>
      </c>
      <c r="M190" s="2">
        <f>100*IF(Table72[[#This Row],[Pd1 Analytic]]&gt;0,Table72[[#This Row],[Pd2 Simulation]]/Table72[[#This Row],[Pd1 Analytic]],1)</f>
        <v>100.17453809761663</v>
      </c>
      <c r="N190" s="10">
        <v>0.144903</v>
      </c>
      <c r="O190" s="11">
        <v>0.1448258</v>
      </c>
      <c r="P190" s="2">
        <f>ABS(Table723[[#This Row],[Pd2 Analytic]]-Table723[[#This Row],[Pd1 Simulation]])</f>
        <v>7.7199999999999491E-5</v>
      </c>
      <c r="Q190" s="2">
        <f>100*IF(Table723[[#This Row],[Pd2 Analytic]]&gt;0,Table723[[#This Row],[Pd1 Simulation]]/Table723[[#This Row],[Pd2 Analytic]],1)</f>
        <v>100.05330541933826</v>
      </c>
    </row>
    <row r="191" spans="1:17" x14ac:dyDescent="0.2">
      <c r="A191" s="1">
        <v>19</v>
      </c>
      <c r="B191" s="10">
        <v>0.64558400000000005</v>
      </c>
      <c r="C191" s="3">
        <v>0.64527900000000005</v>
      </c>
      <c r="D191" s="2">
        <f>ABS(Table6[[#This Row],[Pb Analytic]]-Table6[[#This Row],[Pb Simulation]])</f>
        <v>3.0499999999999972E-4</v>
      </c>
      <c r="E191" s="2">
        <f>100*IF(Table6[[#This Row],[Pb Simulation]]&gt;0,Table6[[#This Row],[Absolute Error]]/Table6[[#This Row],[Pb Simulation]],1)</f>
        <v>4.7244045701256489E-2</v>
      </c>
      <c r="F191" s="10">
        <v>0.30213600000000002</v>
      </c>
      <c r="G191" s="7">
        <v>0.30208940000000001</v>
      </c>
      <c r="H191" s="2">
        <f>ABS(Table7[[#This Row],[Pd Analytic]]-Table7[[#This Row],[Pd Simulation]])</f>
        <v>4.6600000000007746E-5</v>
      </c>
      <c r="I191" s="2">
        <f>100*IF(Table7[[#This Row],[Pd Analytic]]&gt;0,Table7[[#This Row],[Absolute Error]]/Table7[[#This Row],[Pd Analytic]],1)</f>
        <v>1.5425897101986281E-2</v>
      </c>
      <c r="J191" s="10">
        <v>0.15792999999999999</v>
      </c>
      <c r="K191" s="9">
        <v>0.1579768</v>
      </c>
      <c r="L191" s="2">
        <f>ABS(Table72[[#This Row],[Pd2 Simulation]]-Table72[[#This Row],[Pd1 Analytic]])</f>
        <v>4.6800000000013497E-5</v>
      </c>
      <c r="M191" s="2">
        <f>100*IF(Table72[[#This Row],[Pd1 Analytic]]&gt;0,Table72[[#This Row],[Pd2 Simulation]]/Table72[[#This Row],[Pd1 Analytic]],1)</f>
        <v>99.970375396893715</v>
      </c>
      <c r="N191" s="10">
        <v>0.144206</v>
      </c>
      <c r="O191" s="11">
        <v>0.14411260000000001</v>
      </c>
      <c r="P191" s="2">
        <f>ABS(Table723[[#This Row],[Pd2 Analytic]]-Table723[[#This Row],[Pd1 Simulation]])</f>
        <v>9.3399999999993488E-5</v>
      </c>
      <c r="Q191" s="2">
        <f>100*IF(Table723[[#This Row],[Pd2 Analytic]]&gt;0,Table723[[#This Row],[Pd1 Simulation]]/Table723[[#This Row],[Pd2 Analytic]],1)</f>
        <v>100.06481043295312</v>
      </c>
    </row>
    <row r="192" spans="1:17" x14ac:dyDescent="0.2">
      <c r="A192" s="1">
        <v>19.100000000000001</v>
      </c>
      <c r="B192" s="10">
        <v>0.64761100000000005</v>
      </c>
      <c r="C192" s="3">
        <v>0.64703849999999996</v>
      </c>
      <c r="D192" s="2">
        <f>ABS(Table6[[#This Row],[Pb Analytic]]-Table6[[#This Row],[Pb Simulation]])</f>
        <v>5.7250000000008683E-4</v>
      </c>
      <c r="E192" s="2">
        <f>100*IF(Table6[[#This Row],[Pb Simulation]]&gt;0,Table6[[#This Row],[Absolute Error]]/Table6[[#This Row],[Pb Simulation]],1)</f>
        <v>8.8401833816918921E-2</v>
      </c>
      <c r="F192" s="10">
        <v>0.30036099999999999</v>
      </c>
      <c r="G192" s="7">
        <v>0.30060550000000003</v>
      </c>
      <c r="H192" s="2">
        <f>ABS(Table7[[#This Row],[Pd Analytic]]-Table7[[#This Row],[Pd Simulation]])</f>
        <v>2.4450000000003635E-4</v>
      </c>
      <c r="I192" s="2">
        <f>100*IF(Table7[[#This Row],[Pd Analytic]]&gt;0,Table7[[#This Row],[Absolute Error]]/Table7[[#This Row],[Pd Analytic]],1)</f>
        <v>8.1335837168660038E-2</v>
      </c>
      <c r="J192" s="10">
        <v>0.15683</v>
      </c>
      <c r="K192" s="9">
        <v>0.15719920000000001</v>
      </c>
      <c r="L192" s="2">
        <f>ABS(Table72[[#This Row],[Pd2 Simulation]]-Table72[[#This Row],[Pd1 Analytic]])</f>
        <v>3.6920000000001396E-4</v>
      </c>
      <c r="M192" s="2">
        <f>100*IF(Table72[[#This Row],[Pd1 Analytic]]&gt;0,Table72[[#This Row],[Pd2 Simulation]]/Table72[[#This Row],[Pd1 Analytic]],1)</f>
        <v>99.765138753886788</v>
      </c>
      <c r="N192" s="10">
        <v>0.14353099999999999</v>
      </c>
      <c r="O192" s="11">
        <v>0.14340629999999999</v>
      </c>
      <c r="P192" s="2">
        <f>ABS(Table723[[#This Row],[Pd2 Analytic]]-Table723[[#This Row],[Pd1 Simulation]])</f>
        <v>1.2470000000000536E-4</v>
      </c>
      <c r="Q192" s="2">
        <f>100*IF(Table723[[#This Row],[Pd2 Analytic]]&gt;0,Table723[[#This Row],[Pd1 Simulation]]/Table723[[#This Row],[Pd2 Analytic]],1)</f>
        <v>100.086955733465</v>
      </c>
    </row>
    <row r="193" spans="1:17" x14ac:dyDescent="0.2">
      <c r="A193" s="1">
        <v>19.2</v>
      </c>
      <c r="B193" s="10">
        <v>0.64900100000000005</v>
      </c>
      <c r="C193" s="3">
        <v>0.64878100000000005</v>
      </c>
      <c r="D193" s="2">
        <f>ABS(Table6[[#This Row],[Pb Analytic]]-Table6[[#This Row],[Pb Simulation]])</f>
        <v>2.1999999999999797E-4</v>
      </c>
      <c r="E193" s="2">
        <f>100*IF(Table6[[#This Row],[Pb Simulation]]&gt;0,Table6[[#This Row],[Absolute Error]]/Table6[[#This Row],[Pb Simulation]],1)</f>
        <v>3.3898252853231038E-2</v>
      </c>
      <c r="F193" s="10">
        <v>0.29960300000000001</v>
      </c>
      <c r="G193" s="7">
        <v>0.2991357</v>
      </c>
      <c r="H193" s="2">
        <f>ABS(Table7[[#This Row],[Pd Analytic]]-Table7[[#This Row],[Pd Simulation]])</f>
        <v>4.6730000000000382E-4</v>
      </c>
      <c r="I193" s="2">
        <f>100*IF(Table7[[#This Row],[Pd Analytic]]&gt;0,Table7[[#This Row],[Absolute Error]]/Table7[[#This Row],[Pd Analytic]],1)</f>
        <v>0.15621672705732007</v>
      </c>
      <c r="J193" s="10">
        <v>0.156302</v>
      </c>
      <c r="K193" s="9">
        <v>0.15642900000000001</v>
      </c>
      <c r="L193" s="2">
        <f>ABS(Table72[[#This Row],[Pd2 Simulation]]-Table72[[#This Row],[Pd1 Analytic]])</f>
        <v>1.2700000000001599E-4</v>
      </c>
      <c r="M193" s="2">
        <f>100*IF(Table72[[#This Row],[Pd1 Analytic]]&gt;0,Table72[[#This Row],[Pd2 Simulation]]/Table72[[#This Row],[Pd1 Analytic]],1)</f>
        <v>99.91881300781823</v>
      </c>
      <c r="N193" s="10">
        <v>0.14330100000000001</v>
      </c>
      <c r="O193" s="11">
        <v>0.14270669999999999</v>
      </c>
      <c r="P193" s="2">
        <f>ABS(Table723[[#This Row],[Pd2 Analytic]]-Table723[[#This Row],[Pd1 Simulation]])</f>
        <v>5.9430000000001981E-4</v>
      </c>
      <c r="Q193" s="2">
        <f>100*IF(Table723[[#This Row],[Pd2 Analytic]]&gt;0,Table723[[#This Row],[Pd1 Simulation]]/Table723[[#This Row],[Pd2 Analytic]],1)</f>
        <v>100.41644856198064</v>
      </c>
    </row>
    <row r="194" spans="1:17" x14ac:dyDescent="0.2">
      <c r="A194" s="1">
        <v>19.3</v>
      </c>
      <c r="B194" s="10">
        <v>0.65139199999999997</v>
      </c>
      <c r="C194" s="3">
        <v>0.65050680000000005</v>
      </c>
      <c r="D194" s="2">
        <f>ABS(Table6[[#This Row],[Pb Analytic]]-Table6[[#This Row],[Pb Simulation]])</f>
        <v>8.8519999999991938E-4</v>
      </c>
      <c r="E194" s="2">
        <f>100*IF(Table6[[#This Row],[Pb Simulation]]&gt;0,Table6[[#This Row],[Absolute Error]]/Table6[[#This Row],[Pb Simulation]],1)</f>
        <v>0.13589359402631893</v>
      </c>
      <c r="F194" s="10">
        <v>0.29735800000000001</v>
      </c>
      <c r="G194" s="7">
        <v>0.29767969999999999</v>
      </c>
      <c r="H194" s="2">
        <f>ABS(Table7[[#This Row],[Pd Analytic]]-Table7[[#This Row],[Pd Simulation]])</f>
        <v>3.2169999999998034E-4</v>
      </c>
      <c r="I194" s="2">
        <f>100*IF(Table7[[#This Row],[Pd Analytic]]&gt;0,Table7[[#This Row],[Absolute Error]]/Table7[[#This Row],[Pd Analytic]],1)</f>
        <v>0.10806917636640334</v>
      </c>
      <c r="J194" s="10">
        <v>0.15487400000000001</v>
      </c>
      <c r="K194" s="9">
        <v>0.1556661</v>
      </c>
      <c r="L194" s="2">
        <f>ABS(Table72[[#This Row],[Pd2 Simulation]]-Table72[[#This Row],[Pd1 Analytic]])</f>
        <v>7.9209999999999003E-4</v>
      </c>
      <c r="M194" s="2">
        <f>100*IF(Table72[[#This Row],[Pd1 Analytic]]&gt;0,Table72[[#This Row],[Pd2 Simulation]]/Table72[[#This Row],[Pd1 Analytic]],1)</f>
        <v>99.491154464587993</v>
      </c>
      <c r="N194" s="10">
        <v>0.142484</v>
      </c>
      <c r="O194" s="11">
        <v>0.14201369999999999</v>
      </c>
      <c r="P194" s="2">
        <f>ABS(Table723[[#This Row],[Pd2 Analytic]]-Table723[[#This Row],[Pd1 Simulation]])</f>
        <v>4.7030000000000682E-4</v>
      </c>
      <c r="Q194" s="2">
        <f>100*IF(Table723[[#This Row],[Pd2 Analytic]]&gt;0,Table723[[#This Row],[Pd1 Simulation]]/Table723[[#This Row],[Pd2 Analytic]],1)</f>
        <v>100.33116523265009</v>
      </c>
    </row>
    <row r="195" spans="1:17" x14ac:dyDescent="0.2">
      <c r="A195" s="1">
        <v>19.399999999999999</v>
      </c>
      <c r="B195" s="10">
        <v>0.65228299999999995</v>
      </c>
      <c r="C195" s="3">
        <v>0.65221609999999997</v>
      </c>
      <c r="D195" s="2">
        <f>ABS(Table6[[#This Row],[Pb Analytic]]-Table6[[#This Row],[Pb Simulation]])</f>
        <v>6.6899999999980864E-5</v>
      </c>
      <c r="E195" s="2">
        <f>100*IF(Table6[[#This Row],[Pb Simulation]]&gt;0,Table6[[#This Row],[Absolute Error]]/Table6[[#This Row],[Pb Simulation]],1)</f>
        <v>1.025628446548214E-2</v>
      </c>
      <c r="F195" s="10">
        <v>0.29647699999999999</v>
      </c>
      <c r="G195" s="7">
        <v>0.29623759999999999</v>
      </c>
      <c r="H195" s="2">
        <f>ABS(Table7[[#This Row],[Pd Analytic]]-Table7[[#This Row],[Pd Simulation]])</f>
        <v>2.3940000000000072E-4</v>
      </c>
      <c r="I195" s="2">
        <f>100*IF(Table7[[#This Row],[Pd Analytic]]&gt;0,Table7[[#This Row],[Absolute Error]]/Table7[[#This Row],[Pd Analytic]],1)</f>
        <v>8.0813509156164087E-2</v>
      </c>
      <c r="J195" s="10">
        <v>0.15493000000000001</v>
      </c>
      <c r="K195" s="9">
        <v>0.1549104</v>
      </c>
      <c r="L195" s="2">
        <f>ABS(Table72[[#This Row],[Pd2 Simulation]]-Table72[[#This Row],[Pd1 Analytic]])</f>
        <v>1.96000000000085E-5</v>
      </c>
      <c r="M195" s="2">
        <f>100*IF(Table72[[#This Row],[Pd1 Analytic]]&gt;0,Table72[[#This Row],[Pd2 Simulation]]/Table72[[#This Row],[Pd1 Analytic]],1)</f>
        <v>100.0126524752373</v>
      </c>
      <c r="N195" s="10">
        <v>0.14154700000000001</v>
      </c>
      <c r="O195" s="11">
        <v>0.14132719999999999</v>
      </c>
      <c r="P195" s="2">
        <f>ABS(Table723[[#This Row],[Pd2 Analytic]]-Table723[[#This Row],[Pd1 Simulation]])</f>
        <v>2.1980000000001998E-4</v>
      </c>
      <c r="Q195" s="2">
        <f>100*IF(Table723[[#This Row],[Pd2 Analytic]]&gt;0,Table723[[#This Row],[Pd1 Simulation]]/Table723[[#This Row],[Pd2 Analytic]],1)</f>
        <v>100.15552561714944</v>
      </c>
    </row>
    <row r="196" spans="1:17" x14ac:dyDescent="0.2">
      <c r="A196" s="1">
        <v>19.5</v>
      </c>
      <c r="B196" s="10">
        <v>0.65400499999999995</v>
      </c>
      <c r="C196" s="3">
        <v>0.65390899999999996</v>
      </c>
      <c r="D196" s="2">
        <f>ABS(Table6[[#This Row],[Pb Analytic]]-Table6[[#This Row],[Pb Simulation]])</f>
        <v>9.5999999999984986E-5</v>
      </c>
      <c r="E196" s="2">
        <f>100*IF(Table6[[#This Row],[Pb Simulation]]&gt;0,Table6[[#This Row],[Absolute Error]]/Table6[[#This Row],[Pb Simulation]],1)</f>
        <v>1.4678786859425388E-2</v>
      </c>
      <c r="F196" s="10">
        <v>0.29462300000000002</v>
      </c>
      <c r="G196" s="7">
        <v>0.29480889999999998</v>
      </c>
      <c r="H196" s="2">
        <f>ABS(Table7[[#This Row],[Pd Analytic]]-Table7[[#This Row],[Pd Simulation]])</f>
        <v>1.858999999999611E-4</v>
      </c>
      <c r="I196" s="2">
        <f>100*IF(Table7[[#This Row],[Pd Analytic]]&gt;0,Table7[[#This Row],[Absolute Error]]/Table7[[#This Row],[Pd Analytic]],1)</f>
        <v>6.3057797780175937E-2</v>
      </c>
      <c r="J196" s="10">
        <v>0.15381700000000001</v>
      </c>
      <c r="K196" s="9">
        <v>0.15416179999999999</v>
      </c>
      <c r="L196" s="2">
        <f>ABS(Table72[[#This Row],[Pd2 Simulation]]-Table72[[#This Row],[Pd1 Analytic]])</f>
        <v>3.4479999999997846E-4</v>
      </c>
      <c r="M196" s="2">
        <f>100*IF(Table72[[#This Row],[Pd1 Analytic]]&gt;0,Table72[[#This Row],[Pd2 Simulation]]/Table72[[#This Row],[Pd1 Analytic]],1)</f>
        <v>99.776338885508622</v>
      </c>
      <c r="N196" s="10">
        <v>0.14080599999999999</v>
      </c>
      <c r="O196" s="11">
        <v>0.1406471</v>
      </c>
      <c r="P196" s="2">
        <f>ABS(Table723[[#This Row],[Pd2 Analytic]]-Table723[[#This Row],[Pd1 Simulation]])</f>
        <v>1.5889999999998961E-4</v>
      </c>
      <c r="Q196" s="2">
        <f>100*IF(Table723[[#This Row],[Pd2 Analytic]]&gt;0,Table723[[#This Row],[Pd1 Simulation]]/Table723[[#This Row],[Pd2 Analytic]],1)</f>
        <v>100.11297780046655</v>
      </c>
    </row>
    <row r="197" spans="1:17" x14ac:dyDescent="0.2">
      <c r="A197" s="1">
        <v>19.600000000000001</v>
      </c>
      <c r="B197" s="10">
        <v>0.65665300000000004</v>
      </c>
      <c r="C197" s="3">
        <v>0.655586</v>
      </c>
      <c r="D197" s="2">
        <f>ABS(Table6[[#This Row],[Pb Analytic]]-Table6[[#This Row],[Pb Simulation]])</f>
        <v>1.0670000000000401E-3</v>
      </c>
      <c r="E197" s="2">
        <f>100*IF(Table6[[#This Row],[Pb Simulation]]&gt;0,Table6[[#This Row],[Absolute Error]]/Table6[[#This Row],[Pb Simulation]],1)</f>
        <v>0.16249069143063993</v>
      </c>
      <c r="F197" s="10">
        <v>0.29288799999999998</v>
      </c>
      <c r="G197" s="7">
        <v>0.29339359999999998</v>
      </c>
      <c r="H197" s="2">
        <f>ABS(Table7[[#This Row],[Pd Analytic]]-Table7[[#This Row],[Pd Simulation]])</f>
        <v>5.0559999999999494E-4</v>
      </c>
      <c r="I197" s="2">
        <f>100*IF(Table7[[#This Row],[Pd Analytic]]&gt;0,Table7[[#This Row],[Absolute Error]]/Table7[[#This Row],[Pd Analytic]],1)</f>
        <v>0.17232823074531789</v>
      </c>
      <c r="J197" s="10">
        <v>0.15324399999999999</v>
      </c>
      <c r="K197" s="9">
        <v>0.15342030000000001</v>
      </c>
      <c r="L197" s="2">
        <f>ABS(Table72[[#This Row],[Pd2 Simulation]]-Table72[[#This Row],[Pd1 Analytic]])</f>
        <v>1.7630000000001811E-4</v>
      </c>
      <c r="M197" s="2">
        <f>100*IF(Table72[[#This Row],[Pd1 Analytic]]&gt;0,Table72[[#This Row],[Pd2 Simulation]]/Table72[[#This Row],[Pd1 Analytic]],1)</f>
        <v>99.885086914834602</v>
      </c>
      <c r="N197" s="10">
        <v>0.13964399999999999</v>
      </c>
      <c r="O197" s="11">
        <v>0.1399734</v>
      </c>
      <c r="P197" s="2">
        <f>ABS(Table723[[#This Row],[Pd2 Analytic]]-Table723[[#This Row],[Pd1 Simulation]])</f>
        <v>3.2940000000000746E-4</v>
      </c>
      <c r="Q197" s="2">
        <f>100*IF(Table723[[#This Row],[Pd2 Analytic]]&gt;0,Table723[[#This Row],[Pd1 Simulation]]/Table723[[#This Row],[Pd2 Analytic]],1)</f>
        <v>99.764669572933144</v>
      </c>
    </row>
    <row r="198" spans="1:17" x14ac:dyDescent="0.2">
      <c r="A198" s="1">
        <v>19.7</v>
      </c>
      <c r="B198" s="10">
        <v>0.65745100000000001</v>
      </c>
      <c r="C198" s="3">
        <v>0.65724700000000003</v>
      </c>
      <c r="D198" s="2">
        <f>ABS(Table6[[#This Row],[Pb Analytic]]-Table6[[#This Row],[Pb Simulation]])</f>
        <v>2.0399999999998197E-4</v>
      </c>
      <c r="E198" s="2">
        <f>100*IF(Table6[[#This Row],[Pb Simulation]]&gt;0,Table6[[#This Row],[Absolute Error]]/Table6[[#This Row],[Pb Simulation]],1)</f>
        <v>3.1028928391618842E-2</v>
      </c>
      <c r="F198" s="10">
        <v>0.29210000000000003</v>
      </c>
      <c r="G198" s="7">
        <v>0.29199150000000001</v>
      </c>
      <c r="H198" s="2">
        <f>ABS(Table7[[#This Row],[Pd Analytic]]-Table7[[#This Row],[Pd Simulation]])</f>
        <v>1.0850000000001137E-4</v>
      </c>
      <c r="I198" s="2">
        <f>100*IF(Table7[[#This Row],[Pd Analytic]]&gt;0,Table7[[#This Row],[Absolute Error]]/Table7[[#This Row],[Pd Analytic]],1)</f>
        <v>3.7158615918617965E-2</v>
      </c>
      <c r="J198" s="10">
        <v>0.15219299999999999</v>
      </c>
      <c r="K198" s="9">
        <v>0.1526856</v>
      </c>
      <c r="L198" s="2">
        <f>ABS(Table72[[#This Row],[Pd2 Simulation]]-Table72[[#This Row],[Pd1 Analytic]])</f>
        <v>4.926000000000097E-4</v>
      </c>
      <c r="M198" s="2">
        <f>100*IF(Table72[[#This Row],[Pd1 Analytic]]&gt;0,Table72[[#This Row],[Pd2 Simulation]]/Table72[[#This Row],[Pd1 Analytic]],1)</f>
        <v>99.677376255521139</v>
      </c>
      <c r="N198" s="10">
        <v>0.139907</v>
      </c>
      <c r="O198" s="11">
        <v>0.13930590000000001</v>
      </c>
      <c r="P198" s="2">
        <f>ABS(Table723[[#This Row],[Pd2 Analytic]]-Table723[[#This Row],[Pd1 Simulation]])</f>
        <v>6.0109999999999331E-4</v>
      </c>
      <c r="Q198" s="2">
        <f>100*IF(Table723[[#This Row],[Pd2 Analytic]]&gt;0,Table723[[#This Row],[Pd1 Simulation]]/Table723[[#This Row],[Pd2 Analytic]],1)</f>
        <v>100.43149644056713</v>
      </c>
    </row>
    <row r="199" spans="1:17" x14ac:dyDescent="0.2">
      <c r="A199" s="1">
        <v>19.8</v>
      </c>
      <c r="B199" s="10">
        <v>0.65901399999999999</v>
      </c>
      <c r="C199" s="3">
        <v>0.65889249999999999</v>
      </c>
      <c r="D199" s="2">
        <f>ABS(Table6[[#This Row],[Pb Analytic]]-Table6[[#This Row],[Pb Simulation]])</f>
        <v>1.2149999999999661E-4</v>
      </c>
      <c r="E199" s="2">
        <f>100*IF(Table6[[#This Row],[Pb Simulation]]&gt;0,Table6[[#This Row],[Absolute Error]]/Table6[[#This Row],[Pb Simulation]],1)</f>
        <v>1.8436634123098542E-2</v>
      </c>
      <c r="F199" s="10">
        <v>0.29056599999999999</v>
      </c>
      <c r="G199" s="7">
        <v>0.29060249999999999</v>
      </c>
      <c r="H199" s="2">
        <f>ABS(Table7[[#This Row],[Pd Analytic]]-Table7[[#This Row],[Pd Simulation]])</f>
        <v>3.649999999999487E-5</v>
      </c>
      <c r="I199" s="2">
        <f>100*IF(Table7[[#This Row],[Pd Analytic]]&gt;0,Table7[[#This Row],[Absolute Error]]/Table7[[#This Row],[Pd Analytic]],1)</f>
        <v>1.2560112180726207E-2</v>
      </c>
      <c r="J199" s="10">
        <v>0.15163099999999999</v>
      </c>
      <c r="K199" s="9">
        <v>0.15195790000000001</v>
      </c>
      <c r="L199" s="2">
        <f>ABS(Table72[[#This Row],[Pd2 Simulation]]-Table72[[#This Row],[Pd1 Analytic]])</f>
        <v>3.2690000000001884E-4</v>
      </c>
      <c r="M199" s="2">
        <f>100*IF(Table72[[#This Row],[Pd1 Analytic]]&gt;0,Table72[[#This Row],[Pd2 Simulation]]/Table72[[#This Row],[Pd1 Analytic]],1)</f>
        <v>99.784874626459029</v>
      </c>
      <c r="N199" s="10">
        <v>0.138935</v>
      </c>
      <c r="O199" s="11">
        <v>0.13864460000000001</v>
      </c>
      <c r="P199" s="2">
        <f>ABS(Table723[[#This Row],[Pd2 Analytic]]-Table723[[#This Row],[Pd1 Simulation]])</f>
        <v>2.9039999999999622E-4</v>
      </c>
      <c r="Q199" s="2">
        <f>100*IF(Table723[[#This Row],[Pd2 Analytic]]&gt;0,Table723[[#This Row],[Pd1 Simulation]]/Table723[[#This Row],[Pd2 Analytic]],1)</f>
        <v>100.2094564086881</v>
      </c>
    </row>
    <row r="200" spans="1:17" x14ac:dyDescent="0.2">
      <c r="A200" s="1">
        <v>19.899999999999999</v>
      </c>
      <c r="B200" s="10">
        <v>0.66097300000000003</v>
      </c>
      <c r="C200" s="3">
        <v>0.66052259999999996</v>
      </c>
      <c r="D200" s="2">
        <f>ABS(Table6[[#This Row],[Pb Analytic]]-Table6[[#This Row],[Pb Simulation]])</f>
        <v>4.5040000000007296E-4</v>
      </c>
      <c r="E200" s="2">
        <f>100*IF(Table6[[#This Row],[Pb Simulation]]&gt;0,Table6[[#This Row],[Absolute Error]]/Table6[[#This Row],[Pb Simulation]],1)</f>
        <v>6.8141966464601869E-2</v>
      </c>
      <c r="F200" s="10">
        <v>0.288906</v>
      </c>
      <c r="G200" s="7">
        <v>0.28922619999999999</v>
      </c>
      <c r="H200" s="2">
        <f>ABS(Table7[[#This Row],[Pd Analytic]]-Table7[[#This Row],[Pd Simulation]])</f>
        <v>3.2019999999999271E-4</v>
      </c>
      <c r="I200" s="2">
        <f>100*IF(Table7[[#This Row],[Pd Analytic]]&gt;0,Table7[[#This Row],[Absolute Error]]/Table7[[#This Row],[Pd Analytic]],1)</f>
        <v>0.11070919577824993</v>
      </c>
      <c r="J200" s="10">
        <v>0.15107999999999999</v>
      </c>
      <c r="K200" s="9">
        <v>0.1512368</v>
      </c>
      <c r="L200" s="2">
        <f>ABS(Table72[[#This Row],[Pd2 Simulation]]-Table72[[#This Row],[Pd1 Analytic]])</f>
        <v>1.5680000000001248E-4</v>
      </c>
      <c r="M200" s="2">
        <f>100*IF(Table72[[#This Row],[Pd1 Analytic]]&gt;0,Table72[[#This Row],[Pd2 Simulation]]/Table72[[#This Row],[Pd1 Analytic]],1)</f>
        <v>99.896321530209576</v>
      </c>
      <c r="N200" s="10">
        <v>0.137826</v>
      </c>
      <c r="O200" s="11">
        <v>0.13798930000000001</v>
      </c>
      <c r="P200" s="2">
        <f>ABS(Table723[[#This Row],[Pd2 Analytic]]-Table723[[#This Row],[Pd1 Simulation]])</f>
        <v>1.6330000000000511E-4</v>
      </c>
      <c r="Q200" s="2">
        <f>100*IF(Table723[[#This Row],[Pd2 Analytic]]&gt;0,Table723[[#This Row],[Pd1 Simulation]]/Table723[[#This Row],[Pd2 Analytic]],1)</f>
        <v>99.881657490834428</v>
      </c>
    </row>
    <row r="201" spans="1:17" x14ac:dyDescent="0.2">
      <c r="A201" s="1">
        <v>20</v>
      </c>
      <c r="B201" s="10">
        <v>0.66300599999999998</v>
      </c>
      <c r="C201" s="3">
        <v>0.66213739999999999</v>
      </c>
      <c r="D201" s="2">
        <f>ABS(Table6[[#This Row],[Pb Analytic]]-Table6[[#This Row],[Pb Simulation]])</f>
        <v>8.6859999999999715E-4</v>
      </c>
      <c r="E201" s="2">
        <f>100*IF(Table6[[#This Row],[Pb Simulation]]&gt;0,Table6[[#This Row],[Absolute Error]]/Table6[[#This Row],[Pb Simulation]],1)</f>
        <v>0.1310093724642005</v>
      </c>
      <c r="F201" s="10">
        <v>0.287491</v>
      </c>
      <c r="G201" s="7">
        <v>0.28786260000000002</v>
      </c>
      <c r="H201" s="2">
        <f>ABS(Table7[[#This Row],[Pd Analytic]]-Table7[[#This Row],[Pd Simulation]])</f>
        <v>3.7160000000002746E-4</v>
      </c>
      <c r="I201" s="2">
        <f>100*IF(Table7[[#This Row],[Pd Analytic]]&gt;0,Table7[[#This Row],[Absolute Error]]/Table7[[#This Row],[Pd Analytic]],1)</f>
        <v>0.12908936416193956</v>
      </c>
      <c r="J201" s="10">
        <v>0.15023400000000001</v>
      </c>
      <c r="K201" s="9">
        <v>0.1505225</v>
      </c>
      <c r="L201" s="2">
        <f>ABS(Table72[[#This Row],[Pd2 Simulation]]-Table72[[#This Row],[Pd1 Analytic]])</f>
        <v>2.8849999999999709E-4</v>
      </c>
      <c r="M201" s="2">
        <f>100*IF(Table72[[#This Row],[Pd1 Analytic]]&gt;0,Table72[[#This Row],[Pd2 Simulation]]/Table72[[#This Row],[Pd1 Analytic]],1)</f>
        <v>99.808334302180739</v>
      </c>
      <c r="N201" s="10">
        <v>0.13725699999999999</v>
      </c>
      <c r="O201" s="11">
        <v>0.1373402</v>
      </c>
      <c r="P201" s="2">
        <f>ABS(Table723[[#This Row],[Pd2 Analytic]]-Table723[[#This Row],[Pd1 Simulation]])</f>
        <v>8.3200000000005492E-5</v>
      </c>
      <c r="Q201" s="2">
        <f>100*IF(Table723[[#This Row],[Pd2 Analytic]]&gt;0,Table723[[#This Row],[Pd1 Simulation]]/Table723[[#This Row],[Pd2 Analytic]],1)</f>
        <v>99.939420504702909</v>
      </c>
    </row>
    <row r="202" spans="1:17" x14ac:dyDescent="0.2">
      <c r="A202" s="1" t="s">
        <v>4</v>
      </c>
      <c r="D202" s="1">
        <f>MAX(D2:D201)</f>
        <v>8.7522999999999906E-3</v>
      </c>
      <c r="E202" s="1">
        <f>MAX(E2:E201)</f>
        <v>100</v>
      </c>
      <c r="H202" s="1">
        <f>MAX(H2:H201)</f>
        <v>4.5897499999999924E-2</v>
      </c>
      <c r="I202" s="1">
        <f>MAX(I2:I201)</f>
        <v>10.325060952973036</v>
      </c>
      <c r="L202" s="5">
        <f>MAX(L2:L201)</f>
        <v>2.6022999999999963E-2</v>
      </c>
      <c r="M202" s="1">
        <f>MAX(M2:M201)</f>
        <v>111.35828486802153</v>
      </c>
      <c r="P202" s="1">
        <f>MAX(P2:P201)</f>
        <v>2.0551100000000017E-2</v>
      </c>
      <c r="Q202" s="1">
        <f>MAX(Q2:Q201)</f>
        <v>109.22728621075888</v>
      </c>
    </row>
    <row r="203" spans="1:17" x14ac:dyDescent="0.2">
      <c r="A203" s="1" t="s">
        <v>5</v>
      </c>
      <c r="D203" s="1">
        <f>AVERAGE(D2:D201)</f>
        <v>1.4663069682069243E-3</v>
      </c>
      <c r="E203" s="1">
        <f>AVERAGE(E2:E201)</f>
        <v>12.418775793484322</v>
      </c>
      <c r="H203" s="1">
        <f>AVERAGE(H2:H201)</f>
        <v>7.4307959999999973E-3</v>
      </c>
      <c r="I203" s="1">
        <f>AVERAGE(I2:I201)</f>
        <v>1.4286819039357035</v>
      </c>
      <c r="L203" s="5">
        <f>AVERAGE(L2:L201)</f>
        <v>4.0621824999999981E-3</v>
      </c>
      <c r="M203" s="1">
        <f>AVERAGE(M2:M201)</f>
        <v>101.38370475014642</v>
      </c>
      <c r="P203" s="1">
        <f>AVERAGE(P2:P201)</f>
        <v>3.5231249999999993E-3</v>
      </c>
      <c r="Q203" s="1">
        <f>AVERAGE(Q2:Q201)</f>
        <v>101.30796496912704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2022-01-04T13:19:52Z</dcterms:modified>
</cp:coreProperties>
</file>