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2840" yWindow="80" windowWidth="25600" windowHeight="15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1" l="1"/>
  <c r="A20" i="1"/>
  <c r="B20" i="1"/>
  <c r="F20" i="1"/>
  <c r="C20" i="1"/>
  <c r="D20" i="1"/>
  <c r="E20" i="1"/>
  <c r="G20" i="1"/>
  <c r="A21" i="1"/>
  <c r="B21" i="1"/>
  <c r="F21" i="1"/>
  <c r="C21" i="1"/>
  <c r="D21" i="1"/>
  <c r="E21" i="1"/>
  <c r="G21" i="1"/>
  <c r="B19" i="1"/>
  <c r="F19" i="1"/>
  <c r="C19" i="1"/>
  <c r="D19" i="1"/>
  <c r="E19" i="1"/>
  <c r="G19" i="1"/>
  <c r="G18" i="1"/>
  <c r="F18" i="1"/>
  <c r="C18" i="1"/>
  <c r="E18" i="1"/>
  <c r="D18" i="1"/>
  <c r="B18" i="1"/>
  <c r="A14" i="1"/>
  <c r="B14" i="1"/>
  <c r="D14" i="1"/>
  <c r="C14" i="1"/>
  <c r="E14" i="1"/>
  <c r="F14" i="1"/>
  <c r="G14" i="1"/>
  <c r="A8" i="1"/>
  <c r="B8" i="1"/>
  <c r="D8" i="1"/>
  <c r="C8" i="1"/>
  <c r="E8" i="1"/>
  <c r="F8" i="1"/>
  <c r="G8" i="1"/>
  <c r="A9" i="1"/>
  <c r="B9" i="1"/>
  <c r="D9" i="1"/>
  <c r="C9" i="1"/>
  <c r="E9" i="1"/>
  <c r="F9" i="1"/>
  <c r="G9" i="1"/>
  <c r="A10" i="1"/>
  <c r="B10" i="1"/>
  <c r="D10" i="1"/>
  <c r="C10" i="1"/>
  <c r="E10" i="1"/>
  <c r="F10" i="1"/>
  <c r="G10" i="1"/>
  <c r="A11" i="1"/>
  <c r="B11" i="1"/>
  <c r="D11" i="1"/>
  <c r="C11" i="1"/>
  <c r="E11" i="1"/>
  <c r="F11" i="1"/>
  <c r="G11" i="1"/>
  <c r="A12" i="1"/>
  <c r="B12" i="1"/>
  <c r="D12" i="1"/>
  <c r="C12" i="1"/>
  <c r="E12" i="1"/>
  <c r="F12" i="1"/>
  <c r="G12" i="1"/>
  <c r="A13" i="1"/>
  <c r="B13" i="1"/>
  <c r="D13" i="1"/>
  <c r="C13" i="1"/>
  <c r="E13" i="1"/>
  <c r="F13" i="1"/>
  <c r="G13" i="1"/>
  <c r="A7" i="1"/>
  <c r="B7" i="1"/>
  <c r="D7" i="1"/>
  <c r="C7" i="1"/>
  <c r="E7" i="1"/>
  <c r="F7" i="1"/>
  <c r="G7" i="1"/>
  <c r="B6" i="1"/>
  <c r="D6" i="1"/>
  <c r="C6" i="1"/>
  <c r="E6" i="1"/>
  <c r="F6" i="1"/>
  <c r="G6" i="1"/>
  <c r="A6" i="1"/>
  <c r="D5" i="1"/>
  <c r="E5" i="1"/>
  <c r="E4" i="1"/>
  <c r="D4" i="1"/>
  <c r="B5" i="1"/>
  <c r="C5" i="1"/>
  <c r="G5" i="1"/>
  <c r="F5" i="1"/>
  <c r="C4" i="1"/>
  <c r="F4" i="1"/>
  <c r="G4" i="1"/>
  <c r="A5" i="1"/>
  <c r="B4" i="1"/>
</calcChain>
</file>

<file path=xl/sharedStrings.xml><?xml version="1.0" encoding="utf-8"?>
<sst xmlns="http://schemas.openxmlformats.org/spreadsheetml/2006/main" count="27" uniqueCount="16">
  <si>
    <t>Pre-Emphasis Stage</t>
  </si>
  <si>
    <t>Low Pass</t>
  </si>
  <si>
    <t>High Pass</t>
  </si>
  <si>
    <t>Kf</t>
  </si>
  <si>
    <t>Km</t>
  </si>
  <si>
    <t>R1</t>
  </si>
  <si>
    <t>R2</t>
  </si>
  <si>
    <t>C1</t>
  </si>
  <si>
    <t>C2</t>
  </si>
  <si>
    <t>C1 Proto</t>
  </si>
  <si>
    <t>C2 Proto</t>
  </si>
  <si>
    <t>fc1</t>
  </si>
  <si>
    <t>R1 Proto</t>
  </si>
  <si>
    <t>R2 Proto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</si>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</sst>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6" sqref="H16"/>
    </sheetView>
  </sheetViews>
  <sheetFormatPr baseColWidth="10" defaultRowHeight="15" x14ac:dyDescent="0"/>
  <sheetData>
    <row r="1" spans="1:8">
      <c r="A1" s="1" t="s">
        <v>0</v>
      </c>
      <c r="C1" s="1" t="s">
        <v>9</v>
      </c>
      <c r="D1">
        <v>1.4139999999999999</v>
      </c>
      <c r="E1" s="1" t="s">
        <v>12</v>
      </c>
      <c r="F1">
        <v>1</v>
      </c>
      <c r="G1" s="1" t="s">
        <v>14</v>
      </c>
      <c r="H1" s="2">
        <v>120000</v>
      </c>
    </row>
    <row r="2" spans="1:8">
      <c r="A2" s="1" t="s">
        <v>1</v>
      </c>
      <c r="C2" s="1" t="s">
        <v>10</v>
      </c>
      <c r="D2">
        <v>0.70699999999999996</v>
      </c>
      <c r="E2" s="1" t="s">
        <v>13</v>
      </c>
      <c r="F2">
        <v>1</v>
      </c>
    </row>
    <row r="3" spans="1:8">
      <c r="A3" s="1" t="s">
        <v>11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8">
      <c r="A4">
        <v>2000</v>
      </c>
      <c r="B4">
        <f>A4*2*PI()</f>
        <v>12566.370614359172</v>
      </c>
      <c r="C4" s="2">
        <f>D4/$F$1</f>
        <v>120000</v>
      </c>
      <c r="D4" s="2">
        <f t="shared" ref="D4:E7" si="0">$H$1</f>
        <v>120000</v>
      </c>
      <c r="E4" s="2">
        <f t="shared" si="0"/>
        <v>120000</v>
      </c>
      <c r="F4" s="2">
        <f>$D$1/B4/C4</f>
        <v>9.3768787304975011E-10</v>
      </c>
      <c r="G4" s="2">
        <f>$D$2/B4/C4</f>
        <v>4.6884393652487505E-10</v>
      </c>
    </row>
    <row r="5" spans="1:8">
      <c r="A5">
        <f>A4+100</f>
        <v>2100</v>
      </c>
      <c r="B5">
        <f>A5*2*PI()</f>
        <v>13194.689145077131</v>
      </c>
      <c r="C5" s="2">
        <f>D5/$F$1</f>
        <v>120000</v>
      </c>
      <c r="D5" s="2">
        <f t="shared" si="0"/>
        <v>120000</v>
      </c>
      <c r="E5" s="2">
        <f t="shared" si="0"/>
        <v>120000</v>
      </c>
      <c r="F5" s="2">
        <f>$D$1/B5/C5</f>
        <v>8.9303606957119052E-10</v>
      </c>
      <c r="G5" s="2">
        <f>$D$2/B5/C5</f>
        <v>4.4651803478559526E-10</v>
      </c>
    </row>
    <row r="6" spans="1:8">
      <c r="A6">
        <f>A5+100</f>
        <v>2200</v>
      </c>
      <c r="B6">
        <f>A6*2*PI()</f>
        <v>13823.00767579509</v>
      </c>
      <c r="C6" s="2">
        <f>D6/$F$1</f>
        <v>120000</v>
      </c>
      <c r="D6" s="2">
        <f t="shared" si="0"/>
        <v>120000</v>
      </c>
      <c r="E6" s="2">
        <f t="shared" si="0"/>
        <v>120000</v>
      </c>
      <c r="F6" s="2">
        <f>$D$1/B6/C6</f>
        <v>8.5244352095431814E-10</v>
      </c>
      <c r="G6" s="2">
        <f>$D$2/B6/C6</f>
        <v>4.2622176047715907E-10</v>
      </c>
    </row>
    <row r="7" spans="1:8">
      <c r="A7">
        <f>A6+100</f>
        <v>2300</v>
      </c>
      <c r="B7">
        <f>A7*2*PI()</f>
        <v>14451.326206513048</v>
      </c>
      <c r="C7" s="2">
        <f>D7/$F$1</f>
        <v>120000</v>
      </c>
      <c r="D7" s="2">
        <f t="shared" si="0"/>
        <v>120000</v>
      </c>
      <c r="E7" s="2">
        <f t="shared" si="0"/>
        <v>120000</v>
      </c>
      <c r="F7" s="2">
        <f>$D$1/B7/C7</f>
        <v>8.1538075917369569E-10</v>
      </c>
      <c r="G7" s="2">
        <f>$D$2/B7/C7</f>
        <v>4.0769037958684784E-10</v>
      </c>
    </row>
    <row r="8" spans="1:8">
      <c r="A8">
        <f t="shared" ref="A8:A13" si="1">A7+100</f>
        <v>2400</v>
      </c>
      <c r="B8">
        <f t="shared" ref="B8:B13" si="2">A8*2*PI()</f>
        <v>15079.644737231007</v>
      </c>
      <c r="C8" s="2">
        <f t="shared" ref="C8:C13" si="3">D8/$F$1</f>
        <v>120000</v>
      </c>
      <c r="D8" s="2">
        <f t="shared" ref="D8:E13" si="4">$H$1</f>
        <v>120000</v>
      </c>
      <c r="E8" s="2">
        <f t="shared" si="4"/>
        <v>120000</v>
      </c>
      <c r="F8" s="2">
        <f t="shared" ref="F8:F13" si="5">$D$1/B8/C8</f>
        <v>7.8140656087479165E-10</v>
      </c>
      <c r="G8" s="2">
        <f t="shared" ref="G8:G13" si="6">$D$2/B8/C8</f>
        <v>3.9070328043739583E-10</v>
      </c>
    </row>
    <row r="9" spans="1:8">
      <c r="A9">
        <f t="shared" si="1"/>
        <v>2500</v>
      </c>
      <c r="B9">
        <f t="shared" si="2"/>
        <v>15707.963267948966</v>
      </c>
      <c r="C9" s="2">
        <f t="shared" si="3"/>
        <v>120000</v>
      </c>
      <c r="D9" s="2">
        <f t="shared" si="4"/>
        <v>120000</v>
      </c>
      <c r="E9" s="2">
        <f t="shared" si="4"/>
        <v>120000</v>
      </c>
      <c r="F9" s="2">
        <f t="shared" si="5"/>
        <v>7.5015029843979998E-10</v>
      </c>
      <c r="G9" s="2">
        <f t="shared" si="6"/>
        <v>3.7507514921989999E-10</v>
      </c>
    </row>
    <row r="10" spans="1:8">
      <c r="A10">
        <f t="shared" si="1"/>
        <v>2600</v>
      </c>
      <c r="B10">
        <f t="shared" si="2"/>
        <v>16336.281798666923</v>
      </c>
      <c r="C10" s="2">
        <f t="shared" si="3"/>
        <v>120000</v>
      </c>
      <c r="D10" s="2">
        <f t="shared" si="4"/>
        <v>120000</v>
      </c>
      <c r="E10" s="2">
        <f t="shared" si="4"/>
        <v>120000</v>
      </c>
      <c r="F10" s="2">
        <f t="shared" si="5"/>
        <v>7.2129836388442311E-10</v>
      </c>
      <c r="G10" s="2">
        <f t="shared" si="6"/>
        <v>3.6064918194221156E-10</v>
      </c>
    </row>
    <row r="11" spans="1:8">
      <c r="A11">
        <f t="shared" si="1"/>
        <v>2700</v>
      </c>
      <c r="B11">
        <f t="shared" si="2"/>
        <v>16964.600329384884</v>
      </c>
      <c r="C11" s="2">
        <f t="shared" si="3"/>
        <v>120000</v>
      </c>
      <c r="D11" s="2">
        <f t="shared" si="4"/>
        <v>120000</v>
      </c>
      <c r="E11" s="2">
        <f t="shared" si="4"/>
        <v>120000</v>
      </c>
      <c r="F11" s="2">
        <f t="shared" si="5"/>
        <v>6.9458360966648145E-10</v>
      </c>
      <c r="G11" s="2">
        <f t="shared" si="6"/>
        <v>3.4729180483324072E-10</v>
      </c>
    </row>
    <row r="12" spans="1:8">
      <c r="A12">
        <f t="shared" si="1"/>
        <v>2800</v>
      </c>
      <c r="B12">
        <f t="shared" si="2"/>
        <v>17592.91886010284</v>
      </c>
      <c r="C12" s="2">
        <f t="shared" si="3"/>
        <v>120000</v>
      </c>
      <c r="D12" s="2">
        <f t="shared" si="4"/>
        <v>120000</v>
      </c>
      <c r="E12" s="2">
        <f t="shared" si="4"/>
        <v>120000</v>
      </c>
      <c r="F12" s="2">
        <f t="shared" si="5"/>
        <v>6.6977705217839289E-10</v>
      </c>
      <c r="G12" s="2">
        <f t="shared" si="6"/>
        <v>3.3488852608919644E-10</v>
      </c>
    </row>
    <row r="13" spans="1:8">
      <c r="A13">
        <f t="shared" si="1"/>
        <v>2900</v>
      </c>
      <c r="B13">
        <f t="shared" si="2"/>
        <v>18221.237390820799</v>
      </c>
      <c r="C13" s="2">
        <f t="shared" si="3"/>
        <v>120000</v>
      </c>
      <c r="D13" s="2">
        <f t="shared" si="4"/>
        <v>120000</v>
      </c>
      <c r="E13" s="2">
        <f t="shared" si="4"/>
        <v>120000</v>
      </c>
      <c r="F13" s="2">
        <f t="shared" si="5"/>
        <v>6.466812917584483E-10</v>
      </c>
      <c r="G13" s="2">
        <f t="shared" si="6"/>
        <v>3.2334064587922415E-10</v>
      </c>
    </row>
    <row r="14" spans="1:8">
      <c r="A14">
        <f>A13+100</f>
        <v>3000</v>
      </c>
      <c r="B14">
        <f>A14*2*PI()</f>
        <v>18849.555921538758</v>
      </c>
      <c r="C14" s="2">
        <f>D14/$F$1</f>
        <v>120000</v>
      </c>
      <c r="D14" s="2">
        <f>$H$1</f>
        <v>120000</v>
      </c>
      <c r="E14" s="2">
        <f>$H$1</f>
        <v>120000</v>
      </c>
      <c r="F14" s="2">
        <f>$D$1/B14/C14</f>
        <v>6.251252486998333E-10</v>
      </c>
      <c r="G14" s="2">
        <f>$D$2/B14/C14</f>
        <v>3.1256262434991665E-10</v>
      </c>
    </row>
    <row r="15" spans="1:8">
      <c r="C15" s="1" t="s">
        <v>9</v>
      </c>
      <c r="D15">
        <v>1</v>
      </c>
      <c r="E15" s="1" t="s">
        <v>12</v>
      </c>
      <c r="F15">
        <v>0.70699999999999996</v>
      </c>
      <c r="G15" s="1" t="s">
        <v>15</v>
      </c>
      <c r="H15" s="2">
        <v>2.0000000000000001E-9</v>
      </c>
    </row>
    <row r="16" spans="1:8">
      <c r="A16" s="1" t="s">
        <v>2</v>
      </c>
      <c r="C16" s="1" t="s">
        <v>10</v>
      </c>
      <c r="D16">
        <v>1</v>
      </c>
      <c r="E16" s="1" t="s">
        <v>13</v>
      </c>
      <c r="F16">
        <v>1.4139999999999999</v>
      </c>
    </row>
    <row r="17" spans="1:7">
      <c r="A17" s="1" t="s">
        <v>11</v>
      </c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  <c r="G17" s="1" t="s">
        <v>8</v>
      </c>
    </row>
    <row r="18" spans="1:7">
      <c r="A18">
        <v>500</v>
      </c>
      <c r="B18">
        <f>A18*2*PI()</f>
        <v>3141.5926535897929</v>
      </c>
      <c r="C18">
        <f>1/B18/F18</f>
        <v>159154.94309189534</v>
      </c>
      <c r="D18">
        <f>$F$15*C18</f>
        <v>112522.54476597</v>
      </c>
      <c r="E18">
        <f>$F$16*C18</f>
        <v>225045.08953194</v>
      </c>
      <c r="F18">
        <f>$H$15</f>
        <v>2.0000000000000001E-9</v>
      </c>
      <c r="G18">
        <f>$H$15</f>
        <v>2.0000000000000001E-9</v>
      </c>
    </row>
    <row r="19" spans="1:7">
      <c r="A19">
        <f>A18-100</f>
        <v>400</v>
      </c>
      <c r="B19">
        <f>A19*2*PI()</f>
        <v>2513.2741228718346</v>
      </c>
      <c r="C19">
        <f>1/B19/F19</f>
        <v>198943.67886486914</v>
      </c>
      <c r="D19">
        <f>$F$15*C19</f>
        <v>140653.18095746246</v>
      </c>
      <c r="E19">
        <f>$F$16*C19</f>
        <v>281306.36191492493</v>
      </c>
      <c r="F19">
        <f>$H$15</f>
        <v>2.0000000000000001E-9</v>
      </c>
      <c r="G19">
        <f>$H$15</f>
        <v>2.0000000000000001E-9</v>
      </c>
    </row>
    <row r="20" spans="1:7">
      <c r="A20">
        <f t="shared" ref="A20:A21" si="7">A19-100</f>
        <v>300</v>
      </c>
      <c r="B20">
        <f t="shared" ref="B20:B21" si="8">A20*2*PI()</f>
        <v>1884.9555921538758</v>
      </c>
      <c r="C20">
        <f t="shared" ref="C20:C21" si="9">1/B20/F20</f>
        <v>265258.23848649225</v>
      </c>
      <c r="D20">
        <f t="shared" ref="D20:D21" si="10">$F$15*C20</f>
        <v>187537.57460995001</v>
      </c>
      <c r="E20">
        <f t="shared" ref="E20:E21" si="11">$F$16*C20</f>
        <v>375075.14921990002</v>
      </c>
      <c r="F20">
        <f t="shared" ref="F20:G21" si="12">$H$15</f>
        <v>2.0000000000000001E-9</v>
      </c>
      <c r="G20">
        <f t="shared" si="12"/>
        <v>2.0000000000000001E-9</v>
      </c>
    </row>
    <row r="21" spans="1:7">
      <c r="A21">
        <f t="shared" si="7"/>
        <v>200</v>
      </c>
      <c r="B21">
        <f t="shared" si="8"/>
        <v>1256.6370614359173</v>
      </c>
      <c r="C21">
        <f t="shared" si="9"/>
        <v>397887.35772973829</v>
      </c>
      <c r="D21">
        <f t="shared" si="10"/>
        <v>281306.36191492493</v>
      </c>
      <c r="E21">
        <f t="shared" si="11"/>
        <v>562612.72382984986</v>
      </c>
      <c r="F21">
        <f t="shared" si="12"/>
        <v>2.0000000000000001E-9</v>
      </c>
      <c r="G21">
        <f t="shared" si="12"/>
        <v>2.0000000000000001E-9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Ouyang</dc:creator>
  <cp:lastModifiedBy>Jun Ouyang</cp:lastModifiedBy>
  <dcterms:created xsi:type="dcterms:W3CDTF">2013-11-19T00:16:31Z</dcterms:created>
  <dcterms:modified xsi:type="dcterms:W3CDTF">2013-11-23T02:42:43Z</dcterms:modified>
</cp:coreProperties>
</file>