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315" windowHeight="11055" activeTab="4"/>
  </bookViews>
  <sheets>
    <sheet name="Sheet1" sheetId="1" r:id="rId1"/>
    <sheet name="Sheet2" sheetId="2" r:id="rId2"/>
    <sheet name="Sheet3" sheetId="3" r:id="rId3"/>
    <sheet name="Sheet2 (2)" sheetId="4" r:id="rId4"/>
    <sheet name="Sheet5" sheetId="5" r:id="rId5"/>
  </sheets>
  <calcPr calcId="145621"/>
</workbook>
</file>

<file path=xl/calcChain.xml><?xml version="1.0" encoding="utf-8"?>
<calcChain xmlns="http://schemas.openxmlformats.org/spreadsheetml/2006/main">
  <c r="D12" i="5" l="1"/>
  <c r="D4" i="5"/>
  <c r="D20" i="5" l="1"/>
  <c r="D19" i="5"/>
  <c r="D21" i="5" s="1"/>
  <c r="D15" i="5"/>
  <c r="D14" i="5"/>
  <c r="D13" i="5"/>
  <c r="D11" i="5"/>
  <c r="D5" i="5"/>
  <c r="D6" i="5"/>
  <c r="D3" i="5"/>
  <c r="D4" i="4"/>
  <c r="D5" i="4"/>
  <c r="D6" i="4"/>
  <c r="B3" i="4"/>
  <c r="D3" i="4" s="1"/>
  <c r="F15" i="3"/>
  <c r="F16" i="3"/>
  <c r="F17" i="3"/>
  <c r="F18" i="3"/>
  <c r="F19" i="3"/>
  <c r="F20" i="3"/>
  <c r="F21" i="3"/>
  <c r="F22" i="3"/>
  <c r="F23" i="3"/>
  <c r="F14" i="3"/>
  <c r="F11" i="3"/>
  <c r="F3" i="3"/>
  <c r="F4" i="3"/>
  <c r="F5" i="3"/>
  <c r="F6" i="3"/>
  <c r="F7" i="3"/>
  <c r="F8" i="3"/>
  <c r="F9" i="3"/>
  <c r="F10" i="3"/>
  <c r="F2" i="3"/>
  <c r="C4" i="2"/>
  <c r="E4" i="2" s="1"/>
  <c r="C5" i="2"/>
  <c r="E5" i="2" s="1"/>
  <c r="C6" i="2"/>
  <c r="E6" i="2" s="1"/>
  <c r="C3" i="2"/>
  <c r="E3" i="2" s="1"/>
  <c r="B3" i="2"/>
  <c r="G14" i="1"/>
  <c r="G15" i="1"/>
  <c r="G16" i="1"/>
  <c r="G17" i="1"/>
  <c r="G18" i="1"/>
  <c r="G19" i="1"/>
  <c r="G20" i="1"/>
  <c r="G23" i="1"/>
  <c r="G22" i="1"/>
  <c r="G21" i="1"/>
  <c r="G3" i="1"/>
  <c r="G4" i="1"/>
  <c r="G2" i="1"/>
  <c r="G6" i="1"/>
  <c r="G7" i="1"/>
  <c r="G8" i="1"/>
  <c r="G9" i="1"/>
  <c r="G10" i="1"/>
  <c r="G11" i="1"/>
  <c r="G5" i="1"/>
  <c r="D16" i="5" l="1"/>
  <c r="D7" i="5"/>
</calcChain>
</file>

<file path=xl/sharedStrings.xml><?xml version="1.0" encoding="utf-8"?>
<sst xmlns="http://schemas.openxmlformats.org/spreadsheetml/2006/main" count="216" uniqueCount="46">
  <si>
    <t xml:space="preserve">Spice Values </t>
  </si>
  <si>
    <t>Calculated Values</t>
  </si>
  <si>
    <t>% Error</t>
  </si>
  <si>
    <t>Gain at 100 Hz</t>
  </si>
  <si>
    <t>Gain at 500 Hz</t>
  </si>
  <si>
    <t>Gain at fc1</t>
  </si>
  <si>
    <t>Gain at f0</t>
  </si>
  <si>
    <t>Gain at fc2</t>
  </si>
  <si>
    <t>Gain at 2000Hz</t>
  </si>
  <si>
    <t>Gain at 10000Hz</t>
  </si>
  <si>
    <t>%</t>
  </si>
  <si>
    <t>dB</t>
  </si>
  <si>
    <t>fc1</t>
  </si>
  <si>
    <t>f0</t>
  </si>
  <si>
    <t>fc2</t>
  </si>
  <si>
    <t>Hz</t>
  </si>
  <si>
    <t>f</t>
  </si>
  <si>
    <t>Spcie Values</t>
  </si>
  <si>
    <t>f(Hz)</t>
  </si>
  <si>
    <t>Gain(dB)</t>
  </si>
  <si>
    <t>H|(j2πf)|</t>
  </si>
  <si>
    <t>749.89(First Peak in Spcie）</t>
  </si>
  <si>
    <t>3548.1(Second Peak in Spcie）</t>
  </si>
  <si>
    <t>% Error of H|(j2πf)| (%)</t>
  </si>
  <si>
    <t>Experimental Values</t>
  </si>
  <si>
    <t>f at First Peak in Spcie</t>
  </si>
  <si>
    <t>f at Second Peak in Spcie</t>
  </si>
  <si>
    <t>Experimental  Values</t>
  </si>
  <si>
    <t>% Error of Gain (%)</t>
  </si>
  <si>
    <t>element</t>
  </si>
  <si>
    <t>amount</t>
  </si>
  <si>
    <t>price</t>
  </si>
  <si>
    <t>unit price($)</t>
  </si>
  <si>
    <t>price($)</t>
  </si>
  <si>
    <t xml:space="preserve">Pre-emphasis filter </t>
  </si>
  <si>
    <t>Total Price:</t>
  </si>
  <si>
    <t xml:space="preserve">De-emphasis filter </t>
  </si>
  <si>
    <t>part cost ($)</t>
  </si>
  <si>
    <t>labor cost ($)</t>
  </si>
  <si>
    <t>total cost of Pre-emphasis filter and De-emphasis filter:</t>
  </si>
  <si>
    <t>Resistor</t>
  </si>
  <si>
    <t>LM348N Op-Amp</t>
  </si>
  <si>
    <t>0.002 uF capacitor</t>
  </si>
  <si>
    <t>1000 pF to 0.01 uF capacitor</t>
  </si>
  <si>
    <t>0.01 uF capacitor</t>
  </si>
  <si>
    <t>0.02 uF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</si>
</sst>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topLeftCell="B1" workbookViewId="0">
      <selection activeCell="B1" sqref="B1:H23"/>
    </sheetView>
  </sheetViews>
  <sheetFormatPr defaultRowHeight="15" x14ac:dyDescent="0.25"/>
  <cols>
    <col min="2" max="2" width="15.5703125" customWidth="1"/>
    <col min="3" max="3" width="11.42578125" customWidth="1"/>
    <col min="4" max="4" width="3.42578125" customWidth="1"/>
    <col min="5" max="5" width="13.7109375" customWidth="1"/>
    <col min="6" max="6" width="2.85546875" customWidth="1"/>
    <col min="7" max="7" width="10" customWidth="1"/>
    <col min="8" max="9" width="3.140625" customWidth="1"/>
    <col min="10" max="10" width="11" customWidth="1"/>
    <col min="11" max="11" width="14.7109375" customWidth="1"/>
    <col min="12" max="12" width="8.7109375" customWidth="1"/>
  </cols>
  <sheetData>
    <row r="1" spans="2:10" x14ac:dyDescent="0.25">
      <c r="B1" s="2"/>
      <c r="C1" s="11" t="s">
        <v>0</v>
      </c>
      <c r="D1" s="11"/>
      <c r="E1" s="11" t="s">
        <v>1</v>
      </c>
      <c r="F1" s="11"/>
      <c r="G1" s="11" t="s">
        <v>2</v>
      </c>
      <c r="H1" s="11"/>
      <c r="I1" s="7"/>
      <c r="J1" t="s">
        <v>16</v>
      </c>
    </row>
    <row r="2" spans="2:10" x14ac:dyDescent="0.25">
      <c r="B2" s="2" t="s">
        <v>12</v>
      </c>
      <c r="C2" s="4">
        <v>579.35</v>
      </c>
      <c r="D2" s="5" t="s">
        <v>15</v>
      </c>
      <c r="E2" s="4">
        <v>581</v>
      </c>
      <c r="F2" s="5" t="s">
        <v>15</v>
      </c>
      <c r="G2" s="6">
        <f>(ABS(E2-C2))/E2*100</f>
        <v>0.28399311531841259</v>
      </c>
      <c r="H2" s="5" t="s">
        <v>10</v>
      </c>
      <c r="I2" s="7"/>
    </row>
    <row r="3" spans="2:10" x14ac:dyDescent="0.25">
      <c r="B3" s="2" t="s">
        <v>13</v>
      </c>
      <c r="C3" s="4">
        <v>1059.3</v>
      </c>
      <c r="D3" s="5" t="s">
        <v>15</v>
      </c>
      <c r="E3" s="4">
        <v>1062</v>
      </c>
      <c r="F3" s="5" t="s">
        <v>15</v>
      </c>
      <c r="G3" s="6">
        <f>(ABS(E3-C3))/E3*100</f>
        <v>0.25423728813559748</v>
      </c>
      <c r="H3" s="5" t="s">
        <v>10</v>
      </c>
      <c r="I3" s="7"/>
    </row>
    <row r="4" spans="2:10" x14ac:dyDescent="0.25">
      <c r="B4" s="2" t="s">
        <v>14</v>
      </c>
      <c r="C4" s="4">
        <v>1924.9</v>
      </c>
      <c r="D4" s="5" t="s">
        <v>15</v>
      </c>
      <c r="E4" s="4">
        <v>1940</v>
      </c>
      <c r="F4" s="5" t="s">
        <v>15</v>
      </c>
      <c r="G4" s="6">
        <f>(ABS(E4-C4))/E4*100</f>
        <v>0.77835051546391287</v>
      </c>
      <c r="H4" s="5" t="s">
        <v>10</v>
      </c>
      <c r="I4" s="7"/>
    </row>
    <row r="5" spans="2:10" x14ac:dyDescent="0.25">
      <c r="B5" s="2" t="s">
        <v>3</v>
      </c>
      <c r="C5" s="4">
        <v>-1.1812</v>
      </c>
      <c r="D5" s="5" t="s">
        <v>11</v>
      </c>
      <c r="E5" s="4">
        <v>-1.1914</v>
      </c>
      <c r="F5" s="5" t="s">
        <v>11</v>
      </c>
      <c r="G5" s="6">
        <f>(E5-C5)/E5*100</f>
        <v>0.85613563874433329</v>
      </c>
      <c r="H5" s="5" t="s">
        <v>10</v>
      </c>
      <c r="I5" s="7"/>
    </row>
    <row r="6" spans="2:10" x14ac:dyDescent="0.25">
      <c r="B6" s="2" t="s">
        <v>4</v>
      </c>
      <c r="C6" s="4">
        <v>23.472000000000001</v>
      </c>
      <c r="D6" s="5" t="s">
        <v>11</v>
      </c>
      <c r="E6" s="4">
        <v>23.44</v>
      </c>
      <c r="F6" s="5" t="s">
        <v>11</v>
      </c>
      <c r="G6" s="6">
        <f t="shared" ref="G6:G11" si="0">ABS(E6-C6)/E6*100</f>
        <v>0.13651877133105814</v>
      </c>
      <c r="H6" s="5" t="s">
        <v>10</v>
      </c>
      <c r="I6" s="7"/>
    </row>
    <row r="7" spans="2:10" x14ac:dyDescent="0.25">
      <c r="B7" s="2" t="s">
        <v>5</v>
      </c>
      <c r="C7" s="4">
        <v>24.977</v>
      </c>
      <c r="D7" s="5" t="s">
        <v>11</v>
      </c>
      <c r="E7" s="4">
        <v>24.978000000000002</v>
      </c>
      <c r="F7" s="5" t="s">
        <v>11</v>
      </c>
      <c r="G7" s="6">
        <f t="shared" si="0"/>
        <v>4.0035231003331812E-3</v>
      </c>
      <c r="H7" s="5" t="s">
        <v>10</v>
      </c>
      <c r="I7" s="7"/>
    </row>
    <row r="8" spans="2:10" x14ac:dyDescent="0.25">
      <c r="B8" s="2" t="s">
        <v>6</v>
      </c>
      <c r="C8" s="4">
        <v>27.977</v>
      </c>
      <c r="D8" s="5" t="s">
        <v>11</v>
      </c>
      <c r="E8" s="4">
        <v>27.959</v>
      </c>
      <c r="F8" s="5" t="s">
        <v>11</v>
      </c>
      <c r="G8" s="6">
        <f t="shared" si="0"/>
        <v>6.4379984978005955E-2</v>
      </c>
      <c r="H8" s="5" t="s">
        <v>10</v>
      </c>
      <c r="I8" s="7"/>
    </row>
    <row r="9" spans="2:10" x14ac:dyDescent="0.25">
      <c r="B9" s="2" t="s">
        <v>7</v>
      </c>
      <c r="C9" s="4">
        <v>24.977</v>
      </c>
      <c r="D9" s="5" t="s">
        <v>11</v>
      </c>
      <c r="E9" s="4">
        <v>24.975000000000001</v>
      </c>
      <c r="F9" s="5" t="s">
        <v>11</v>
      </c>
      <c r="G9" s="6">
        <f t="shared" si="0"/>
        <v>8.0080080080035688E-3</v>
      </c>
      <c r="H9" s="5" t="s">
        <v>10</v>
      </c>
      <c r="I9" s="7"/>
    </row>
    <row r="10" spans="2:10" x14ac:dyDescent="0.25">
      <c r="B10" s="2" t="s">
        <v>8</v>
      </c>
      <c r="C10" s="4">
        <v>24.608000000000001</v>
      </c>
      <c r="D10" s="5" t="s">
        <v>11</v>
      </c>
      <c r="E10" s="4">
        <v>24.684999999999999</v>
      </c>
      <c r="F10" s="5" t="s">
        <v>11</v>
      </c>
      <c r="G10" s="6">
        <f t="shared" si="0"/>
        <v>0.31193032205792259</v>
      </c>
      <c r="H10" s="5" t="s">
        <v>10</v>
      </c>
      <c r="I10" s="7"/>
    </row>
    <row r="11" spans="2:10" x14ac:dyDescent="0.25">
      <c r="B11" s="2" t="s">
        <v>9</v>
      </c>
      <c r="C11" s="4">
        <v>0.70621</v>
      </c>
      <c r="D11" s="5" t="s">
        <v>11</v>
      </c>
      <c r="E11" s="4">
        <v>0.84330000000000005</v>
      </c>
      <c r="F11" s="5" t="s">
        <v>11</v>
      </c>
      <c r="G11" s="6">
        <f t="shared" si="0"/>
        <v>16.256373769714223</v>
      </c>
      <c r="H11" s="5" t="s">
        <v>10</v>
      </c>
      <c r="I11" s="7"/>
    </row>
    <row r="13" spans="2:10" x14ac:dyDescent="0.25">
      <c r="B13" s="2"/>
      <c r="C13" s="11" t="s">
        <v>0</v>
      </c>
      <c r="D13" s="11"/>
      <c r="E13" s="11" t="s">
        <v>1</v>
      </c>
      <c r="F13" s="11"/>
      <c r="G13" s="11" t="s">
        <v>2</v>
      </c>
      <c r="H13" s="11"/>
      <c r="I13" s="7"/>
    </row>
    <row r="14" spans="2:10" x14ac:dyDescent="0.25">
      <c r="B14" s="2" t="s">
        <v>12</v>
      </c>
      <c r="C14" s="4">
        <v>579.78</v>
      </c>
      <c r="D14" s="5" t="s">
        <v>15</v>
      </c>
      <c r="E14" s="4">
        <v>581</v>
      </c>
      <c r="F14" s="5" t="s">
        <v>15</v>
      </c>
      <c r="G14" s="6">
        <f>(ABS(E14-C14))/E14*100</f>
        <v>0.20998278829604602</v>
      </c>
      <c r="H14" s="5" t="s">
        <v>10</v>
      </c>
      <c r="I14" s="7"/>
    </row>
    <row r="15" spans="2:10" x14ac:dyDescent="0.25">
      <c r="B15" s="2" t="s">
        <v>13</v>
      </c>
      <c r="C15" s="4">
        <v>1059.3</v>
      </c>
      <c r="D15" s="5" t="s">
        <v>15</v>
      </c>
      <c r="E15" s="4">
        <v>1062</v>
      </c>
      <c r="F15" s="5" t="s">
        <v>15</v>
      </c>
      <c r="G15" s="6">
        <f>(ABS(E15-C15))/E15*100</f>
        <v>0.25423728813559748</v>
      </c>
      <c r="H15" s="5" t="s">
        <v>10</v>
      </c>
      <c r="I15" s="7"/>
    </row>
    <row r="16" spans="2:10" x14ac:dyDescent="0.25">
      <c r="B16" s="2" t="s">
        <v>14</v>
      </c>
      <c r="C16" s="4">
        <v>1940</v>
      </c>
      <c r="D16" s="5" t="s">
        <v>15</v>
      </c>
      <c r="E16" s="4">
        <v>1940</v>
      </c>
      <c r="F16" s="5" t="s">
        <v>15</v>
      </c>
      <c r="G16" s="6">
        <f>(ABS(E16-C16))/E16*100</f>
        <v>0</v>
      </c>
      <c r="H16" s="5" t="s">
        <v>10</v>
      </c>
      <c r="I16" s="7"/>
    </row>
    <row r="17" spans="2:9" x14ac:dyDescent="0.25">
      <c r="B17" s="2" t="s">
        <v>3</v>
      </c>
      <c r="C17" s="4">
        <v>1.1809000000000001</v>
      </c>
      <c r="D17" s="5" t="s">
        <v>11</v>
      </c>
      <c r="E17" s="4">
        <v>1.1914</v>
      </c>
      <c r="F17" s="5" t="s">
        <v>11</v>
      </c>
      <c r="G17" s="6">
        <f>(E17-C17)/E17*100</f>
        <v>0.88131609870739924</v>
      </c>
      <c r="H17" s="5" t="s">
        <v>10</v>
      </c>
      <c r="I17" s="7"/>
    </row>
    <row r="18" spans="2:9" x14ac:dyDescent="0.25">
      <c r="B18" s="2" t="s">
        <v>4</v>
      </c>
      <c r="C18" s="4">
        <v>-23.443999999999999</v>
      </c>
      <c r="D18" s="5" t="s">
        <v>11</v>
      </c>
      <c r="E18" s="4">
        <v>-23.44</v>
      </c>
      <c r="F18" s="5" t="s">
        <v>11</v>
      </c>
      <c r="G18" s="6">
        <f t="shared" ref="G18:G23" si="1">ABS(E18-C18)/E18*100</f>
        <v>-1.7064846416372792E-2</v>
      </c>
      <c r="H18" s="5" t="s">
        <v>10</v>
      </c>
      <c r="I18" s="7"/>
    </row>
    <row r="19" spans="2:9" x14ac:dyDescent="0.25">
      <c r="B19" s="2" t="s">
        <v>5</v>
      </c>
      <c r="C19" s="4">
        <v>-24.952999999999999</v>
      </c>
      <c r="D19" s="5" t="s">
        <v>11</v>
      </c>
      <c r="E19" s="4">
        <v>-24.978000000000002</v>
      </c>
      <c r="F19" s="5" t="s">
        <v>11</v>
      </c>
      <c r="G19" s="6">
        <f t="shared" si="1"/>
        <v>-0.10008807750821576</v>
      </c>
      <c r="H19" s="5" t="s">
        <v>10</v>
      </c>
      <c r="I19" s="7"/>
    </row>
    <row r="20" spans="2:9" x14ac:dyDescent="0.25">
      <c r="B20" s="2" t="s">
        <v>6</v>
      </c>
      <c r="C20" s="4">
        <v>-27.952999999999999</v>
      </c>
      <c r="D20" s="5" t="s">
        <v>11</v>
      </c>
      <c r="E20" s="4">
        <v>-27.959</v>
      </c>
      <c r="F20" s="5" t="s">
        <v>11</v>
      </c>
      <c r="G20" s="6">
        <f t="shared" si="1"/>
        <v>-2.1459994992668648E-2</v>
      </c>
      <c r="H20" s="5" t="s">
        <v>10</v>
      </c>
      <c r="I20" s="7"/>
    </row>
    <row r="21" spans="2:9" x14ac:dyDescent="0.25">
      <c r="B21" s="2" t="s">
        <v>7</v>
      </c>
      <c r="C21" s="4">
        <v>-24.952999999999999</v>
      </c>
      <c r="D21" s="5" t="s">
        <v>11</v>
      </c>
      <c r="E21" s="4">
        <v>-24.975000000000001</v>
      </c>
      <c r="F21" s="5" t="s">
        <v>11</v>
      </c>
      <c r="G21" s="6">
        <f t="shared" si="1"/>
        <v>-8.8088088088096164E-2</v>
      </c>
      <c r="H21" s="5" t="s">
        <v>10</v>
      </c>
      <c r="I21" s="7"/>
    </row>
    <row r="22" spans="2:9" x14ac:dyDescent="0.25">
      <c r="B22" s="2" t="s">
        <v>8</v>
      </c>
      <c r="C22" s="4">
        <v>-24.632999999999999</v>
      </c>
      <c r="D22" s="5" t="s">
        <v>11</v>
      </c>
      <c r="E22" s="4">
        <v>-24.684999999999999</v>
      </c>
      <c r="F22" s="5" t="s">
        <v>11</v>
      </c>
      <c r="G22" s="6">
        <f t="shared" si="1"/>
        <v>-0.21065424346769132</v>
      </c>
      <c r="H22" s="5" t="s">
        <v>10</v>
      </c>
      <c r="I22" s="7"/>
    </row>
    <row r="23" spans="2:9" x14ac:dyDescent="0.25">
      <c r="B23" s="2" t="s">
        <v>9</v>
      </c>
      <c r="C23" s="4">
        <v>-0.52612000000000003</v>
      </c>
      <c r="D23" s="5" t="s">
        <v>11</v>
      </c>
      <c r="E23" s="4">
        <v>-0.84330000000000005</v>
      </c>
      <c r="F23" s="5" t="s">
        <v>11</v>
      </c>
      <c r="G23" s="6">
        <f t="shared" si="1"/>
        <v>-37.6117633108028</v>
      </c>
      <c r="H23" s="5" t="s">
        <v>10</v>
      </c>
      <c r="I23" s="7"/>
    </row>
  </sheetData>
  <mergeCells count="6">
    <mergeCell ref="E1:F1"/>
    <mergeCell ref="G1:H1"/>
    <mergeCell ref="C1:D1"/>
    <mergeCell ref="C13:D13"/>
    <mergeCell ref="E13:F13"/>
    <mergeCell ref="G13:H1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6" sqref="A1:E6"/>
    </sheetView>
  </sheetViews>
  <sheetFormatPr defaultRowHeight="15" x14ac:dyDescent="0.25"/>
  <cols>
    <col min="1" max="1" width="27.5703125" customWidth="1"/>
    <col min="2" max="2" width="12.7109375" customWidth="1"/>
    <col min="3" max="3" width="11.42578125" customWidth="1"/>
    <col min="4" max="4" width="18" customWidth="1"/>
    <col min="5" max="5" width="22.5703125" customWidth="1"/>
  </cols>
  <sheetData>
    <row r="1" spans="1:5" x14ac:dyDescent="0.25">
      <c r="A1" s="2"/>
      <c r="B1" s="11" t="s">
        <v>17</v>
      </c>
      <c r="C1" s="11"/>
      <c r="D1" s="2" t="s">
        <v>1</v>
      </c>
      <c r="E1" s="2"/>
    </row>
    <row r="2" spans="1:5" x14ac:dyDescent="0.25">
      <c r="A2" s="2" t="s">
        <v>18</v>
      </c>
      <c r="B2" s="2" t="s">
        <v>19</v>
      </c>
      <c r="C2" s="2" t="s">
        <v>20</v>
      </c>
      <c r="D2" s="2" t="s">
        <v>20</v>
      </c>
      <c r="E2" s="2" t="s">
        <v>23</v>
      </c>
    </row>
    <row r="3" spans="1:5" x14ac:dyDescent="0.25">
      <c r="A3" s="2">
        <v>100</v>
      </c>
      <c r="B3" s="2">
        <f>-219.96*10^-6</f>
        <v>-2.1996E-4</v>
      </c>
      <c r="C3" s="2">
        <f>10^(B3/20)</f>
        <v>0.99997467648979288</v>
      </c>
      <c r="D3" s="2">
        <v>1</v>
      </c>
      <c r="E3" s="8">
        <f>(ABS(D3-C3))/D3*100</f>
        <v>2.5323510207120314E-3</v>
      </c>
    </row>
    <row r="4" spans="1:5" x14ac:dyDescent="0.25">
      <c r="A4" s="2" t="s">
        <v>21</v>
      </c>
      <c r="B4" s="2">
        <v>3.7907999999999997E-2</v>
      </c>
      <c r="C4" s="2">
        <f t="shared" ref="C4:C6" si="0">10^(B4/20)</f>
        <v>1.0043738572987269</v>
      </c>
      <c r="D4" s="2">
        <v>1</v>
      </c>
      <c r="E4" s="8">
        <f t="shared" ref="E4:E6" si="1">(ABS(D4-C4))/D4*100</f>
        <v>0.43738572987268576</v>
      </c>
    </row>
    <row r="5" spans="1:5" x14ac:dyDescent="0.25">
      <c r="A5" s="2" t="s">
        <v>22</v>
      </c>
      <c r="B5" s="2">
        <v>-9.2816999999999997E-2</v>
      </c>
      <c r="C5" s="2">
        <f t="shared" si="0"/>
        <v>0.98937093992799052</v>
      </c>
      <c r="D5" s="2">
        <v>1</v>
      </c>
      <c r="E5" s="8">
        <f t="shared" si="1"/>
        <v>1.0629060072009477</v>
      </c>
    </row>
    <row r="6" spans="1:5" x14ac:dyDescent="0.25">
      <c r="A6" s="2">
        <v>10000</v>
      </c>
      <c r="B6" s="2">
        <v>0.22478999999999999</v>
      </c>
      <c r="C6" s="2">
        <f t="shared" si="0"/>
        <v>1.0262176976150088</v>
      </c>
      <c r="D6" s="2">
        <v>1</v>
      </c>
      <c r="E6" s="8">
        <f t="shared" si="1"/>
        <v>2.6217697615008806</v>
      </c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13" sqref="A13:G23"/>
    </sheetView>
  </sheetViews>
  <sheetFormatPr defaultRowHeight="15" x14ac:dyDescent="0.25"/>
  <cols>
    <col min="1" max="1" width="15.85546875" customWidth="1"/>
    <col min="3" max="3" width="8.5703125" customWidth="1"/>
    <col min="5" max="5" width="9.7109375" customWidth="1"/>
  </cols>
  <sheetData>
    <row r="1" spans="1:7" x14ac:dyDescent="0.25">
      <c r="A1" s="2"/>
      <c r="B1" s="11" t="s">
        <v>0</v>
      </c>
      <c r="C1" s="11"/>
      <c r="D1" s="11" t="s">
        <v>24</v>
      </c>
      <c r="E1" s="11"/>
      <c r="F1" s="11" t="s">
        <v>2</v>
      </c>
      <c r="G1" s="11"/>
    </row>
    <row r="2" spans="1:7" x14ac:dyDescent="0.25">
      <c r="A2" s="2" t="s">
        <v>12</v>
      </c>
      <c r="B2" s="4">
        <v>579.35</v>
      </c>
      <c r="C2" s="5" t="s">
        <v>15</v>
      </c>
      <c r="D2" s="4">
        <v>530</v>
      </c>
      <c r="E2" s="5" t="s">
        <v>15</v>
      </c>
      <c r="F2" s="9">
        <f>(ABS(D2-B2))/B2*100</f>
        <v>8.5181669111935818</v>
      </c>
      <c r="G2" s="5" t="s">
        <v>10</v>
      </c>
    </row>
    <row r="3" spans="1:7" x14ac:dyDescent="0.25">
      <c r="A3" s="2" t="s">
        <v>13</v>
      </c>
      <c r="B3" s="4">
        <v>1059.3</v>
      </c>
      <c r="C3" s="5" t="s">
        <v>15</v>
      </c>
      <c r="D3" s="4">
        <v>1000</v>
      </c>
      <c r="E3" s="5" t="s">
        <v>15</v>
      </c>
      <c r="F3" s="9">
        <f t="shared" ref="F3:F10" si="0">(ABS(D3-B3))/B3*100</f>
        <v>5.59803643915793</v>
      </c>
      <c r="G3" s="5" t="s">
        <v>10</v>
      </c>
    </row>
    <row r="4" spans="1:7" x14ac:dyDescent="0.25">
      <c r="A4" s="2" t="s">
        <v>14</v>
      </c>
      <c r="B4" s="4">
        <v>1924.9</v>
      </c>
      <c r="C4" s="5" t="s">
        <v>15</v>
      </c>
      <c r="D4" s="4">
        <v>1900</v>
      </c>
      <c r="E4" s="5" t="s">
        <v>15</v>
      </c>
      <c r="F4" s="9">
        <f t="shared" si="0"/>
        <v>1.2935736921398562</v>
      </c>
      <c r="G4" s="5" t="s">
        <v>10</v>
      </c>
    </row>
    <row r="5" spans="1:7" x14ac:dyDescent="0.25">
      <c r="A5" s="2" t="s">
        <v>3</v>
      </c>
      <c r="B5" s="4">
        <v>-1.1812</v>
      </c>
      <c r="C5" s="5" t="s">
        <v>11</v>
      </c>
      <c r="D5" s="4">
        <v>-2.8633000000000002</v>
      </c>
      <c r="E5" s="5" t="s">
        <v>11</v>
      </c>
      <c r="F5" s="9">
        <f t="shared" si="0"/>
        <v>-142.40602776837116</v>
      </c>
      <c r="G5" s="5" t="s">
        <v>10</v>
      </c>
    </row>
    <row r="6" spans="1:7" x14ac:dyDescent="0.25">
      <c r="A6" s="2" t="s">
        <v>4</v>
      </c>
      <c r="B6" s="4">
        <v>23.472000000000001</v>
      </c>
      <c r="C6" s="5" t="s">
        <v>11</v>
      </c>
      <c r="D6" s="4">
        <v>20.327000000000002</v>
      </c>
      <c r="E6" s="5" t="s">
        <v>11</v>
      </c>
      <c r="F6" s="9">
        <f t="shared" si="0"/>
        <v>13.398943421949555</v>
      </c>
      <c r="G6" s="5" t="s">
        <v>10</v>
      </c>
    </row>
    <row r="7" spans="1:7" x14ac:dyDescent="0.25">
      <c r="A7" s="2" t="s">
        <v>5</v>
      </c>
      <c r="B7" s="4">
        <v>24.977</v>
      </c>
      <c r="C7" s="5" t="s">
        <v>11</v>
      </c>
      <c r="D7" s="4">
        <v>20.651199999999999</v>
      </c>
      <c r="E7" s="5" t="s">
        <v>11</v>
      </c>
      <c r="F7" s="9">
        <f t="shared" si="0"/>
        <v>17.319133602914686</v>
      </c>
      <c r="G7" s="5" t="s">
        <v>10</v>
      </c>
    </row>
    <row r="8" spans="1:7" x14ac:dyDescent="0.25">
      <c r="A8" s="2" t="s">
        <v>6</v>
      </c>
      <c r="B8" s="4">
        <v>27.977</v>
      </c>
      <c r="C8" s="5" t="s">
        <v>11</v>
      </c>
      <c r="D8" s="4">
        <v>23.651199999999999</v>
      </c>
      <c r="E8" s="5" t="s">
        <v>11</v>
      </c>
      <c r="F8" s="9">
        <f t="shared" si="0"/>
        <v>15.461986631876186</v>
      </c>
      <c r="G8" s="5" t="s">
        <v>10</v>
      </c>
    </row>
    <row r="9" spans="1:7" x14ac:dyDescent="0.25">
      <c r="A9" s="2" t="s">
        <v>7</v>
      </c>
      <c r="B9" s="4">
        <v>24.977</v>
      </c>
      <c r="C9" s="5" t="s">
        <v>11</v>
      </c>
      <c r="D9" s="4">
        <v>20.651199999999999</v>
      </c>
      <c r="E9" s="5" t="s">
        <v>11</v>
      </c>
      <c r="F9" s="9">
        <f t="shared" si="0"/>
        <v>17.319133602914686</v>
      </c>
      <c r="G9" s="5" t="s">
        <v>10</v>
      </c>
    </row>
    <row r="10" spans="1:7" x14ac:dyDescent="0.25">
      <c r="A10" s="2" t="s">
        <v>8</v>
      </c>
      <c r="B10" s="4">
        <v>24.608000000000001</v>
      </c>
      <c r="C10" s="5" t="s">
        <v>11</v>
      </c>
      <c r="D10" s="4">
        <v>20.2789</v>
      </c>
      <c r="E10" s="5" t="s">
        <v>11</v>
      </c>
      <c r="F10" s="9">
        <f t="shared" si="0"/>
        <v>17.592246423927179</v>
      </c>
      <c r="G10" s="5" t="s">
        <v>10</v>
      </c>
    </row>
    <row r="11" spans="1:7" x14ac:dyDescent="0.25">
      <c r="A11" s="2" t="s">
        <v>9</v>
      </c>
      <c r="B11" s="4">
        <v>0.70621</v>
      </c>
      <c r="C11" s="5" t="s">
        <v>11</v>
      </c>
      <c r="D11" s="4">
        <v>-2.7090000000000001</v>
      </c>
      <c r="E11" s="5" t="s">
        <v>11</v>
      </c>
      <c r="F11" s="9">
        <f>(ABS(D11-B11))/B11*100</f>
        <v>483.59694708372859</v>
      </c>
      <c r="G11" s="5" t="s">
        <v>10</v>
      </c>
    </row>
    <row r="13" spans="1:7" x14ac:dyDescent="0.25">
      <c r="A13" s="2"/>
      <c r="B13" s="11" t="s">
        <v>0</v>
      </c>
      <c r="C13" s="11"/>
      <c r="D13" s="11" t="s">
        <v>24</v>
      </c>
      <c r="E13" s="11"/>
      <c r="F13" s="11" t="s">
        <v>2</v>
      </c>
      <c r="G13" s="11"/>
    </row>
    <row r="14" spans="1:7" x14ac:dyDescent="0.25">
      <c r="A14" s="2" t="s">
        <v>12</v>
      </c>
      <c r="B14" s="4">
        <v>579.78</v>
      </c>
      <c r="C14" s="5" t="s">
        <v>15</v>
      </c>
      <c r="D14" s="4">
        <v>600</v>
      </c>
      <c r="E14" s="5" t="s">
        <v>15</v>
      </c>
      <c r="F14" s="6">
        <f>(ABS(D14-B14))/B14*100</f>
        <v>3.4875297526648086</v>
      </c>
      <c r="G14" s="5" t="s">
        <v>10</v>
      </c>
    </row>
    <row r="15" spans="1:7" x14ac:dyDescent="0.25">
      <c r="A15" s="2" t="s">
        <v>13</v>
      </c>
      <c r="B15" s="4">
        <v>1059.3</v>
      </c>
      <c r="C15" s="5" t="s">
        <v>15</v>
      </c>
      <c r="D15" s="4">
        <v>1000</v>
      </c>
      <c r="E15" s="5" t="s">
        <v>15</v>
      </c>
      <c r="F15" s="6">
        <f t="shared" ref="F15:F23" si="1">(ABS(D15-B15))/B15*100</f>
        <v>5.59803643915793</v>
      </c>
      <c r="G15" s="5" t="s">
        <v>10</v>
      </c>
    </row>
    <row r="16" spans="1:7" x14ac:dyDescent="0.25">
      <c r="A16" s="2" t="s">
        <v>14</v>
      </c>
      <c r="B16" s="4">
        <v>1940</v>
      </c>
      <c r="C16" s="5" t="s">
        <v>15</v>
      </c>
      <c r="D16" s="4">
        <v>2100</v>
      </c>
      <c r="E16" s="5" t="s">
        <v>15</v>
      </c>
      <c r="F16" s="6">
        <f t="shared" si="1"/>
        <v>8.2474226804123703</v>
      </c>
      <c r="G16" s="5" t="s">
        <v>10</v>
      </c>
    </row>
    <row r="17" spans="1:7" x14ac:dyDescent="0.25">
      <c r="A17" s="2" t="s">
        <v>3</v>
      </c>
      <c r="B17" s="4">
        <v>1.1809000000000001</v>
      </c>
      <c r="C17" s="5" t="s">
        <v>11</v>
      </c>
      <c r="D17" s="4">
        <v>0.44550000000000001</v>
      </c>
      <c r="E17" s="5" t="s">
        <v>11</v>
      </c>
      <c r="F17" s="6">
        <f t="shared" si="1"/>
        <v>62.274536370564824</v>
      </c>
      <c r="G17" s="5" t="s">
        <v>10</v>
      </c>
    </row>
    <row r="18" spans="1:7" x14ac:dyDescent="0.25">
      <c r="A18" s="2" t="s">
        <v>4</v>
      </c>
      <c r="B18" s="4">
        <v>-23.443999999999999</v>
      </c>
      <c r="C18" s="5" t="s">
        <v>11</v>
      </c>
      <c r="D18" s="4">
        <v>-23.418399999999998</v>
      </c>
      <c r="E18" s="5" t="s">
        <v>11</v>
      </c>
      <c r="F18" s="6">
        <f t="shared" si="1"/>
        <v>-0.10919638286982056</v>
      </c>
      <c r="G18" s="5" t="s">
        <v>10</v>
      </c>
    </row>
    <row r="19" spans="1:7" x14ac:dyDescent="0.25">
      <c r="A19" s="2" t="s">
        <v>5</v>
      </c>
      <c r="B19" s="4">
        <v>-24.952999999999999</v>
      </c>
      <c r="C19" s="5" t="s">
        <v>11</v>
      </c>
      <c r="D19" s="4">
        <v>-26.103899999999999</v>
      </c>
      <c r="E19" s="5" t="s">
        <v>11</v>
      </c>
      <c r="F19" s="6">
        <f t="shared" si="1"/>
        <v>-4.6122710696108689</v>
      </c>
      <c r="G19" s="5" t="s">
        <v>10</v>
      </c>
    </row>
    <row r="20" spans="1:7" x14ac:dyDescent="0.25">
      <c r="A20" s="2" t="s">
        <v>6</v>
      </c>
      <c r="B20" s="4">
        <v>-27.952999999999999</v>
      </c>
      <c r="C20" s="5" t="s">
        <v>11</v>
      </c>
      <c r="D20" s="4">
        <v>-29.103899999999999</v>
      </c>
      <c r="E20" s="5" t="s">
        <v>11</v>
      </c>
      <c r="F20" s="6">
        <f t="shared" si="1"/>
        <v>-4.1172682717418532</v>
      </c>
      <c r="G20" s="5" t="s">
        <v>10</v>
      </c>
    </row>
    <row r="21" spans="1:7" x14ac:dyDescent="0.25">
      <c r="A21" s="2" t="s">
        <v>7</v>
      </c>
      <c r="B21" s="4">
        <v>-24.952999999999999</v>
      </c>
      <c r="C21" s="5" t="s">
        <v>11</v>
      </c>
      <c r="D21" s="4">
        <v>-26.103899999999999</v>
      </c>
      <c r="E21" s="5" t="s">
        <v>11</v>
      </c>
      <c r="F21" s="6">
        <f t="shared" si="1"/>
        <v>-4.6122710696108689</v>
      </c>
      <c r="G21" s="5" t="s">
        <v>10</v>
      </c>
    </row>
    <row r="22" spans="1:7" x14ac:dyDescent="0.25">
      <c r="A22" s="2" t="s">
        <v>8</v>
      </c>
      <c r="B22" s="4">
        <v>-24.632999999999999</v>
      </c>
      <c r="C22" s="5" t="s">
        <v>11</v>
      </c>
      <c r="D22" s="4">
        <v>-27.067699999999999</v>
      </c>
      <c r="E22" s="5" t="s">
        <v>11</v>
      </c>
      <c r="F22" s="6">
        <f t="shared" si="1"/>
        <v>-9.883895587220394</v>
      </c>
      <c r="G22" s="5" t="s">
        <v>10</v>
      </c>
    </row>
    <row r="23" spans="1:7" x14ac:dyDescent="0.25">
      <c r="A23" s="2" t="s">
        <v>9</v>
      </c>
      <c r="B23" s="4">
        <v>-0.52612000000000003</v>
      </c>
      <c r="C23" s="5" t="s">
        <v>11</v>
      </c>
      <c r="D23" s="4">
        <v>-2.8117000000000001</v>
      </c>
      <c r="E23" s="5" t="s">
        <v>11</v>
      </c>
      <c r="F23" s="6">
        <f t="shared" si="1"/>
        <v>-434.42180491142705</v>
      </c>
      <c r="G23" s="5" t="s">
        <v>10</v>
      </c>
    </row>
  </sheetData>
  <mergeCells count="6">
    <mergeCell ref="B1:C1"/>
    <mergeCell ref="D1:E1"/>
    <mergeCell ref="F1:G1"/>
    <mergeCell ref="B13:C13"/>
    <mergeCell ref="D13:E13"/>
    <mergeCell ref="F13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6"/>
    </sheetView>
  </sheetViews>
  <sheetFormatPr defaultRowHeight="15" x14ac:dyDescent="0.25"/>
  <cols>
    <col min="1" max="1" width="27.5703125" customWidth="1"/>
    <col min="2" max="2" width="16" customWidth="1"/>
    <col min="3" max="3" width="16.7109375" customWidth="1"/>
    <col min="4" max="4" width="22.5703125" customWidth="1"/>
  </cols>
  <sheetData>
    <row r="1" spans="1:4" x14ac:dyDescent="0.25">
      <c r="A1" s="2"/>
      <c r="B1" s="2" t="s">
        <v>17</v>
      </c>
      <c r="C1" s="2" t="s">
        <v>27</v>
      </c>
      <c r="D1" s="2"/>
    </row>
    <row r="2" spans="1:4" x14ac:dyDescent="0.25">
      <c r="A2" s="2" t="s">
        <v>18</v>
      </c>
      <c r="B2" s="2" t="s">
        <v>19</v>
      </c>
      <c r="C2" s="2" t="s">
        <v>19</v>
      </c>
      <c r="D2" s="2" t="s">
        <v>28</v>
      </c>
    </row>
    <row r="3" spans="1:4" x14ac:dyDescent="0.25">
      <c r="A3" s="2">
        <v>100</v>
      </c>
      <c r="B3" s="2">
        <f>-219.96*10^-6</f>
        <v>-2.1996E-4</v>
      </c>
      <c r="C3" s="2">
        <v>0.73229999999999995</v>
      </c>
      <c r="D3" s="10">
        <f>(ABS(C3-B3))/B3*100</f>
        <v>-333024.16803055099</v>
      </c>
    </row>
    <row r="4" spans="1:4" x14ac:dyDescent="0.25">
      <c r="A4" s="2" t="s">
        <v>25</v>
      </c>
      <c r="B4" s="2">
        <v>3.7907999999999997E-2</v>
      </c>
      <c r="C4" s="2">
        <v>1.5718000000000001</v>
      </c>
      <c r="D4" s="10">
        <f t="shared" ref="D4:D6" si="0">(ABS(C4-B4))/B4*100</f>
        <v>4046.3543315395173</v>
      </c>
    </row>
    <row r="5" spans="1:4" x14ac:dyDescent="0.25">
      <c r="A5" s="2" t="s">
        <v>26</v>
      </c>
      <c r="B5" s="2">
        <v>-9.2816999999999997E-2</v>
      </c>
      <c r="C5" s="2">
        <v>-1.7101</v>
      </c>
      <c r="D5" s="10">
        <f t="shared" si="0"/>
        <v>-1742.4426559789695</v>
      </c>
    </row>
    <row r="6" spans="1:4" x14ac:dyDescent="0.25">
      <c r="A6" s="2">
        <v>10000</v>
      </c>
      <c r="B6" s="2">
        <v>0.22478999999999999</v>
      </c>
      <c r="C6" s="2">
        <v>-0.86839999999999995</v>
      </c>
      <c r="D6" s="10">
        <f t="shared" si="0"/>
        <v>486.31611726500284</v>
      </c>
    </row>
    <row r="7" spans="1:4" x14ac:dyDescent="0.25">
      <c r="A7" s="1"/>
      <c r="B7" s="1"/>
      <c r="C7" s="1"/>
    </row>
    <row r="8" spans="1:4" x14ac:dyDescent="0.25">
      <c r="A8" s="1"/>
      <c r="B8" s="1"/>
      <c r="C8" s="1"/>
    </row>
    <row r="9" spans="1:4" x14ac:dyDescent="0.25">
      <c r="A9" s="1"/>
      <c r="B9" s="1"/>
      <c r="C9" s="1"/>
    </row>
    <row r="10" spans="1:4" x14ac:dyDescent="0.25">
      <c r="A10" s="1"/>
      <c r="B10" s="1"/>
      <c r="C10" s="1"/>
    </row>
    <row r="11" spans="1:4" x14ac:dyDescent="0.25">
      <c r="A11" s="1"/>
      <c r="B11" s="1"/>
      <c r="C11" s="1"/>
    </row>
    <row r="12" spans="1:4" x14ac:dyDescent="0.25">
      <c r="A12" s="1"/>
      <c r="B12" s="1"/>
      <c r="C12" s="1"/>
    </row>
    <row r="13" spans="1:4" x14ac:dyDescent="0.25">
      <c r="A13" s="1"/>
      <c r="B13" s="1"/>
      <c r="C13" s="1"/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2" workbookViewId="0">
      <selection activeCell="C23" sqref="C23"/>
    </sheetView>
  </sheetViews>
  <sheetFormatPr defaultRowHeight="15" x14ac:dyDescent="0.25"/>
  <cols>
    <col min="1" max="1" width="26" customWidth="1"/>
    <col min="2" max="2" width="18.42578125" customWidth="1"/>
    <col min="3" max="3" width="19" customWidth="1"/>
  </cols>
  <sheetData>
    <row r="1" spans="1:4" x14ac:dyDescent="0.25">
      <c r="A1" s="11" t="s">
        <v>34</v>
      </c>
      <c r="B1" s="11"/>
      <c r="C1" s="11"/>
      <c r="D1" s="11"/>
    </row>
    <row r="2" spans="1:4" x14ac:dyDescent="0.25">
      <c r="A2" s="2" t="s">
        <v>29</v>
      </c>
      <c r="B2" s="2" t="s">
        <v>32</v>
      </c>
      <c r="C2" s="2"/>
      <c r="D2" s="2" t="s">
        <v>33</v>
      </c>
    </row>
    <row r="3" spans="1:4" x14ac:dyDescent="0.25">
      <c r="A3" s="2" t="s">
        <v>42</v>
      </c>
      <c r="B3" s="2">
        <v>0.18</v>
      </c>
      <c r="C3" s="2">
        <v>2</v>
      </c>
      <c r="D3" s="2">
        <f>C3*B3</f>
        <v>0.36</v>
      </c>
    </row>
    <row r="4" spans="1:4" x14ac:dyDescent="0.25">
      <c r="A4" s="3" t="s">
        <v>43</v>
      </c>
      <c r="B4" s="3">
        <v>0.14000000000000001</v>
      </c>
      <c r="C4" s="3">
        <v>2</v>
      </c>
      <c r="D4" s="3">
        <f>C4*B4</f>
        <v>0.28000000000000003</v>
      </c>
    </row>
    <row r="5" spans="1:4" x14ac:dyDescent="0.25">
      <c r="A5" s="12" t="s">
        <v>40</v>
      </c>
      <c r="B5" s="2">
        <v>7.0000000000000007E-2</v>
      </c>
      <c r="C5" s="2">
        <v>8</v>
      </c>
      <c r="D5" s="2">
        <f t="shared" ref="D5:D6" si="0">C5*B5</f>
        <v>0.56000000000000005</v>
      </c>
    </row>
    <row r="6" spans="1:4" x14ac:dyDescent="0.25">
      <c r="A6" s="2" t="s">
        <v>41</v>
      </c>
      <c r="B6" s="2">
        <v>1.01</v>
      </c>
      <c r="C6" s="2">
        <v>1</v>
      </c>
      <c r="D6" s="2">
        <f t="shared" si="0"/>
        <v>1.01</v>
      </c>
    </row>
    <row r="7" spans="1:4" x14ac:dyDescent="0.25">
      <c r="A7" s="11" t="s">
        <v>35</v>
      </c>
      <c r="B7" s="11"/>
      <c r="C7" s="11"/>
      <c r="D7" s="2">
        <f>SUM(D3:D6)</f>
        <v>2.21</v>
      </c>
    </row>
    <row r="8" spans="1:4" x14ac:dyDescent="0.25">
      <c r="A8" s="1"/>
      <c r="B8" s="1"/>
      <c r="C8" s="1"/>
      <c r="D8" s="1"/>
    </row>
    <row r="9" spans="1:4" x14ac:dyDescent="0.25">
      <c r="A9" s="11" t="s">
        <v>36</v>
      </c>
      <c r="B9" s="11"/>
      <c r="C9" s="11"/>
      <c r="D9" s="11"/>
    </row>
    <row r="10" spans="1:4" x14ac:dyDescent="0.25">
      <c r="A10" s="2" t="s">
        <v>29</v>
      </c>
      <c r="B10" s="2" t="s">
        <v>32</v>
      </c>
      <c r="C10" s="2" t="s">
        <v>30</v>
      </c>
      <c r="D10" s="2" t="s">
        <v>33</v>
      </c>
    </row>
    <row r="11" spans="1:4" x14ac:dyDescent="0.25">
      <c r="A11" s="2" t="s">
        <v>42</v>
      </c>
      <c r="B11" s="2">
        <v>0.14000000000000001</v>
      </c>
      <c r="C11" s="2">
        <v>2</v>
      </c>
      <c r="D11" s="2">
        <f>C11*B11</f>
        <v>0.28000000000000003</v>
      </c>
    </row>
    <row r="12" spans="1:4" x14ac:dyDescent="0.25">
      <c r="A12" s="3" t="s">
        <v>45</v>
      </c>
      <c r="B12" s="3">
        <v>0.18</v>
      </c>
      <c r="C12" s="3">
        <v>1</v>
      </c>
      <c r="D12" s="3">
        <f>C12*B12</f>
        <v>0.18</v>
      </c>
    </row>
    <row r="13" spans="1:4" x14ac:dyDescent="0.25">
      <c r="A13" s="2" t="s">
        <v>44</v>
      </c>
      <c r="B13" s="2">
        <v>0.14000000000000001</v>
      </c>
      <c r="C13" s="2">
        <v>1</v>
      </c>
      <c r="D13" s="2">
        <f t="shared" ref="D13:D15" si="1">C13*B13</f>
        <v>0.14000000000000001</v>
      </c>
    </row>
    <row r="14" spans="1:4" x14ac:dyDescent="0.25">
      <c r="A14" s="12" t="s">
        <v>40</v>
      </c>
      <c r="B14" s="2">
        <v>7.0000000000000007E-2</v>
      </c>
      <c r="C14" s="2">
        <v>10</v>
      </c>
      <c r="D14" s="2">
        <f t="shared" si="1"/>
        <v>0.70000000000000007</v>
      </c>
    </row>
    <row r="15" spans="1:4" x14ac:dyDescent="0.25">
      <c r="A15" s="2" t="s">
        <v>41</v>
      </c>
      <c r="B15" s="2">
        <v>1.01</v>
      </c>
      <c r="C15" s="2">
        <v>1</v>
      </c>
      <c r="D15" s="2">
        <f t="shared" si="1"/>
        <v>1.01</v>
      </c>
    </row>
    <row r="16" spans="1:4" x14ac:dyDescent="0.25">
      <c r="A16" s="11" t="s">
        <v>35</v>
      </c>
      <c r="B16" s="11"/>
      <c r="C16" s="11"/>
      <c r="D16" s="2">
        <f>SUM(D11:D15)</f>
        <v>2.3100000000000005</v>
      </c>
    </row>
    <row r="18" spans="1:4" x14ac:dyDescent="0.25">
      <c r="A18" s="2"/>
      <c r="B18" s="2" t="s">
        <v>37</v>
      </c>
      <c r="C18" s="2" t="s">
        <v>38</v>
      </c>
      <c r="D18" s="2" t="s">
        <v>31</v>
      </c>
    </row>
    <row r="19" spans="1:4" x14ac:dyDescent="0.25">
      <c r="A19" s="2" t="s">
        <v>34</v>
      </c>
      <c r="B19" s="2">
        <v>2.21</v>
      </c>
      <c r="C19" s="2">
        <v>0.54</v>
      </c>
      <c r="D19" s="2">
        <f>C19+B19</f>
        <v>2.75</v>
      </c>
    </row>
    <row r="20" spans="1:4" x14ac:dyDescent="0.25">
      <c r="A20" s="2" t="s">
        <v>36</v>
      </c>
      <c r="B20" s="2">
        <v>2.31</v>
      </c>
      <c r="C20" s="2">
        <v>0.54</v>
      </c>
      <c r="D20" s="2">
        <f>C20+B20</f>
        <v>2.85</v>
      </c>
    </row>
    <row r="21" spans="1:4" x14ac:dyDescent="0.25">
      <c r="A21" s="11" t="s">
        <v>39</v>
      </c>
      <c r="B21" s="11"/>
      <c r="C21" s="11"/>
      <c r="D21" s="2">
        <f>D19+D20</f>
        <v>5.6</v>
      </c>
    </row>
  </sheetData>
  <mergeCells count="5">
    <mergeCell ref="A1:D1"/>
    <mergeCell ref="A7:C7"/>
    <mergeCell ref="A9:D9"/>
    <mergeCell ref="A16:C16"/>
    <mergeCell ref="A21:C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Sheet2 (2)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Kevin</cp:lastModifiedBy>
  <dcterms:created xsi:type="dcterms:W3CDTF">2013-12-04T04:46:27Z</dcterms:created>
  <dcterms:modified xsi:type="dcterms:W3CDTF">2013-12-06T16:12:16Z</dcterms:modified>
</cp:coreProperties>
</file>