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ogonapoles/Developer/2223 projects/sem3pi2022_23_g031/"/>
    </mc:Choice>
  </mc:AlternateContent>
  <xr:revisionPtr revIDLastSave="0" documentId="8_{A9D3004B-DEFF-6146-BF6E-733BE81F4A3F}" xr6:coauthVersionLast="47" xr6:coauthVersionMax="47" xr10:uidLastSave="{00000000-0000-0000-0000-000000000000}"/>
  <bookViews>
    <workbookView xWindow="-2080" yWindow="-21100" windowWidth="38400" windowHeight="2110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<sst xmlns="http://schemas.openxmlformats.org/spreadsheetml/2006/main" count="285" uniqueCount="138">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</sst>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2" borderId="1" xfId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64965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D12" sqref="D12"/>
    </sheetView>
  </sheetViews>
  <sheetFormatPr baseColWidth="10" defaultColWidth="11" defaultRowHeight="16" x14ac:dyDescent="0.2"/>
  <cols>
    <col min="2" max="2" width="5.6640625" bestFit="1" customWidth="1"/>
    <col min="3" max="3" width="10.33203125" bestFit="1" customWidth="1"/>
    <col min="4" max="19" width="7.83203125" customWidth="1"/>
    <col min="20" max="20" width="8" customWidth="1"/>
  </cols>
  <sheetData>
    <row r="1" spans="1:20" ht="21" x14ac:dyDescent="0.2">
      <c r="A1" s="24" t="s">
        <v>137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/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6" customHeight="1" thickBot="1" x14ac:dyDescent="0.25">
      <c r="B9" s="1"/>
      <c r="C9" s="1"/>
      <c r="D9" s="42">
        <f>C10</f>
        <v>1181478</v>
      </c>
      <c r="E9" s="43">
        <f>C11</f>
        <v>1210951</v>
      </c>
      <c r="F9" s="43">
        <f>C12</f>
        <v>1210954</v>
      </c>
      <c r="G9" s="43">
        <f>C13</f>
        <v>1210957</v>
      </c>
      <c r="H9" s="43">
        <f>C14</f>
        <v>1211155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7" thickBot="1" x14ac:dyDescent="0.25">
      <c r="B10" s="63" t="s">
        <v>6</v>
      </c>
      <c r="C10" s="37">
        <v>1181478</v>
      </c>
      <c r="D10" s="36">
        <v>5</v>
      </c>
      <c r="E10" s="38">
        <v>5</v>
      </c>
      <c r="F10" s="39">
        <v>5</v>
      </c>
      <c r="G10" s="39">
        <v>5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7" thickBot="1" x14ac:dyDescent="0.25">
      <c r="B11" s="64"/>
      <c r="C11" s="62">
        <v>1210951</v>
      </c>
      <c r="D11" s="9">
        <v>5</v>
      </c>
      <c r="E11" s="36">
        <v>5</v>
      </c>
      <c r="F11" s="35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7" thickBot="1" x14ac:dyDescent="0.25">
      <c r="B12" s="64"/>
      <c r="C12" s="8">
        <v>1210954</v>
      </c>
      <c r="D12" s="8">
        <v>5</v>
      </c>
      <c r="E12" s="9">
        <v>5</v>
      </c>
      <c r="F12" s="36">
        <v>5</v>
      </c>
      <c r="G12" s="35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7" thickBot="1" x14ac:dyDescent="0.25">
      <c r="B13" s="64"/>
      <c r="C13" s="8">
        <v>1210957</v>
      </c>
      <c r="D13" s="8">
        <v>5</v>
      </c>
      <c r="E13" s="8">
        <v>5</v>
      </c>
      <c r="F13" s="9">
        <v>5</v>
      </c>
      <c r="G13" s="36">
        <v>5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7" thickBot="1" x14ac:dyDescent="0.25">
      <c r="B14" s="64"/>
      <c r="C14" s="8">
        <v>1211155</v>
      </c>
      <c r="D14" s="8">
        <v>5</v>
      </c>
      <c r="E14" s="8">
        <v>5</v>
      </c>
      <c r="F14" s="8">
        <v>5</v>
      </c>
      <c r="G14" s="9">
        <v>5</v>
      </c>
      <c r="H14" s="36">
        <v>5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5</v>
      </c>
    </row>
    <row r="15" spans="1:20" ht="18" thickBot="1" x14ac:dyDescent="0.25">
      <c r="B15" s="64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8" thickBot="1" x14ac:dyDescent="0.25">
      <c r="B16" s="64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4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4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4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4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4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4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4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5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5</v>
      </c>
      <c r="G25" s="46">
        <f t="shared" si="1"/>
        <v>5</v>
      </c>
      <c r="H25" s="46">
        <f t="shared" si="1"/>
        <v>5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17</v>
      </c>
    </row>
    <row r="28" spans="1:19" x14ac:dyDescent="0.2">
      <c r="A28" t="s">
        <v>18</v>
      </c>
    </row>
    <row r="29" spans="1:19" x14ac:dyDescent="0.2">
      <c r="A29" s="3" t="s">
        <v>19</v>
      </c>
    </row>
    <row r="30" spans="1:19" x14ac:dyDescent="0.2">
      <c r="A30" t="s">
        <v>20</v>
      </c>
    </row>
    <row r="31" spans="1:19" x14ac:dyDescent="0.2">
      <c r="A31">
        <v>0</v>
      </c>
      <c r="B31" t="s">
        <v>21</v>
      </c>
    </row>
    <row r="32" spans="1:19" x14ac:dyDescent="0.2">
      <c r="A32">
        <v>1</v>
      </c>
      <c r="B32" t="s">
        <v>22</v>
      </c>
    </row>
    <row r="33" spans="1:2" x14ac:dyDescent="0.2">
      <c r="A33">
        <v>2</v>
      </c>
      <c r="B33" t="s">
        <v>23</v>
      </c>
    </row>
    <row r="34" spans="1:2" x14ac:dyDescent="0.2">
      <c r="A34">
        <v>3</v>
      </c>
      <c r="B34" t="s">
        <v>24</v>
      </c>
    </row>
    <row r="35" spans="1:2" x14ac:dyDescent="0.2">
      <c r="A35">
        <v>4</v>
      </c>
      <c r="B35" t="s">
        <v>25</v>
      </c>
    </row>
    <row r="36" spans="1:2" x14ac:dyDescent="0.2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29" sqref="D29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27</v>
      </c>
    </row>
    <row r="2" spans="1:10" ht="17" thickBot="1" x14ac:dyDescent="0.25"/>
    <row r="3" spans="1:10" x14ac:dyDescent="0.2">
      <c r="A3" s="63" t="s">
        <v>28</v>
      </c>
      <c r="B3" s="71" t="s">
        <v>29</v>
      </c>
      <c r="C3" s="71" t="s">
        <v>30</v>
      </c>
      <c r="D3" s="69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4"/>
      <c r="B4" s="72"/>
      <c r="C4" s="72"/>
      <c r="D4" s="70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52" thickBot="1" x14ac:dyDescent="0.25">
      <c r="A5" s="64"/>
      <c r="B5" s="72"/>
      <c r="C5" s="72"/>
      <c r="D5" s="70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51" x14ac:dyDescent="0.2">
      <c r="A6" s="14">
        <v>110</v>
      </c>
      <c r="B6" s="29">
        <v>1210957</v>
      </c>
      <c r="C6" s="29">
        <v>5</v>
      </c>
      <c r="D6" s="60">
        <v>5</v>
      </c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51" x14ac:dyDescent="0.2">
      <c r="A7" s="14">
        <v>111</v>
      </c>
      <c r="B7" s="29">
        <v>1210951</v>
      </c>
      <c r="C7" s="29">
        <v>5</v>
      </c>
      <c r="D7" s="60">
        <v>5</v>
      </c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51" x14ac:dyDescent="0.2">
      <c r="A8" s="14">
        <v>112</v>
      </c>
      <c r="B8" s="29">
        <v>1211155</v>
      </c>
      <c r="C8" s="29">
        <v>5</v>
      </c>
      <c r="D8" s="60">
        <v>5</v>
      </c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51" x14ac:dyDescent="0.2">
      <c r="A9" s="14">
        <v>210</v>
      </c>
      <c r="B9" s="29">
        <v>1211155</v>
      </c>
      <c r="C9" s="29">
        <v>5</v>
      </c>
      <c r="D9" s="60">
        <v>5</v>
      </c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51" x14ac:dyDescent="0.2">
      <c r="A10" s="14">
        <v>211</v>
      </c>
      <c r="B10" s="29">
        <v>1210951</v>
      </c>
      <c r="C10" s="29">
        <v>5</v>
      </c>
      <c r="D10" s="60">
        <v>5</v>
      </c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51" x14ac:dyDescent="0.2">
      <c r="A11" s="14">
        <v>212</v>
      </c>
      <c r="B11" s="29">
        <v>1210954</v>
      </c>
      <c r="C11" s="29">
        <v>5</v>
      </c>
      <c r="D11" s="60">
        <v>5</v>
      </c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51" x14ac:dyDescent="0.2">
      <c r="A12" s="14">
        <v>213</v>
      </c>
      <c r="B12" s="29">
        <v>1210957</v>
      </c>
      <c r="C12" s="29">
        <v>5</v>
      </c>
      <c r="D12" s="60">
        <v>5</v>
      </c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51" x14ac:dyDescent="0.2">
      <c r="A13" s="14">
        <v>214</v>
      </c>
      <c r="B13" s="29">
        <v>1181478</v>
      </c>
      <c r="C13" s="29">
        <v>5</v>
      </c>
      <c r="D13" s="60">
        <v>5</v>
      </c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51" x14ac:dyDescent="0.2">
      <c r="A14" s="14">
        <v>215</v>
      </c>
      <c r="B14" s="29">
        <v>1210957</v>
      </c>
      <c r="C14" s="29">
        <v>5</v>
      </c>
      <c r="D14" s="60">
        <v>5</v>
      </c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51" x14ac:dyDescent="0.2">
      <c r="A15" s="14">
        <v>216</v>
      </c>
      <c r="B15" s="29">
        <v>1181478</v>
      </c>
      <c r="C15" s="29">
        <v>5</v>
      </c>
      <c r="D15" s="60">
        <v>5</v>
      </c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51" x14ac:dyDescent="0.2">
      <c r="A16" s="14">
        <v>307</v>
      </c>
      <c r="B16" s="29">
        <v>1181478</v>
      </c>
      <c r="C16" s="29">
        <v>5</v>
      </c>
      <c r="D16" s="60">
        <v>5</v>
      </c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51" x14ac:dyDescent="0.2">
      <c r="A17" s="14">
        <v>308</v>
      </c>
      <c r="B17" s="29">
        <v>1210954</v>
      </c>
      <c r="C17" s="29">
        <v>5</v>
      </c>
      <c r="D17" s="60">
        <v>5</v>
      </c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51" x14ac:dyDescent="0.2">
      <c r="A18" s="14">
        <v>309</v>
      </c>
      <c r="B18" s="29">
        <v>1211155</v>
      </c>
      <c r="C18" s="29">
        <v>5</v>
      </c>
      <c r="D18" s="29">
        <v>5</v>
      </c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51" x14ac:dyDescent="0.2">
      <c r="A19" s="14">
        <v>310</v>
      </c>
      <c r="B19" s="29">
        <v>1210957</v>
      </c>
      <c r="C19" s="29">
        <v>5</v>
      </c>
      <c r="D19" s="29">
        <v>5</v>
      </c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51" x14ac:dyDescent="0.2">
      <c r="A20" s="14">
        <v>311</v>
      </c>
      <c r="B20" s="29">
        <v>1210951</v>
      </c>
      <c r="C20" s="29">
        <v>5</v>
      </c>
      <c r="D20" s="29">
        <v>5</v>
      </c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51" x14ac:dyDescent="0.2">
      <c r="A21" s="14">
        <v>406</v>
      </c>
      <c r="B21" s="29">
        <v>1211155</v>
      </c>
      <c r="C21" s="29">
        <v>5</v>
      </c>
      <c r="D21" s="29">
        <v>5</v>
      </c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51" x14ac:dyDescent="0.2">
      <c r="A22" s="14">
        <v>407</v>
      </c>
      <c r="B22" s="29">
        <v>1210954</v>
      </c>
      <c r="C22" s="29">
        <v>5</v>
      </c>
      <c r="D22" s="29">
        <v>5</v>
      </c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51" x14ac:dyDescent="0.2">
      <c r="A23" s="14">
        <v>408</v>
      </c>
      <c r="B23" s="29">
        <v>1210957</v>
      </c>
      <c r="C23" s="29">
        <v>5</v>
      </c>
      <c r="D23" s="29">
        <v>5</v>
      </c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51" x14ac:dyDescent="0.2">
      <c r="A24" s="14">
        <v>409</v>
      </c>
      <c r="B24" s="29">
        <v>1210951</v>
      </c>
      <c r="C24" s="29">
        <v>5</v>
      </c>
      <c r="D24" s="29">
        <v>5</v>
      </c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52" thickBot="1" x14ac:dyDescent="0.25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00000000-0002-0000-0100-000000000000}">
      <formula1>$E$40:$J$40</formula1>
    </dataValidation>
    <dataValidation type="list" allowBlank="1" showInputMessage="1" showErrorMessage="1" sqref="C6:C24 D18:D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P14" sqref="P14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48</v>
      </c>
      <c r="B3" s="20" t="s">
        <v>45</v>
      </c>
      <c r="C3" s="20">
        <f>'Group and Self Assessment'!C10</f>
        <v>1181478</v>
      </c>
      <c r="D3" s="20">
        <f>'Group and Self Assessment'!C11</f>
        <v>1210951</v>
      </c>
      <c r="E3" s="20">
        <f>'Group and Self Assessment'!C12</f>
        <v>1210954</v>
      </c>
      <c r="F3" s="20">
        <f>'Group and Self Assessment'!C13</f>
        <v>1210957</v>
      </c>
      <c r="G3" s="20">
        <f>'Group and Self Assessment'!C14</f>
        <v>1211155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8" x14ac:dyDescent="0.2">
      <c r="A4" s="14" t="s">
        <v>50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9" x14ac:dyDescent="0.2">
      <c r="A5" s="14" t="s">
        <v>57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85" x14ac:dyDescent="0.2">
      <c r="A6" s="14" t="s">
        <v>64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102" x14ac:dyDescent="0.2">
      <c r="A7" s="14" t="s">
        <v>70</v>
      </c>
      <c r="B7" s="17">
        <v>0.2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ht="17" x14ac:dyDescent="0.2">
      <c r="A8" s="14" t="s">
        <v>46</v>
      </c>
      <c r="B8" s="18">
        <f>SUM(B4:B7)</f>
        <v>1</v>
      </c>
      <c r="C8" s="7">
        <f t="shared" ref="C8:Q8" si="1">SUMPRODUCT(C4:C7,$B$4:$B$7)</f>
        <v>4.8</v>
      </c>
      <c r="D8" s="7">
        <f t="shared" si="1"/>
        <v>4.8</v>
      </c>
      <c r="E8" s="7">
        <f t="shared" si="1"/>
        <v>4.8</v>
      </c>
      <c r="F8" s="7">
        <f t="shared" si="1"/>
        <v>4.8</v>
      </c>
      <c r="G8" s="7">
        <f t="shared" si="1"/>
        <v>4.8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76</v>
      </c>
      <c r="B9" s="23"/>
      <c r="C9" s="23">
        <f>C8/5*20</f>
        <v>19.2</v>
      </c>
      <c r="D9" s="23">
        <f t="shared" ref="D9:Q9" si="2">D8/5*20</f>
        <v>19.2</v>
      </c>
      <c r="E9" s="23">
        <f t="shared" si="2"/>
        <v>19.2</v>
      </c>
      <c r="F9" s="23">
        <f t="shared" si="2"/>
        <v>19.2</v>
      </c>
      <c r="G9" s="23">
        <f t="shared" si="2"/>
        <v>19.2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J19" sqref="J19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48</v>
      </c>
      <c r="B3" s="20" t="s">
        <v>45</v>
      </c>
      <c r="C3" s="20">
        <f>'Group and Self Assessment'!C10</f>
        <v>1181478</v>
      </c>
      <c r="D3" s="20">
        <f>'Group and Self Assessment'!C11</f>
        <v>1210951</v>
      </c>
      <c r="E3" s="20">
        <f>'Group and Self Assessment'!C12</f>
        <v>1210954</v>
      </c>
      <c r="F3" s="20">
        <f>'Group and Self Assessment'!C13</f>
        <v>1210957</v>
      </c>
      <c r="G3" s="20">
        <f>'Group and Self Assessment'!C14</f>
        <v>1211155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">
      <c r="A4" s="14" t="s">
        <v>78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">
      <c r="A5" s="14" t="s">
        <v>85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51" x14ac:dyDescent="0.2">
      <c r="A6" s="14" t="s">
        <v>92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51" x14ac:dyDescent="0.2">
      <c r="A7" s="14" t="s">
        <v>99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8" x14ac:dyDescent="0.2">
      <c r="A8" s="14" t="s">
        <v>105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8" x14ac:dyDescent="0.2">
      <c r="A9" s="14" t="s">
        <v>111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102" x14ac:dyDescent="0.2">
      <c r="A10" s="14" t="s">
        <v>116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>
        <v>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5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4" x14ac:dyDescent="0.2">
      <c r="A11" s="14" t="s">
        <v>122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5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4" x14ac:dyDescent="0.2">
      <c r="A12" s="14" t="s">
        <v>128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5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51" x14ac:dyDescent="0.2">
      <c r="A13" s="14" t="s">
        <v>129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4" x14ac:dyDescent="0.2">
      <c r="A14" s="14" t="s">
        <v>136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5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ht="17" x14ac:dyDescent="0.2">
      <c r="A15" s="14" t="s">
        <v>46</v>
      </c>
      <c r="B15" s="18">
        <f>SUM(B4:B14)</f>
        <v>1</v>
      </c>
      <c r="C15" s="7">
        <f>SUMPRODUCT(C4:C14,$B$4:$B$14)</f>
        <v>5</v>
      </c>
      <c r="D15" s="7">
        <f t="shared" ref="D15:Q15" si="4">SUMPRODUCT(D4:D14,$B$4:$B$14)</f>
        <v>5</v>
      </c>
      <c r="E15" s="7">
        <f t="shared" si="4"/>
        <v>5</v>
      </c>
      <c r="F15" s="7">
        <f t="shared" si="4"/>
        <v>5</v>
      </c>
      <c r="G15" s="7">
        <f t="shared" si="4"/>
        <v>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76</v>
      </c>
      <c r="B16" s="23"/>
      <c r="C16" s="23">
        <f>C15/5*20</f>
        <v>20</v>
      </c>
      <c r="D16" s="23">
        <f t="shared" ref="D16:Q16" si="5">D15/5*20</f>
        <v>20</v>
      </c>
      <c r="E16" s="23">
        <f t="shared" si="5"/>
        <v>20</v>
      </c>
      <c r="F16" s="23">
        <f t="shared" si="5"/>
        <v>20</v>
      </c>
      <c r="G16" s="23">
        <f t="shared" si="5"/>
        <v>20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2023-01-08T19:06:04Z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