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8.xml" ContentType="application/vnd.openxmlformats-officedocument.spreadsheetml.comments+xml"/>
  <Override PartName="/xl/comments3.xml" ContentType="application/vnd.openxmlformats-officedocument.spreadsheetml.comments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omments2.xml" ContentType="application/vnd.openxmlformats-officedocument.spreadsheetml.comment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5.vml" ContentType="application/vnd.openxmlformats-officedocument.vmlDrawing"/>
  <Override PartName="/xl/drawings/drawing4.xml" ContentType="application/vnd.openxmlformats-officedocument.drawing+xml"/>
  <Override PartName="/xl/drawings/drawing8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8.vml" ContentType="application/vnd.openxmlformats-officedocument.vmlDrawing"/>
  <Override PartName="/xl/drawings/vmlDrawing6.vml" ContentType="application/vnd.openxmlformats-officedocument.vmlDrawing"/>
  <Override PartName="/xl/drawings/vmlDrawing2.vml" ContentType="application/vnd.openxmlformats-officedocument.vmlDrawing"/>
  <Override PartName="/xl/drawings/vmlDrawing4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6.png" ContentType="image/png"/>
  <Override PartName="/xl/media/image35.png" ContentType="image/png"/>
  <Override PartName="/xl/media/image32.png" ContentType="image/png"/>
  <Override PartName="/xl/media/image31.png" ContentType="image/png"/>
  <Override PartName="/xl/media/image30.png" ContentType="image/png"/>
  <Override PartName="/xl/media/image29.jpeg" ContentType="image/jpeg"/>
  <Override PartName="/xl/media/image34.png" ContentType="image/png"/>
  <Override PartName="/xl/media/image33.png" ContentType="image/png"/>
  <Override PartName="/xl/media/image28.jpeg" ContentType="image/jpeg"/>
  <Override PartName="/xl/media/image27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ObjetivosNegocio" sheetId="1" state="visible" r:id="rId2"/>
    <sheet name="Desviación de esfuerzo" sheetId="2" state="visible" r:id="rId3"/>
    <sheet name="Desviación de Costo" sheetId="3" state="visible" r:id="rId4"/>
    <sheet name="O4-M1" sheetId="4" state="hidden" r:id="rId5"/>
    <sheet name="O4-M2" sheetId="5" state="hidden" r:id="rId6"/>
    <sheet name="O4-M3" sheetId="6" state="hidden" r:id="rId7"/>
    <sheet name="M9 - Proyectos" sheetId="7" state="hidden" r:id="rId8"/>
    <sheet name="M6 - Avance de Procesos" sheetId="8" state="hidden" r:id="rId9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" authorId="0">
      <text>
        <r>
          <rPr>
            <sz val="9"/>
            <color rgb="FF000000"/>
            <rFont val="Tahoma"/>
            <family val="2"/>
            <charset val="1"/>
          </rPr>
          <t>Listar los objetivos de la organización.</t>
        </r>
      </text>
    </comment>
    <comment ref="C4" authorId="0">
      <text>
        <r>
          <rPr>
            <sz val="9"/>
            <color rgb="FF000000"/>
            <rFont val="Tahoma"/>
            <family val="2"/>
            <charset val="1"/>
          </rPr>
          <t>Nombre de la medición que ayuda a satisfacer el objetivo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>Escribir el nombre de la métrica.</t>
        </r>
      </text>
    </comment>
    <comment ref="B4" authorId="0">
      <text>
        <r>
          <rPr>
            <sz val="9"/>
            <color rgb="FF000000"/>
            <rFont val="Tahoma"/>
            <family val="2"/>
            <charset val="1"/>
          </rPr>
          <t>Agregar ejemplo(s) de como se vería al gráfico de la métrica.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>Escribir el nombre de la métrica.</t>
        </r>
      </text>
    </comment>
    <comment ref="B4" authorId="0">
      <text>
        <r>
          <rPr>
            <sz val="9"/>
            <color rgb="FF000000"/>
            <rFont val="Tahoma"/>
            <family val="2"/>
            <charset val="1"/>
          </rPr>
          <t>Agregar ejemplo(s) de como se vería al gráfico de la métrica.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9"/>
            <color rgb="FF000000"/>
            <rFont val="Tahoma"/>
            <family val="2"/>
            <charset val="1"/>
          </rPr>
          <t>Escribir el nombre de la métrica.</t>
        </r>
      </text>
    </comment>
    <comment ref="B6" authorId="0">
      <text>
        <r>
          <rPr>
            <sz val="9"/>
            <color rgb="FF000000"/>
            <rFont val="Tahoma"/>
            <family val="2"/>
            <charset val="1"/>
          </rPr>
          <t>Agregar ejemplo(s) de como se vería al gráfico de la métrica.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9"/>
            <color rgb="FF000000"/>
            <rFont val="Tahoma"/>
            <family val="2"/>
            <charset val="1"/>
          </rPr>
          <t>Escribir el nombre de la métrica.</t>
        </r>
      </text>
    </comment>
    <comment ref="B6" authorId="0">
      <text>
        <r>
          <rPr>
            <sz val="9"/>
            <color rgb="FF000000"/>
            <rFont val="Tahoma"/>
            <family val="2"/>
            <charset val="1"/>
          </rPr>
          <t>Agregar ejemplo(s) de como se vería al gráfico de la métrica.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9"/>
            <color rgb="FF000000"/>
            <rFont val="Tahoma"/>
            <family val="2"/>
            <charset val="1"/>
          </rPr>
          <t>Escribir el nombre de la métrica.</t>
        </r>
      </text>
    </comment>
    <comment ref="B6" authorId="0">
      <text>
        <r>
          <rPr>
            <sz val="9"/>
            <color rgb="FF000000"/>
            <rFont val="Tahoma"/>
            <family val="2"/>
            <charset val="1"/>
          </rPr>
          <t>Agregar ejemplo(s) de como se vería al gráfico de la métrica.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9"/>
            <color rgb="FF000000"/>
            <rFont val="Tahoma"/>
            <family val="2"/>
            <charset val="1"/>
          </rPr>
          <t>Escribir el nombre de la métrica.</t>
        </r>
      </text>
    </comment>
    <comment ref="B6" authorId="0">
      <text>
        <r>
          <rPr>
            <sz val="9"/>
            <color rgb="FF000000"/>
            <rFont val="Tahoma"/>
            <family val="2"/>
            <charset val="1"/>
          </rPr>
          <t>Describir la finalidad que se busca al obtener la medicion.</t>
        </r>
      </text>
    </comment>
    <comment ref="B7" authorId="0">
      <text>
        <r>
          <rPr>
            <sz val="9"/>
            <color rgb="FF000000"/>
            <rFont val="Tahoma"/>
            <family val="2"/>
            <charset val="1"/>
          </rPr>
          <t>Agregar ejemplo(s) de como se vería al gráfico de la métrica.</t>
        </r>
      </text>
    </comment>
    <comment ref="B10" authorId="0">
      <text>
        <r>
          <rPr>
            <sz val="9"/>
            <color rgb="FF000000"/>
            <rFont val="Tahoma"/>
            <family val="2"/>
            <charset val="1"/>
          </rPr>
          <t>Indicar el calculo (operación aritmetica) que se necesita realizar para obtener resultados de medición. </t>
        </r>
      </text>
    </comment>
    <comment ref="B14" authorId="0">
      <text>
        <r>
          <rPr>
            <sz val="9"/>
            <color rgb="FF000000"/>
            <rFont val="Tahoma"/>
            <family val="2"/>
            <charset val="1"/>
          </rPr>
          <t>Mencionar la forma y/o lugar del que se obtendrán los datos </t>
        </r>
      </text>
    </comment>
    <comment ref="B15" authorId="0">
      <text>
        <r>
          <rPr>
            <sz val="9"/>
            <color rgb="FF000000"/>
            <rFont val="Tahoma"/>
            <family val="2"/>
            <charset val="1"/>
          </rPr>
          <t>Indicar cada cuanto tiempo se obtendrá la medicion.</t>
        </r>
      </text>
    </comment>
    <comment ref="B16" authorId="0">
      <text>
        <r>
          <rPr>
            <sz val="9"/>
            <color rgb="FF000000"/>
            <rFont val="Tahoma"/>
            <family val="2"/>
            <charset val="1"/>
          </rPr>
          <t>Indicar los nombres de responsables de obtener, generar reportes y almacenar las métricas.</t>
        </r>
      </text>
    </comment>
    <comment ref="B17" authorId="0">
      <text>
        <r>
          <rPr>
            <sz val="9"/>
            <color rgb="FF000000"/>
            <rFont val="Tahoma"/>
            <family val="2"/>
            <charset val="1"/>
          </rPr>
          <t>Indicar el lugar donde se deben almacenara los datos.</t>
        </r>
      </text>
    </comment>
    <comment ref="B19" authorId="0">
      <text>
        <r>
          <rPr>
            <sz val="9"/>
            <color rgb="FF000000"/>
            <rFont val="Tahoma"/>
            <family val="2"/>
            <charset val="1"/>
          </rPr>
          <t>Indicar cada cuanto tiempo se reportará la metrica.</t>
        </r>
      </text>
    </comment>
    <comment ref="B20" authorId="0">
      <text>
        <r>
          <rPr>
            <sz val="9"/>
            <color rgb="FF000000"/>
            <rFont val="Tahoma"/>
            <family val="2"/>
            <charset val="1"/>
          </rPr>
          <t>Indicar como y donde se reportará.</t>
        </r>
      </text>
    </comment>
    <comment ref="B21" authorId="0">
      <text>
        <r>
          <rPr>
            <sz val="9"/>
            <color rgb="FF000000"/>
            <rFont val="Tahoma"/>
            <family val="2"/>
            <charset val="1"/>
          </rPr>
          <t>Rol y nombre de la persona responsable de notificar resultados de la métrica.</t>
        </r>
      </text>
    </comment>
    <comment ref="B22" authorId="0">
      <text>
        <r>
          <rPr>
            <sz val="9"/>
            <color rgb="FF000000"/>
            <rFont val="Tahoma"/>
            <family val="2"/>
            <charset val="1"/>
          </rPr>
          <t>Indicar parametros y la interpretación de estos para saber interpretar cuando la métrica se encuentre dentro de estos parámetros.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9"/>
            <color rgb="FF000000"/>
            <rFont val="Tahoma"/>
            <family val="2"/>
            <charset val="1"/>
          </rPr>
          <t>Escribir el nombre de la métrica.</t>
        </r>
      </text>
    </comment>
    <comment ref="B6" authorId="0">
      <text>
        <r>
          <rPr>
            <sz val="9"/>
            <color rgb="FF000000"/>
            <rFont val="Tahoma"/>
            <family val="2"/>
            <charset val="1"/>
          </rPr>
          <t>Describir la finalidad que se busca al obtener la medicion.</t>
        </r>
      </text>
    </comment>
    <comment ref="B7" authorId="0">
      <text>
        <r>
          <rPr>
            <sz val="9"/>
            <color rgb="FF000000"/>
            <rFont val="Tahoma"/>
            <family val="2"/>
            <charset val="1"/>
          </rPr>
          <t>Agregar ejemplo(s) de como se vería al gráfico de la métrica.</t>
        </r>
      </text>
    </comment>
    <comment ref="B10" authorId="0">
      <text>
        <r>
          <rPr>
            <sz val="9"/>
            <color rgb="FF000000"/>
            <rFont val="Tahoma"/>
            <family val="2"/>
            <charset val="1"/>
          </rPr>
          <t>Indicar el calculo (operación aritmetica) que se necesita realizar para obtener resultados de medición. </t>
        </r>
      </text>
    </comment>
    <comment ref="B14" authorId="0">
      <text>
        <r>
          <rPr>
            <sz val="9"/>
            <color rgb="FF000000"/>
            <rFont val="Tahoma"/>
            <family val="2"/>
            <charset val="1"/>
          </rPr>
          <t>Mencionar la forma y/o lugar del que se obtendrán los datos </t>
        </r>
      </text>
    </comment>
    <comment ref="B15" authorId="0">
      <text>
        <r>
          <rPr>
            <sz val="9"/>
            <color rgb="FF000000"/>
            <rFont val="Tahoma"/>
            <family val="2"/>
            <charset val="1"/>
          </rPr>
          <t>Indicar cada cuanto tiempo se obtendrá la medicion.</t>
        </r>
      </text>
    </comment>
    <comment ref="B16" authorId="0">
      <text>
        <r>
          <rPr>
            <sz val="9"/>
            <color rgb="FF000000"/>
            <rFont val="Tahoma"/>
            <family val="2"/>
            <charset val="1"/>
          </rPr>
          <t>Indicar los nombres de responsables de obtener, generar reportes y almacenar las métricas.</t>
        </r>
      </text>
    </comment>
    <comment ref="B17" authorId="0">
      <text>
        <r>
          <rPr>
            <sz val="9"/>
            <color rgb="FF000000"/>
            <rFont val="Tahoma"/>
            <family val="2"/>
            <charset val="1"/>
          </rPr>
          <t>Indicar el lugar donde se deben almacenara los datos.</t>
        </r>
      </text>
    </comment>
    <comment ref="B19" authorId="0">
      <text>
        <r>
          <rPr>
            <sz val="9"/>
            <color rgb="FF000000"/>
            <rFont val="Tahoma"/>
            <family val="2"/>
            <charset val="1"/>
          </rPr>
          <t>Indicar cada cuanto tiempo se reportará la metrica.</t>
        </r>
      </text>
    </comment>
    <comment ref="B20" authorId="0">
      <text>
        <r>
          <rPr>
            <sz val="9"/>
            <color rgb="FF000000"/>
            <rFont val="Tahoma"/>
            <family val="2"/>
            <charset val="1"/>
          </rPr>
          <t>Indicar como y donde se reportará.</t>
        </r>
      </text>
    </comment>
    <comment ref="B21" authorId="0">
      <text>
        <r>
          <rPr>
            <sz val="9"/>
            <color rgb="FF000000"/>
            <rFont val="Tahoma"/>
            <family val="2"/>
            <charset val="1"/>
          </rPr>
          <t>Rol y nombre de la persona responsable de notificar resultados de la métrica.</t>
        </r>
      </text>
    </comment>
    <comment ref="B22" authorId="0">
      <text>
        <r>
          <rPr>
            <sz val="9"/>
            <color rgb="FF000000"/>
            <rFont val="Tahoma"/>
            <family val="2"/>
            <charset val="1"/>
          </rPr>
          <t>Indicar parametros y la interpretación de estos para saber interpretar cuando la métrica se encuentre dentro de estos parámetros.</t>
        </r>
      </text>
    </comment>
  </commentList>
</comments>
</file>

<file path=xl/sharedStrings.xml><?xml version="1.0" encoding="utf-8"?>
<sst xmlns="http://schemas.openxmlformats.org/spreadsheetml/2006/main" count="169" uniqueCount="94">
  <si>
    <t>Objetivos de Negocio</t>
  </si>
  <si>
    <t>Objetivos/Necesidades de Negocio</t>
  </si>
  <si>
    <t>Mediciones</t>
  </si>
  <si>
    <t>Entregar los proyectos de acuerdo a la planeación</t>
  </si>
  <si>
    <t>Desviación de esfuerzo </t>
  </si>
  <si>
    <t>Entregar los proyectos de acuerdo a lo presupuestado</t>
  </si>
  <si>
    <t>Desviación de Costo (%)</t>
  </si>
  <si>
    <t>Obtener un porcentaje de apego mínimo del 80% en las auditorias internas</t>
  </si>
  <si>
    <t>Porcentaje de apego a procesos</t>
  </si>
  <si>
    <t>Porcentaje de apego a productos</t>
  </si>
  <si>
    <t>Estado de las No Conformidades</t>
  </si>
  <si>
    <t>Físicas y Funcionales</t>
  </si>
  <si>
    <t>Índicador:</t>
  </si>
  <si>
    <t>Representación Gráfica</t>
  </si>
  <si>
    <t>Datos:</t>
  </si>
  <si>
    <t>Fases</t>
  </si>
  <si>
    <t>Proyectos</t>
  </si>
  <si>
    <t>Esfuerzo</t>
  </si>
  <si>
    <t>Requerimientos</t>
  </si>
  <si>
    <t>Planeación</t>
  </si>
  <si>
    <t>Desarrollo</t>
  </si>
  <si>
    <t>Entrega</t>
  </si>
  <si>
    <t>Viáticos</t>
  </si>
  <si>
    <t>Planeado (Horas)</t>
  </si>
  <si>
    <t>Real (Horas)</t>
  </si>
  <si>
    <t>Desviación</t>
  </si>
  <si>
    <t>Control de Gastos</t>
  </si>
  <si>
    <t>Planeado</t>
  </si>
  <si>
    <t>Real</t>
  </si>
  <si>
    <t>Procesos</t>
  </si>
  <si>
    <t>Proyecto 1</t>
  </si>
  <si>
    <t>Proyecto 2</t>
  </si>
  <si>
    <t>Proyecto 3</t>
  </si>
  <si>
    <t>Contacto</t>
  </si>
  <si>
    <t>Ejecución</t>
  </si>
  <si>
    <t>Cierre</t>
  </si>
  <si>
    <t>MAMC</t>
  </si>
  <si>
    <t>Funcional</t>
  </si>
  <si>
    <t>Productos de Trabajo</t>
  </si>
  <si>
    <t>PT1</t>
  </si>
  <si>
    <t>PT2</t>
  </si>
  <si>
    <t>PT3</t>
  </si>
  <si>
    <t>PT4</t>
  </si>
  <si>
    <t>PT5</t>
  </si>
  <si>
    <t>PT6</t>
  </si>
  <si>
    <t>No Conformidades</t>
  </si>
  <si>
    <t>Propósito:</t>
  </si>
  <si>
    <t>Conocer la cantidad de proyectos aceptados.</t>
  </si>
  <si>
    <t>Cálculo:</t>
  </si>
  <si>
    <t>Cálculo</t>
  </si>
  <si>
    <t>totalAceptados = (proyectosOperando/totalProyectos)*100</t>
  </si>
  <si>
    <t>Medición Base</t>
  </si>
  <si>
    <t>proyectosOperando, totalProyectos</t>
  </si>
  <si>
    <t>Unidad de Medición</t>
  </si>
  <si>
    <t>Prorcentaje</t>
  </si>
  <si>
    <t>Mecanismo de Recolección y Almacenamiento</t>
  </si>
  <si>
    <t>Obtención</t>
  </si>
  <si>
    <t>Mediante las Propuestas de Proyectos</t>
  </si>
  <si>
    <t>Periodicidad</t>
  </si>
  <si>
    <t>Cada mes</t>
  </si>
  <si>
    <t>Responsable</t>
  </si>
  <si>
    <t>Auditor Interno</t>
  </si>
  <si>
    <t>Almacenamiento</t>
  </si>
  <si>
    <t>Recolección de Mediciones (Ver Detalles)</t>
  </si>
  <si>
    <t>Mecanismo de Análisis:  </t>
  </si>
  <si>
    <t>Frecuencia de Reporte</t>
  </si>
  <si>
    <t>Mensual</t>
  </si>
  <si>
    <t>Mecanismo de Reporte</t>
  </si>
  <si>
    <r>
      <t>Reporte de monitore de mediciones AI que se encuentra en: </t>
    </r>
    <r>
      <rPr>
        <b val="true"/>
        <sz val="11"/>
        <rFont val="Calibri"/>
        <family val="2"/>
        <charset val="1"/>
      </rPr>
      <t>&lt;DireccionIPLocal/DireccionWeb&gt;/CMMI/BibliotecaDocumentos/Organizacional</t>
    </r>
  </si>
  <si>
    <t>Responsable de Reportar el indicador:</t>
  </si>
  <si>
    <r>
      <t>Guía de análisis:</t>
    </r>
    <r>
      <rPr>
        <sz val="11"/>
        <color rgb="FFFFFFFF"/>
        <rFont val="Calibri"/>
        <family val="2"/>
        <charset val="1"/>
      </rPr>
      <t> </t>
    </r>
  </si>
  <si>
    <t>Para cada encuesta aplicada se analizará su índice de satisfacción y se toman decisiones en base a lo siguiente:</t>
  </si>
  <si>
    <t>Limites</t>
  </si>
  <si>
    <t>Método de Análisis</t>
  </si>
  <si>
    <t>Acciones Sugeridas</t>
  </si>
  <si>
    <t>80%-100%</t>
  </si>
  <si>
    <t>Si la matriz indica que los trabajadores tiene la expereincia necesario.</t>
  </si>
  <si>
    <t>Proceder con el ejercicio del proyecto, con cambios y con las revicios perdiodicas ya programadas.</t>
  </si>
  <si>
    <t>7%-79%</t>
  </si>
  <si>
    <t>Si la matraiz indica que los trabajadores no tiene lo necesario para poder operar en el proyecto.</t>
  </si>
  <si>
    <t>Proceder a capacitar al personal o contratar nuevo personal capacitado para el proyecto.</t>
  </si>
  <si>
    <t>Preguntas de sondeo </t>
  </si>
  <si>
    <t>¿En este periodo, que empresas no aceptaron las propuestas?
¿Cuál fue el motivo por el cual no aceptaron la propuesta?
</t>
  </si>
  <si>
    <t>Indice de cumplimiento de proceso</t>
  </si>
  <si>
    <t>Conocer el avance porcentual que se tiene dentro de cada proyecto.</t>
  </si>
  <si>
    <t>cumplimiento = (procesosactual/totalproceso)*100</t>
  </si>
  <si>
    <t>procesosactual, totalproceso</t>
  </si>
  <si>
    <t>procentaje</t>
  </si>
  <si>
    <t>Mediante la evalucion del Cronograma de Actividades.</t>
  </si>
  <si>
    <t>El auditor interno determina el avance del proyecto según los tiempos que se estipulan en el cronograma y si estan cumpliendo con lo determinado.</t>
  </si>
  <si>
    <t>Seguir manteniendo el avance programado, sin cambios</t>
  </si>
  <si>
    <t>El coordinador tiene deficiencia en la documentacion</t>
  </si>
  <si>
    <t>Se debe tener identificadas las causas  por parte del Auditor Interno y determinar según el problema las medidas de correccion inmediatas.</t>
  </si>
  <si>
    <t>¿En este periodo se cumplio con la proyeccion estimada?
¿Qué desviacion tubo la proyeccion de proyecto?
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</si>
</sst>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80A]#,##0.00;[RED]\-[$$-80A]#,##0.00"/>
    <numFmt numFmtId="166" formatCode="0.00%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Narrow"/>
      <family val="2"/>
      <charset val="1"/>
    </font>
    <font>
      <b val="true"/>
      <sz val="14"/>
      <color rgb="FFFFFFFF"/>
      <name val="Arial Narrow"/>
      <family val="2"/>
      <charset val="1"/>
    </font>
    <font>
      <sz val="14"/>
      <color rgb="FFFFFFFF"/>
      <name val="Arial Narrow"/>
      <family val="2"/>
      <charset val="1"/>
    </font>
    <font>
      <sz val="10"/>
      <name val="Arial Narrow"/>
      <family val="2"/>
      <charset val="1"/>
    </font>
    <font>
      <b val="true"/>
      <sz val="11"/>
      <color rgb="FFFFFFFF"/>
      <name val="Arial Narrow"/>
      <family val="2"/>
      <charset val="1"/>
    </font>
    <font>
      <sz val="11"/>
      <name val="Arial Narrow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FF0000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Arial"/>
      <family val="2"/>
    </font>
    <font>
      <sz val="13"/>
      <name val="Arial"/>
      <family val="2"/>
    </font>
    <font>
      <sz val="12"/>
      <name val="Arial Narrow"/>
      <family val="2"/>
      <charset val="1"/>
    </font>
    <font>
      <sz val="12"/>
      <color rgb="FF000000"/>
      <name val="Arial Narrow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6"/>
      <color rgb="FFFFFFFF"/>
      <name val="Calibri"/>
      <family val="2"/>
    </font>
    <font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404040"/>
        <bgColor rgb="FF2C4D75"/>
      </patternFill>
    </fill>
    <fill>
      <patternFill patternType="solid">
        <fgColor rgb="FF595959"/>
        <bgColor rgb="FF404040"/>
      </patternFill>
    </fill>
    <fill>
      <patternFill patternType="solid">
        <fgColor rgb="FFFFFFFF"/>
        <bgColor rgb="FFF2F2F2"/>
      </patternFill>
    </fill>
    <fill>
      <patternFill patternType="solid">
        <fgColor rgb="FF007826"/>
        <bgColor rgb="FF006600"/>
      </patternFill>
    </fill>
    <fill>
      <patternFill patternType="solid">
        <fgColor rgb="FFFF0000"/>
        <bgColor rgb="FFFF420E"/>
      </patternFill>
    </fill>
    <fill>
      <patternFill patternType="solid">
        <fgColor rgb="FF006600"/>
        <bgColor rgb="FF007826"/>
      </patternFill>
    </fill>
    <fill>
      <patternFill patternType="solid">
        <fgColor rgb="FF376092"/>
        <bgColor rgb="FF276A7C"/>
      </patternFill>
    </fill>
    <fill>
      <patternFill patternType="solid">
        <fgColor rgb="FF6A95C8"/>
        <bgColor rgb="FF4F81BD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A6A6A6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hair"/>
      <right style="thin">
        <color rgb="FFFFFFFF"/>
      </right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A6A6A6"/>
      </left>
      <right style="thin">
        <color rgb="FFFFFFFF"/>
      </right>
      <top/>
      <bottom style="thin">
        <color rgb="FFA6A6A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3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9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1" fillId="1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4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0" fillId="4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11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1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1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8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1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1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7826"/>
      <rgbColor rgb="FF000080"/>
      <rgbColor rgb="FF5F7530"/>
      <rgbColor rgb="FF800080"/>
      <rgbColor rgb="FF276A7C"/>
      <rgbColor rgb="FFBFBFBF"/>
      <rgbColor rgb="FF6A95C8"/>
      <rgbColor rgb="FF9999FF"/>
      <rgbColor rgb="FF993366"/>
      <rgbColor rgb="FFF2F2F2"/>
      <rgbColor rgb="FFCCFFFF"/>
      <rgbColor rgb="FF660066"/>
      <rgbColor rgb="FFFF8080"/>
      <rgbColor rgb="FF376092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420E"/>
      <rgbColor rgb="FF595959"/>
      <rgbColor rgb="FFA6A6A6"/>
      <rgbColor rgb="FF004586"/>
      <rgbColor rgb="FF339966"/>
      <rgbColor rgb="FF006600"/>
      <rgbColor rgb="FF333300"/>
      <rgbColor rgb="FF993300"/>
      <rgbColor rgb="FF993366"/>
      <rgbColor rgb="FF2C4D75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'Desviación de esfuerzo'!$B$9</c:f>
              <c:strCache>
                <c:ptCount val="1"/>
                <c:pt idx="0">
                  <c:v>Viáticos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esfuerzo'!$D$8:$G$8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esfuerzo'!$D$11:$G$11</c:f>
              <c:numCache>
                <c:formatCode>General</c:formatCode>
                <c:ptCount val="4"/>
                <c:pt idx="0">
                  <c:v>15.03</c:v>
                </c:pt>
                <c:pt idx="1">
                  <c:v>3.23</c:v>
                </c:pt>
                <c:pt idx="2">
                  <c:v>135.01</c:v>
                </c:pt>
                <c:pt idx="3">
                  <c:v>11.1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2519183"/>
        <c:axId val="94353003"/>
      </c:lineChart>
      <c:catAx>
        <c:axId val="725191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353003"/>
        <c:crosses val="autoZero"/>
        <c:auto val="1"/>
        <c:lblAlgn val="ctr"/>
        <c:lblOffset val="100"/>
      </c:catAx>
      <c:valAx>
        <c:axId val="943530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51918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'Desviación de esfuerzo'!$B$12</c:f>
              <c:strCache>
                <c:ptCount val="1"/>
                <c:pt idx="0">
                  <c:v>Control de Gastos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esfuerzo'!$D$8:$G$8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esfuerzo'!$D$14:$G$14</c:f>
              <c:numCache>
                <c:formatCode>General</c:formatCode>
                <c:ptCount val="4"/>
                <c:pt idx="0">
                  <c:v>8.66</c:v>
                </c:pt>
                <c:pt idx="1">
                  <c:v>4.67</c:v>
                </c:pt>
                <c:pt idx="2">
                  <c:v>57.4</c:v>
                </c:pt>
                <c:pt idx="3">
                  <c:v>5.49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0225048"/>
        <c:axId val="98053143"/>
      </c:lineChart>
      <c:catAx>
        <c:axId val="50225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053143"/>
        <c:crosses val="autoZero"/>
        <c:auto val="1"/>
        <c:lblAlgn val="ctr"/>
        <c:lblOffset val="100"/>
      </c:catAx>
      <c:valAx>
        <c:axId val="980531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22504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Control de Gastos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'Desviación de esfuerzo'!$C$9</c:f>
              <c:strCache>
                <c:ptCount val="1"/>
                <c:pt idx="0">
                  <c:v>Planeado (Horas)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esfuerzo'!$D$8:$G$8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esfuerzo'!$D$12:$G$12</c:f>
              <c:numCache>
                <c:formatCode>General</c:formatCode>
                <c:ptCount val="4"/>
                <c:pt idx="0">
                  <c:v>11.66</c:v>
                </c:pt>
                <c:pt idx="1">
                  <c:v>6.17</c:v>
                </c:pt>
                <c:pt idx="2">
                  <c:v>68.6</c:v>
                </c:pt>
                <c:pt idx="3">
                  <c:v>5.49</c:v>
                </c:pt>
              </c:numCache>
            </c:numRef>
          </c:val>
        </c:ser>
        <c:ser>
          <c:idx val="1"/>
          <c:order val="1"/>
          <c:tx>
            <c:strRef>
              <c:f>'Desviación de esfuerzo'!$C$10</c:f>
              <c:strCache>
                <c:ptCount val="1"/>
                <c:pt idx="0">
                  <c:v>Real (Horas)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esfuerzo'!$D$8:$G$8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esfuerzo'!$D$13:$G$13</c:f>
              <c:numCache>
                <c:formatCode>General</c:formatCode>
                <c:ptCount val="4"/>
                <c:pt idx="0">
                  <c:v>3</c:v>
                </c:pt>
                <c:pt idx="1">
                  <c:v>1.5</c:v>
                </c:pt>
                <c:pt idx="2">
                  <c:v>11.2</c:v>
                </c:pt>
                <c:pt idx="3">
                  <c:v/>
                </c:pt>
              </c:numCache>
            </c:numRef>
          </c:val>
        </c:ser>
        <c:gapWidth val="100"/>
        <c:overlap val="0"/>
        <c:axId val="81180761"/>
        <c:axId val="46114164"/>
      </c:barChart>
      <c:catAx>
        <c:axId val="8118076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114164"/>
        <c:crosses val="autoZero"/>
        <c:auto val="1"/>
        <c:lblAlgn val="ctr"/>
        <c:lblOffset val="100"/>
      </c:catAx>
      <c:valAx>
        <c:axId val="461141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18076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'Desviación de esfuerzo'!$C$9</c:f>
              <c:strCache>
                <c:ptCount val="1"/>
                <c:pt idx="0">
                  <c:v>Planeado (Horas)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esfuerzo'!$D$8:$G$8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esfuerzo'!$D$9:$G$9</c:f>
              <c:numCache>
                <c:formatCode>General</c:formatCode>
                <c:ptCount val="4"/>
                <c:pt idx="0">
                  <c:v>24.23</c:v>
                </c:pt>
                <c:pt idx="1">
                  <c:v>12.83</c:v>
                </c:pt>
                <c:pt idx="2">
                  <c:v>142.51</c:v>
                </c:pt>
                <c:pt idx="3">
                  <c:v>11.4</c:v>
                </c:pt>
              </c:numCache>
            </c:numRef>
          </c:val>
        </c:ser>
        <c:ser>
          <c:idx val="1"/>
          <c:order val="1"/>
          <c:tx>
            <c:strRef>
              <c:f>'Desviación de esfuerzo'!$C$10</c:f>
              <c:strCache>
                <c:ptCount val="1"/>
                <c:pt idx="0">
                  <c:v>Real (Horas)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esfuerzo'!$D$8:$G$8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esfuerzo'!$D$10:$G$10</c:f>
              <c:numCache>
                <c:formatCode>General</c:formatCode>
                <c:ptCount val="4"/>
                <c:pt idx="0">
                  <c:v>9.2</c:v>
                </c:pt>
                <c:pt idx="1">
                  <c:v>9.6</c:v>
                </c:pt>
                <c:pt idx="2">
                  <c:v>7.5</c:v>
                </c:pt>
                <c:pt idx="3">
                  <c:v>0.3</c:v>
                </c:pt>
              </c:numCache>
            </c:numRef>
          </c:val>
        </c:ser>
        <c:gapWidth val="100"/>
        <c:overlap val="0"/>
        <c:axId val="24971086"/>
        <c:axId val="1772292"/>
      </c:barChart>
      <c:catAx>
        <c:axId val="249710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72292"/>
        <c:crosses val="autoZero"/>
        <c:auto val="1"/>
        <c:lblAlgn val="ctr"/>
        <c:lblOffset val="100"/>
      </c:catAx>
      <c:valAx>
        <c:axId val="17722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97108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'Desviación de Costo'!$B$9</c:f>
              <c:strCache>
                <c:ptCount val="1"/>
                <c:pt idx="0">
                  <c:v>Viáticos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Costo'!$D$8:$G$8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Costo'!$D$11:$G$11</c:f>
              <c:numCache>
                <c:formatCode>General</c:formatCode>
                <c:ptCount val="4"/>
                <c:pt idx="0">
                  <c:v>0.292125317527519</c:v>
                </c:pt>
                <c:pt idx="1">
                  <c:v>0.575539568345324</c:v>
                </c:pt>
                <c:pt idx="2">
                  <c:v>0.0404827705328612</c:v>
                </c:pt>
                <c:pt idx="3">
                  <c:v>0.0202338129496403</c:v>
                </c:pt>
              </c:numCache>
            </c:numRef>
          </c:val>
        </c:ser>
        <c:gapWidth val="100"/>
        <c:overlap val="0"/>
        <c:axId val="77522723"/>
        <c:axId val="68713541"/>
      </c:barChart>
      <c:catAx>
        <c:axId val="775227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713541"/>
        <c:crosses val="autoZero"/>
        <c:auto val="1"/>
        <c:lblAlgn val="ctr"/>
        <c:lblOffset val="100"/>
      </c:catAx>
      <c:valAx>
        <c:axId val="687135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5227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'Desviación de Costo'!$B$12</c:f>
              <c:strCache>
                <c:ptCount val="1"/>
                <c:pt idx="0">
                  <c:v>Control de Gastos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Costo'!$D$8:$G$8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Costo'!$D$14:$G$14</c:f>
              <c:numCache>
                <c:formatCode>General</c:formatCode>
                <c:ptCount val="4"/>
                <c:pt idx="0">
                  <c:v>0.197889182058047</c:v>
                </c:pt>
                <c:pt idx="1">
                  <c:v>0.18687707641196</c:v>
                </c:pt>
                <c:pt idx="2">
                  <c:v>0.125605598420958</c:v>
                </c:pt>
                <c:pt idx="3">
                  <c:v>0</c:v>
                </c:pt>
              </c:numCache>
            </c:numRef>
          </c:val>
        </c:ser>
        <c:gapWidth val="100"/>
        <c:overlap val="0"/>
        <c:axId val="38880640"/>
        <c:axId val="23183248"/>
      </c:barChart>
      <c:catAx>
        <c:axId val="38880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183248"/>
        <c:crosses val="autoZero"/>
        <c:auto val="1"/>
        <c:lblAlgn val="ctr"/>
        <c:lblOffset val="100"/>
      </c:catAx>
      <c:valAx>
        <c:axId val="231832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8806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'Desviación de Costo'!$C$9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Costo'!$D$8:$G$8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Costo'!$D$9:$G$9</c:f>
              <c:numCache>
                <c:formatCode>General</c:formatCode>
                <c:ptCount val="4"/>
                <c:pt idx="0">
                  <c:v>2362</c:v>
                </c:pt>
                <c:pt idx="1">
                  <c:v>1251</c:v>
                </c:pt>
                <c:pt idx="2">
                  <c:v>11579</c:v>
                </c:pt>
                <c:pt idx="3">
                  <c:v>1112</c:v>
                </c:pt>
              </c:numCache>
            </c:numRef>
          </c:val>
        </c:ser>
        <c:ser>
          <c:idx val="1"/>
          <c:order val="1"/>
          <c:tx>
            <c:strRef>
              <c:f>'Desviación de Costo'!$C$10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Costo'!$D$8:$G$8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Costo'!$D$10:$G$10</c:f>
              <c:numCache>
                <c:formatCode>General</c:formatCode>
                <c:ptCount val="4"/>
                <c:pt idx="0">
                  <c:v>690</c:v>
                </c:pt>
                <c:pt idx="1">
                  <c:v>720</c:v>
                </c:pt>
                <c:pt idx="2">
                  <c:v>468.75</c:v>
                </c:pt>
                <c:pt idx="3">
                  <c:v>22.5</c:v>
                </c:pt>
              </c:numCache>
            </c:numRef>
          </c:val>
        </c:ser>
        <c:gapWidth val="100"/>
        <c:overlap val="0"/>
        <c:axId val="2130792"/>
        <c:axId val="74007872"/>
      </c:barChart>
      <c:catAx>
        <c:axId val="2130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007872"/>
        <c:crosses val="autoZero"/>
        <c:auto val="1"/>
        <c:lblAlgn val="ctr"/>
        <c:lblOffset val="100"/>
      </c:catAx>
      <c:valAx>
        <c:axId val="74007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079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'Desviación de Costo'!$C$9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Costo'!$D$8:$G$8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Costo'!$D$12:$G$12</c:f>
              <c:numCache>
                <c:formatCode>General</c:formatCode>
                <c:ptCount val="4"/>
                <c:pt idx="0">
                  <c:v>1137</c:v>
                </c:pt>
                <c:pt idx="1">
                  <c:v>602</c:v>
                </c:pt>
                <c:pt idx="2">
                  <c:v>5573</c:v>
                </c:pt>
                <c:pt idx="3">
                  <c:v>535</c:v>
                </c:pt>
              </c:numCache>
            </c:numRef>
          </c:val>
        </c:ser>
        <c:ser>
          <c:idx val="1"/>
          <c:order val="1"/>
          <c:tx>
            <c:strRef>
              <c:f>'Desviación de Costo'!$C$13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Costo'!$D$8:$G$8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Costo'!$D$13:$G$13</c:f>
              <c:numCache>
                <c:formatCode>General</c:formatCode>
                <c:ptCount val="4"/>
                <c:pt idx="0">
                  <c:v>225</c:v>
                </c:pt>
                <c:pt idx="1">
                  <c:v>112.5</c:v>
                </c:pt>
                <c:pt idx="2">
                  <c:v>700</c:v>
                </c:pt>
                <c:pt idx="3">
                  <c:v>0</c:v>
                </c:pt>
              </c:numCache>
            </c:numRef>
          </c:val>
        </c:ser>
        <c:gapWidth val="100"/>
        <c:overlap val="0"/>
        <c:axId val="50658806"/>
        <c:axId val="14057303"/>
      </c:barChart>
      <c:catAx>
        <c:axId val="506588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057303"/>
        <c:crosses val="autoZero"/>
        <c:auto val="1"/>
        <c:lblAlgn val="ctr"/>
        <c:lblOffset val="100"/>
      </c:catAx>
      <c:valAx>
        <c:axId val="140573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6588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'O4-M1'!$B$10</c:f>
              <c:strCache>
                <c:ptCount val="1"/>
                <c:pt idx="0">
                  <c:v>Contacto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'O4-M1'!$C$10:$E$10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'O4-M1'!$B$11</c:f>
              <c:strCache>
                <c:ptCount val="1"/>
                <c:pt idx="0">
                  <c:v>Planeación</c:v>
                </c:pt>
              </c:strCache>
            </c:strRef>
          </c:tx>
          <c:spPr>
            <a:solidFill>
              <a:srgbClr val="9bbb59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'O4-M1'!$C$11:$E$11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'O4-M1'!$B$12</c:f>
              <c:strCache>
                <c:ptCount val="1"/>
                <c:pt idx="0">
                  <c:v>Ejecución</c:v>
                </c:pt>
              </c:strCache>
            </c:strRef>
          </c:tx>
          <c:spPr>
            <a:solidFill>
              <a:srgbClr val="4bacc6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'O4-M1'!$C$12:$E$12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</c:ser>
        <c:ser>
          <c:idx val="3"/>
          <c:order val="3"/>
          <c:tx>
            <c:strRef>
              <c:f>'O4-M1'!$B$13</c:f>
              <c:strCache>
                <c:ptCount val="1"/>
                <c:pt idx="0">
                  <c:v>Cierre</c:v>
                </c:pt>
              </c:strCache>
            </c:strRef>
          </c:tx>
          <c:spPr>
            <a:solidFill>
              <a:srgbClr val="2c4d7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'O4-M1'!$C$13:$E$13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</c:ser>
        <c:ser>
          <c:idx val="4"/>
          <c:order val="4"/>
          <c:tx>
            <c:strRef>
              <c:f>'O4-M1'!$B$14</c:f>
              <c:strCache>
                <c:ptCount val="1"/>
                <c:pt idx="0">
                  <c:v>MAMC</c:v>
                </c:pt>
              </c:strCache>
            </c:strRef>
          </c:tx>
          <c:spPr>
            <a:solidFill>
              <a:srgbClr val="5f7530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'O4-M1'!$C$14:$E$14</c:f>
              <c:numCache>
                <c:formatCode>General</c:formatCode>
                <c:ptCount val="3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</c:ser>
        <c:ser>
          <c:idx val="5"/>
          <c:order val="5"/>
          <c:tx>
            <c:strRef>
              <c:f>'O4-M1'!$B$15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276a7c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'O4-M1'!$C$15:$E$15</c:f>
              <c:numCache>
                <c:formatCode>General</c:formatCode>
                <c:ptCount val="3"/>
                <c:pt idx="0">
                  <c:v>90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</c:ser>
        <c:gapWidth val="65"/>
        <c:overlap val="0"/>
        <c:axId val="73110970"/>
        <c:axId val="10417427"/>
      </c:barChart>
      <c:catAx>
        <c:axId val="731109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crossAx val="10417427"/>
        <c:crosses val="autoZero"/>
        <c:auto val="1"/>
        <c:lblAlgn val="ctr"/>
        <c:lblOffset val="100"/>
      </c:catAx>
      <c:valAx>
        <c:axId val="10417427"/>
        <c:scaling>
          <c:orientation val="minMax"/>
          <c:max val="100"/>
          <c:min val="20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73110970"/>
        <c:crosses val="autoZero"/>
        <c:majorUnit val="20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</c:legend>
    <c:plotVisOnly val="1"/>
  </c:chart>
  <c:spPr>
    <a:noFill/>
    <a:ln w="9360">
      <a:solidFill>
        <a:srgbClr val="bfbfbf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'O4-M2'!$B$10</c:f>
              <c:strCache>
                <c:ptCount val="1"/>
                <c:pt idx="0">
                  <c:v>PT1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'O4-M2'!$C$10:$E$10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'O4-M2'!$B$11</c:f>
              <c:strCache>
                <c:ptCount val="1"/>
                <c:pt idx="0">
                  <c:v>PT2</c:v>
                </c:pt>
              </c:strCache>
            </c:strRef>
          </c:tx>
          <c:spPr>
            <a:solidFill>
              <a:srgbClr val="9bbb59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'O4-M2'!$C$11:$E$11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'O4-M2'!$B$12</c:f>
              <c:strCache>
                <c:ptCount val="1"/>
                <c:pt idx="0">
                  <c:v>PT3</c:v>
                </c:pt>
              </c:strCache>
            </c:strRef>
          </c:tx>
          <c:spPr>
            <a:solidFill>
              <a:srgbClr val="4bacc6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'O4-M2'!$C$12:$E$12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</c:ser>
        <c:ser>
          <c:idx val="3"/>
          <c:order val="3"/>
          <c:tx>
            <c:strRef>
              <c:f>'O4-M2'!$B$13</c:f>
              <c:strCache>
                <c:ptCount val="1"/>
                <c:pt idx="0">
                  <c:v>PT4</c:v>
                </c:pt>
              </c:strCache>
            </c:strRef>
          </c:tx>
          <c:spPr>
            <a:solidFill>
              <a:srgbClr val="2c4d7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'O4-M2'!$C$13:$E$13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</c:ser>
        <c:ser>
          <c:idx val="4"/>
          <c:order val="4"/>
          <c:tx>
            <c:strRef>
              <c:f>'O4-M2'!$B$14</c:f>
              <c:strCache>
                <c:ptCount val="1"/>
                <c:pt idx="0">
                  <c:v>PT5</c:v>
                </c:pt>
              </c:strCache>
            </c:strRef>
          </c:tx>
          <c:spPr>
            <a:solidFill>
              <a:srgbClr val="5f7530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'O4-M2'!$C$14:$E$14</c:f>
              <c:numCache>
                <c:formatCode>General</c:formatCode>
                <c:ptCount val="3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</c:ser>
        <c:ser>
          <c:idx val="5"/>
          <c:order val="5"/>
          <c:tx>
            <c:strRef>
              <c:f>'O4-M2'!$B$15</c:f>
              <c:strCache>
                <c:ptCount val="1"/>
                <c:pt idx="0">
                  <c:v>PT6</c:v>
                </c:pt>
              </c:strCache>
            </c:strRef>
          </c:tx>
          <c:spPr>
            <a:solidFill>
              <a:srgbClr val="276a7c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'O4-M2'!$C$15:$E$15</c:f>
              <c:numCache>
                <c:formatCode>General</c:formatCode>
                <c:ptCount val="3"/>
                <c:pt idx="0">
                  <c:v>90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</c:ser>
        <c:gapWidth val="65"/>
        <c:overlap val="0"/>
        <c:axId val="65400472"/>
        <c:axId val="89850340"/>
      </c:barChart>
      <c:catAx>
        <c:axId val="6540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crossAx val="89850340"/>
        <c:crosses val="autoZero"/>
        <c:auto val="1"/>
        <c:lblAlgn val="ctr"/>
        <c:lblOffset val="100"/>
      </c:catAx>
      <c:valAx>
        <c:axId val="89850340"/>
        <c:scaling>
          <c:orientation val="minMax"/>
          <c:max val="100"/>
          <c:min val="20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65400472"/>
        <c:crosses val="autoZero"/>
        <c:majorUnit val="20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</c:legend>
    <c:plotVisOnly val="1"/>
  </c:chart>
  <c:spPr>
    <a:noFill/>
    <a:ln w="9360">
      <a:solidFill>
        <a:srgbClr val="bfbfbf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'O4-M3'!$B$10</c:f>
              <c:strCache>
                <c:ptCount val="1"/>
                <c:pt idx="0">
                  <c:v>Contacto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'O4-M3'!$C$10:$E$10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'O4-M3'!$B$11</c:f>
              <c:strCache>
                <c:ptCount val="1"/>
                <c:pt idx="0">
                  <c:v>Planeación</c:v>
                </c:pt>
              </c:strCache>
            </c:strRef>
          </c:tx>
          <c:spPr>
            <a:solidFill>
              <a:srgbClr val="9bbb59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'O4-M3'!$C$11:$E$11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'O4-M3'!$B$12</c:f>
              <c:strCache>
                <c:ptCount val="1"/>
                <c:pt idx="0">
                  <c:v>Ejecución</c:v>
                </c:pt>
              </c:strCache>
            </c:strRef>
          </c:tx>
          <c:spPr>
            <a:solidFill>
              <a:srgbClr val="4bacc6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'O4-M3'!$C$12:$E$12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'O4-M3'!$B$13</c:f>
              <c:strCache>
                <c:ptCount val="1"/>
                <c:pt idx="0">
                  <c:v>Cierre</c:v>
                </c:pt>
              </c:strCache>
            </c:strRef>
          </c:tx>
          <c:spPr>
            <a:solidFill>
              <a:srgbClr val="2c4d7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'O4-M3'!$C$13:$E$13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'O4-M3'!$B$14</c:f>
              <c:strCache>
                <c:ptCount val="1"/>
                <c:pt idx="0">
                  <c:v>MAMC</c:v>
                </c:pt>
              </c:strCache>
            </c:strRef>
          </c:tx>
          <c:spPr>
            <a:solidFill>
              <a:srgbClr val="5f7530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'O4-M3'!$C$14:$E$14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'O4-M3'!$B$15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276a7c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'O4-M3'!$C$15:$E$15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gapWidth val="65"/>
        <c:overlap val="0"/>
        <c:axId val="93067497"/>
        <c:axId val="91596329"/>
      </c:barChart>
      <c:catAx>
        <c:axId val="930674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crossAx val="91596329"/>
        <c:crosses val="autoZero"/>
        <c:auto val="1"/>
        <c:lblAlgn val="ctr"/>
        <c:lblOffset val="100"/>
      </c:catAx>
      <c:valAx>
        <c:axId val="91596329"/>
        <c:scaling>
          <c:orientation val="minMax"/>
          <c:max val="5"/>
          <c:min val="0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93067497"/>
        <c:crosses val="autoZero"/>
        <c:majorUnit val="1"/>
        <c:minorUnit val="1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</c:legend>
    <c:plotVisOnly val="1"/>
  </c:chart>
  <c:spPr>
    <a:noFill/>
    <a:ln w="9360">
      <a:solidFill>
        <a:srgbClr val="bfbfb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8.jpeg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9.jpeg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1.png"/><Relationship Id="rId3" Type="http://schemas.openxmlformats.org/officeDocument/2006/relationships/image" Target="../media/image32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Relationship Id="rId3" Type="http://schemas.openxmlformats.org/officeDocument/2006/relationships/image" Target="../media/image35.png"/><Relationship Id="rId4" Type="http://schemas.openxmlformats.org/officeDocument/2006/relationships/image" Target="../media/image3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2070000</xdr:colOff>
      <xdr:row>0</xdr:row>
      <xdr:rowOff>30600</xdr:rowOff>
    </xdr:from>
    <xdr:to>
      <xdr:col>4</xdr:col>
      <xdr:colOff>288720</xdr:colOff>
      <xdr:row>0</xdr:row>
      <xdr:rowOff>853920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8586360" y="30600"/>
          <a:ext cx="3909600" cy="823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142920</xdr:colOff>
      <xdr:row>0</xdr:row>
      <xdr:rowOff>11520</xdr:rowOff>
    </xdr:from>
    <xdr:to>
      <xdr:col>7</xdr:col>
      <xdr:colOff>172440</xdr:colOff>
      <xdr:row>0</xdr:row>
      <xdr:rowOff>834840</xdr:rowOff>
    </xdr:to>
    <xdr:pic>
      <xdr:nvPicPr>
        <xdr:cNvPr id="1" name="2 Imagen" descr=""/>
        <xdr:cNvPicPr/>
      </xdr:nvPicPr>
      <xdr:blipFill>
        <a:blip r:embed="rId1"/>
        <a:stretch/>
      </xdr:blipFill>
      <xdr:spPr>
        <a:xfrm>
          <a:off x="9453240" y="11520"/>
          <a:ext cx="3255120" cy="82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4320</xdr:colOff>
      <xdr:row>4</xdr:row>
      <xdr:rowOff>59760</xdr:rowOff>
    </xdr:from>
    <xdr:to>
      <xdr:col>2</xdr:col>
      <xdr:colOff>2048400</xdr:colOff>
      <xdr:row>4</xdr:row>
      <xdr:rowOff>2763000</xdr:rowOff>
    </xdr:to>
    <xdr:graphicFrame>
      <xdr:nvGraphicFramePr>
        <xdr:cNvPr id="2" name=""/>
        <xdr:cNvGraphicFramePr/>
      </xdr:nvGraphicFramePr>
      <xdr:xfrm>
        <a:off x="321480" y="1640880"/>
        <a:ext cx="5080320" cy="270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11160</xdr:colOff>
      <xdr:row>16</xdr:row>
      <xdr:rowOff>36000</xdr:rowOff>
    </xdr:from>
    <xdr:to>
      <xdr:col>2</xdr:col>
      <xdr:colOff>2153880</xdr:colOff>
      <xdr:row>27</xdr:row>
      <xdr:rowOff>147960</xdr:rowOff>
    </xdr:to>
    <xdr:graphicFrame>
      <xdr:nvGraphicFramePr>
        <xdr:cNvPr id="3" name=""/>
        <xdr:cNvGraphicFramePr/>
      </xdr:nvGraphicFramePr>
      <xdr:xfrm>
        <a:off x="328320" y="7020360"/>
        <a:ext cx="5178960" cy="241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2610720</xdr:colOff>
      <xdr:row>16</xdr:row>
      <xdr:rowOff>100440</xdr:rowOff>
    </xdr:from>
    <xdr:to>
      <xdr:col>6</xdr:col>
      <xdr:colOff>100440</xdr:colOff>
      <xdr:row>27</xdr:row>
      <xdr:rowOff>126360</xdr:rowOff>
    </xdr:to>
    <xdr:graphicFrame>
      <xdr:nvGraphicFramePr>
        <xdr:cNvPr id="4" name=""/>
        <xdr:cNvGraphicFramePr/>
      </xdr:nvGraphicFramePr>
      <xdr:xfrm>
        <a:off x="5964120" y="7084800"/>
        <a:ext cx="4691160" cy="23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3134520</xdr:colOff>
      <xdr:row>4</xdr:row>
      <xdr:rowOff>27360</xdr:rowOff>
    </xdr:from>
    <xdr:to>
      <xdr:col>6</xdr:col>
      <xdr:colOff>533160</xdr:colOff>
      <xdr:row>4</xdr:row>
      <xdr:rowOff>2807640</xdr:rowOff>
    </xdr:to>
    <xdr:graphicFrame>
      <xdr:nvGraphicFramePr>
        <xdr:cNvPr id="5" name=""/>
        <xdr:cNvGraphicFramePr/>
      </xdr:nvGraphicFramePr>
      <xdr:xfrm>
        <a:off x="6487920" y="1608480"/>
        <a:ext cx="460008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231840</xdr:colOff>
      <xdr:row>0</xdr:row>
      <xdr:rowOff>77400</xdr:rowOff>
    </xdr:from>
    <xdr:to>
      <xdr:col>2</xdr:col>
      <xdr:colOff>1072080</xdr:colOff>
      <xdr:row>1</xdr:row>
      <xdr:rowOff>43560</xdr:rowOff>
    </xdr:to>
    <xdr:pic>
      <xdr:nvPicPr>
        <xdr:cNvPr id="6" name="2 Imagen" descr=""/>
        <xdr:cNvPicPr/>
      </xdr:nvPicPr>
      <xdr:blipFill>
        <a:blip r:embed="rId1"/>
        <a:stretch/>
      </xdr:blipFill>
      <xdr:spPr>
        <a:xfrm>
          <a:off x="434880" y="77400"/>
          <a:ext cx="3038040" cy="82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336240</xdr:colOff>
      <xdr:row>4</xdr:row>
      <xdr:rowOff>277560</xdr:rowOff>
    </xdr:from>
    <xdr:to>
      <xdr:col>3</xdr:col>
      <xdr:colOff>1144440</xdr:colOff>
      <xdr:row>4</xdr:row>
      <xdr:rowOff>2418480</xdr:rowOff>
    </xdr:to>
    <xdr:graphicFrame>
      <xdr:nvGraphicFramePr>
        <xdr:cNvPr id="7" name=""/>
        <xdr:cNvGraphicFramePr/>
      </xdr:nvGraphicFramePr>
      <xdr:xfrm>
        <a:off x="539280" y="1763280"/>
        <a:ext cx="5203800" cy="214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128520</xdr:colOff>
      <xdr:row>15</xdr:row>
      <xdr:rowOff>114120</xdr:rowOff>
    </xdr:from>
    <xdr:to>
      <xdr:col>3</xdr:col>
      <xdr:colOff>611640</xdr:colOff>
      <xdr:row>27</xdr:row>
      <xdr:rowOff>22680</xdr:rowOff>
    </xdr:to>
    <xdr:graphicFrame>
      <xdr:nvGraphicFramePr>
        <xdr:cNvPr id="8" name=""/>
        <xdr:cNvGraphicFramePr/>
      </xdr:nvGraphicFramePr>
      <xdr:xfrm>
        <a:off x="331560" y="6561000"/>
        <a:ext cx="4878720" cy="242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1308240</xdr:colOff>
      <xdr:row>4</xdr:row>
      <xdr:rowOff>124560</xdr:rowOff>
    </xdr:from>
    <xdr:to>
      <xdr:col>5</xdr:col>
      <xdr:colOff>1936080</xdr:colOff>
      <xdr:row>4</xdr:row>
      <xdr:rowOff>2786040</xdr:rowOff>
    </xdr:to>
    <xdr:graphicFrame>
      <xdr:nvGraphicFramePr>
        <xdr:cNvPr id="9" name=""/>
        <xdr:cNvGraphicFramePr/>
      </xdr:nvGraphicFramePr>
      <xdr:xfrm>
        <a:off x="5906880" y="1610280"/>
        <a:ext cx="4553280" cy="26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1569960</xdr:colOff>
      <xdr:row>17</xdr:row>
      <xdr:rowOff>111960</xdr:rowOff>
    </xdr:from>
    <xdr:to>
      <xdr:col>5</xdr:col>
      <xdr:colOff>2238120</xdr:colOff>
      <xdr:row>28</xdr:row>
      <xdr:rowOff>34200</xdr:rowOff>
    </xdr:to>
    <xdr:graphicFrame>
      <xdr:nvGraphicFramePr>
        <xdr:cNvPr id="10" name=""/>
        <xdr:cNvGraphicFramePr/>
      </xdr:nvGraphicFramePr>
      <xdr:xfrm>
        <a:off x="6168600" y="6977880"/>
        <a:ext cx="4593600" cy="222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689040</xdr:colOff>
      <xdr:row>0</xdr:row>
      <xdr:rowOff>78480</xdr:rowOff>
    </xdr:from>
    <xdr:to>
      <xdr:col>4</xdr:col>
      <xdr:colOff>3954600</xdr:colOff>
      <xdr:row>3</xdr:row>
      <xdr:rowOff>57960</xdr:rowOff>
    </xdr:to>
    <xdr:sp>
      <xdr:nvSpPr>
        <xdr:cNvPr id="11" name="CustomShape 1"/>
        <xdr:cNvSpPr/>
      </xdr:nvSpPr>
      <xdr:spPr>
        <a:xfrm>
          <a:off x="8907840" y="78480"/>
          <a:ext cx="3265560" cy="550800"/>
        </a:xfrm>
        <a:prstGeom prst="roundRect">
          <a:avLst>
            <a:gd name="adj" fmla="val 13805"/>
          </a:avLst>
        </a:prstGeom>
        <a:noFill/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MX" sz="1600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2</xdr:col>
      <xdr:colOff>600480</xdr:colOff>
      <xdr:row>6</xdr:row>
      <xdr:rowOff>78480</xdr:rowOff>
    </xdr:from>
    <xdr:to>
      <xdr:col>4</xdr:col>
      <xdr:colOff>678240</xdr:colOff>
      <xdr:row>6</xdr:row>
      <xdr:rowOff>2619000</xdr:rowOff>
    </xdr:to>
    <xdr:graphicFrame>
      <xdr:nvGraphicFramePr>
        <xdr:cNvPr id="12" name="Gráfico 2"/>
        <xdr:cNvGraphicFramePr/>
      </xdr:nvGraphicFramePr>
      <xdr:xfrm>
        <a:off x="3001320" y="1221480"/>
        <a:ext cx="5895720" cy="254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689040</xdr:colOff>
      <xdr:row>0</xdr:row>
      <xdr:rowOff>78480</xdr:rowOff>
    </xdr:from>
    <xdr:to>
      <xdr:col>4</xdr:col>
      <xdr:colOff>3954600</xdr:colOff>
      <xdr:row>3</xdr:row>
      <xdr:rowOff>57960</xdr:rowOff>
    </xdr:to>
    <xdr:sp>
      <xdr:nvSpPr>
        <xdr:cNvPr id="13" name="CustomShape 1"/>
        <xdr:cNvSpPr/>
      </xdr:nvSpPr>
      <xdr:spPr>
        <a:xfrm>
          <a:off x="8907840" y="78480"/>
          <a:ext cx="3265560" cy="550800"/>
        </a:xfrm>
        <a:prstGeom prst="roundRect">
          <a:avLst>
            <a:gd name="adj" fmla="val 13805"/>
          </a:avLst>
        </a:prstGeom>
        <a:noFill/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MX" sz="1600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2</xdr:col>
      <xdr:colOff>600480</xdr:colOff>
      <xdr:row>6</xdr:row>
      <xdr:rowOff>78480</xdr:rowOff>
    </xdr:from>
    <xdr:to>
      <xdr:col>4</xdr:col>
      <xdr:colOff>678240</xdr:colOff>
      <xdr:row>6</xdr:row>
      <xdr:rowOff>2619000</xdr:rowOff>
    </xdr:to>
    <xdr:graphicFrame>
      <xdr:nvGraphicFramePr>
        <xdr:cNvPr id="14" name="Gráfico 2"/>
        <xdr:cNvGraphicFramePr/>
      </xdr:nvGraphicFramePr>
      <xdr:xfrm>
        <a:off x="3001320" y="1221480"/>
        <a:ext cx="5895720" cy="254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689040</xdr:colOff>
      <xdr:row>0</xdr:row>
      <xdr:rowOff>78480</xdr:rowOff>
    </xdr:from>
    <xdr:to>
      <xdr:col>4</xdr:col>
      <xdr:colOff>3954600</xdr:colOff>
      <xdr:row>3</xdr:row>
      <xdr:rowOff>57960</xdr:rowOff>
    </xdr:to>
    <xdr:sp>
      <xdr:nvSpPr>
        <xdr:cNvPr id="15" name="CustomShape 1"/>
        <xdr:cNvSpPr/>
      </xdr:nvSpPr>
      <xdr:spPr>
        <a:xfrm>
          <a:off x="8907840" y="78480"/>
          <a:ext cx="3265560" cy="550800"/>
        </a:xfrm>
        <a:prstGeom prst="roundRect">
          <a:avLst>
            <a:gd name="adj" fmla="val 13805"/>
          </a:avLst>
        </a:prstGeom>
        <a:noFill/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MX" sz="1600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2</xdr:col>
      <xdr:colOff>600480</xdr:colOff>
      <xdr:row>6</xdr:row>
      <xdr:rowOff>78480</xdr:rowOff>
    </xdr:from>
    <xdr:to>
      <xdr:col>4</xdr:col>
      <xdr:colOff>678240</xdr:colOff>
      <xdr:row>6</xdr:row>
      <xdr:rowOff>2619000</xdr:rowOff>
    </xdr:to>
    <xdr:graphicFrame>
      <xdr:nvGraphicFramePr>
        <xdr:cNvPr id="16" name="Gráfico 2"/>
        <xdr:cNvGraphicFramePr/>
      </xdr:nvGraphicFramePr>
      <xdr:xfrm>
        <a:off x="3001320" y="1221480"/>
        <a:ext cx="5895720" cy="254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1793880</xdr:colOff>
      <xdr:row>24</xdr:row>
      <xdr:rowOff>59400</xdr:rowOff>
    </xdr:from>
    <xdr:to>
      <xdr:col>1</xdr:col>
      <xdr:colOff>2133360</xdr:colOff>
      <xdr:row>24</xdr:row>
      <xdr:rowOff>391320</xdr:rowOff>
    </xdr:to>
    <xdr:pic>
      <xdr:nvPicPr>
        <xdr:cNvPr id="17" name="Imagen 3" descr=""/>
        <xdr:cNvPicPr/>
      </xdr:nvPicPr>
      <xdr:blipFill>
        <a:blip r:embed="rId1"/>
        <a:stretch/>
      </xdr:blipFill>
      <xdr:spPr>
        <a:xfrm>
          <a:off x="1996920" y="8593560"/>
          <a:ext cx="339480" cy="33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1784520</xdr:colOff>
      <xdr:row>25</xdr:row>
      <xdr:rowOff>116280</xdr:rowOff>
    </xdr:from>
    <xdr:to>
      <xdr:col>1</xdr:col>
      <xdr:colOff>2125080</xdr:colOff>
      <xdr:row>25</xdr:row>
      <xdr:rowOff>449280</xdr:rowOff>
    </xdr:to>
    <xdr:pic>
      <xdr:nvPicPr>
        <xdr:cNvPr id="18" name="Imagen 4" descr=""/>
        <xdr:cNvPicPr/>
      </xdr:nvPicPr>
      <xdr:blipFill>
        <a:blip r:embed="rId2"/>
        <a:stretch/>
      </xdr:blipFill>
      <xdr:spPr>
        <a:xfrm>
          <a:off x="1987560" y="9203040"/>
          <a:ext cx="340560" cy="33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736560</xdr:colOff>
      <xdr:row>0</xdr:row>
      <xdr:rowOff>87840</xdr:rowOff>
    </xdr:from>
    <xdr:to>
      <xdr:col>3</xdr:col>
      <xdr:colOff>4002120</xdr:colOff>
      <xdr:row>3</xdr:row>
      <xdr:rowOff>67320</xdr:rowOff>
    </xdr:to>
    <xdr:sp>
      <xdr:nvSpPr>
        <xdr:cNvPr id="19" name="CustomShape 1"/>
        <xdr:cNvSpPr/>
      </xdr:nvSpPr>
      <xdr:spPr>
        <a:xfrm>
          <a:off x="10225080" y="87840"/>
          <a:ext cx="3265560" cy="550800"/>
        </a:xfrm>
        <a:prstGeom prst="roundRect">
          <a:avLst>
            <a:gd name="adj" fmla="val 13805"/>
          </a:avLst>
        </a:prstGeom>
        <a:noFill/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MX" sz="1600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1</xdr:col>
      <xdr:colOff>155520</xdr:colOff>
      <xdr:row>0</xdr:row>
      <xdr:rowOff>0</xdr:rowOff>
    </xdr:from>
    <xdr:to>
      <xdr:col>2</xdr:col>
      <xdr:colOff>668520</xdr:colOff>
      <xdr:row>3</xdr:row>
      <xdr:rowOff>189360</xdr:rowOff>
    </xdr:to>
    <xdr:pic>
      <xdr:nvPicPr>
        <xdr:cNvPr id="20" name="6 Imagen" descr=""/>
        <xdr:cNvPicPr/>
      </xdr:nvPicPr>
      <xdr:blipFill>
        <a:blip r:embed="rId3"/>
        <a:stretch/>
      </xdr:blipFill>
      <xdr:spPr>
        <a:xfrm>
          <a:off x="358560" y="0"/>
          <a:ext cx="3434760" cy="760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1689120</xdr:colOff>
      <xdr:row>24</xdr:row>
      <xdr:rowOff>106920</xdr:rowOff>
    </xdr:from>
    <xdr:to>
      <xdr:col>1</xdr:col>
      <xdr:colOff>2028600</xdr:colOff>
      <xdr:row>24</xdr:row>
      <xdr:rowOff>438840</xdr:rowOff>
    </xdr:to>
    <xdr:pic>
      <xdr:nvPicPr>
        <xdr:cNvPr id="21" name="Imagen 1" descr=""/>
        <xdr:cNvPicPr/>
      </xdr:nvPicPr>
      <xdr:blipFill>
        <a:blip r:embed="rId1"/>
        <a:stretch/>
      </xdr:blipFill>
      <xdr:spPr>
        <a:xfrm>
          <a:off x="1892160" y="8555400"/>
          <a:ext cx="339480" cy="33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1679760</xdr:colOff>
      <xdr:row>25</xdr:row>
      <xdr:rowOff>240120</xdr:rowOff>
    </xdr:from>
    <xdr:to>
      <xdr:col>1</xdr:col>
      <xdr:colOff>2020320</xdr:colOff>
      <xdr:row>25</xdr:row>
      <xdr:rowOff>573120</xdr:rowOff>
    </xdr:to>
    <xdr:pic>
      <xdr:nvPicPr>
        <xdr:cNvPr id="22" name="Imagen 2" descr=""/>
        <xdr:cNvPicPr/>
      </xdr:nvPicPr>
      <xdr:blipFill>
        <a:blip r:embed="rId2"/>
        <a:stretch/>
      </xdr:blipFill>
      <xdr:spPr>
        <a:xfrm>
          <a:off x="1882800" y="9241200"/>
          <a:ext cx="340560" cy="33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2212920</xdr:colOff>
      <xdr:row>7</xdr:row>
      <xdr:rowOff>135360</xdr:rowOff>
    </xdr:from>
    <xdr:to>
      <xdr:col>3</xdr:col>
      <xdr:colOff>1316160</xdr:colOff>
      <xdr:row>7</xdr:row>
      <xdr:rowOff>3048480</xdr:rowOff>
    </xdr:to>
    <xdr:pic>
      <xdr:nvPicPr>
        <xdr:cNvPr id="23" name="Imagen 3" descr=""/>
        <xdr:cNvPicPr/>
      </xdr:nvPicPr>
      <xdr:blipFill>
        <a:blip r:embed="rId3"/>
        <a:srcRect l="39745" t="43739" r="19600" b="14643"/>
        <a:stretch/>
      </xdr:blipFill>
      <xdr:spPr>
        <a:xfrm>
          <a:off x="2415960" y="1659240"/>
          <a:ext cx="7346880" cy="291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955800</xdr:colOff>
      <xdr:row>0</xdr:row>
      <xdr:rowOff>78480</xdr:rowOff>
    </xdr:from>
    <xdr:to>
      <xdr:col>3</xdr:col>
      <xdr:colOff>4221360</xdr:colOff>
      <xdr:row>3</xdr:row>
      <xdr:rowOff>57960</xdr:rowOff>
    </xdr:to>
    <xdr:sp>
      <xdr:nvSpPr>
        <xdr:cNvPr id="24" name="CustomShape 1"/>
        <xdr:cNvSpPr/>
      </xdr:nvSpPr>
      <xdr:spPr>
        <a:xfrm>
          <a:off x="9402480" y="78480"/>
          <a:ext cx="3265560" cy="550800"/>
        </a:xfrm>
        <a:prstGeom prst="roundRect">
          <a:avLst>
            <a:gd name="adj" fmla="val 13805"/>
          </a:avLst>
        </a:prstGeom>
        <a:noFill/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MX" sz="1600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1</xdr:col>
      <xdr:colOff>165240</xdr:colOff>
      <xdr:row>0</xdr:row>
      <xdr:rowOff>0</xdr:rowOff>
    </xdr:from>
    <xdr:to>
      <xdr:col>2</xdr:col>
      <xdr:colOff>678240</xdr:colOff>
      <xdr:row>3</xdr:row>
      <xdr:rowOff>189360</xdr:rowOff>
    </xdr:to>
    <xdr:pic>
      <xdr:nvPicPr>
        <xdr:cNvPr id="25" name="5 Imagen" descr=""/>
        <xdr:cNvPicPr/>
      </xdr:nvPicPr>
      <xdr:blipFill>
        <a:blip r:embed="rId4"/>
        <a:stretch/>
      </xdr:blipFill>
      <xdr:spPr>
        <a:xfrm>
          <a:off x="368280" y="0"/>
          <a:ext cx="3434760" cy="760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6.5"/>
  <cols>
    <col collapsed="false" hidden="false" max="1" min="1" style="1" width="2.8582995951417"/>
    <col collapsed="false" hidden="false" max="2" min="2" style="2" width="70.4251012145749"/>
    <col collapsed="false" hidden="false" max="3" min="3" style="2" width="52.5748987854251"/>
    <col collapsed="false" hidden="false" max="91" min="4" style="1" width="11.4251012145749"/>
    <col collapsed="false" hidden="false" max="1025" min="92" style="2" width="11.4251012145749"/>
  </cols>
  <sheetData>
    <row r="1" s="3" customFormat="true" ht="67.5" hidden="false" customHeight="true" outlineLevel="0" collapsed="false">
      <c r="B1" s="4"/>
      <c r="C1" s="5"/>
    </row>
    <row r="2" customFormat="false" ht="17.25" hidden="false" customHeight="true" outlineLevel="0" collapsed="false">
      <c r="A2" s="3"/>
      <c r="B2" s="6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1" customFormat="true" ht="23.25" hidden="false" customHeight="true" outlineLevel="0" collapsed="false">
      <c r="A3" s="7"/>
      <c r="B3" s="8" t="s">
        <v>0</v>
      </c>
      <c r="C3" s="8"/>
      <c r="D3" s="9"/>
      <c r="E3" s="9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</row>
    <row r="4" customFormat="false" ht="16.5" hidden="false" customHeight="false" outlineLevel="0" collapsed="false">
      <c r="A4" s="12"/>
      <c r="B4" s="13" t="s">
        <v>1</v>
      </c>
      <c r="C4" s="14" t="s">
        <v>2</v>
      </c>
      <c r="D4" s="6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5" hidden="false" customHeight="false" outlineLevel="0" collapsed="false">
      <c r="A5" s="12"/>
      <c r="B5" s="15" t="s">
        <v>3</v>
      </c>
      <c r="C5" s="16" t="s">
        <v>4</v>
      </c>
      <c r="D5" s="6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8.75" hidden="false" customHeight="true" outlineLevel="0" collapsed="false">
      <c r="A6" s="12"/>
      <c r="B6" s="17" t="s">
        <v>5</v>
      </c>
      <c r="C6" s="16" t="s">
        <v>6</v>
      </c>
      <c r="D6" s="6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5" hidden="false" customHeight="true" outlineLevel="0" collapsed="false">
      <c r="A7" s="12"/>
      <c r="B7" s="16" t="s">
        <v>7</v>
      </c>
      <c r="C7" s="16" t="s">
        <v>8</v>
      </c>
      <c r="D7" s="6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5" hidden="false" customHeight="false" outlineLevel="0" collapsed="false">
      <c r="A8" s="12"/>
      <c r="B8" s="16"/>
      <c r="C8" s="16" t="s">
        <v>9</v>
      </c>
      <c r="D8" s="6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false" outlineLevel="0" collapsed="false">
      <c r="A9" s="12"/>
      <c r="B9" s="16"/>
      <c r="C9" s="16" t="s">
        <v>10</v>
      </c>
      <c r="D9" s="6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false" outlineLevel="0" collapsed="false">
      <c r="A10" s="12"/>
      <c r="B10" s="16"/>
      <c r="C10" s="16" t="s">
        <v>11</v>
      </c>
      <c r="D10" s="6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3" customFormat="true" ht="16.5" hidden="false" customHeight="false" outlineLevel="0" collapsed="false">
      <c r="B11" s="6"/>
      <c r="C11" s="5"/>
    </row>
  </sheetData>
  <mergeCells count="1">
    <mergeCell ref="B7:B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80" zoomScaleNormal="80" zoomScalePageLayoutView="100" workbookViewId="0">
      <selection pane="topLeft" activeCell="I8" activeCellId="0" sqref="I8"/>
    </sheetView>
  </sheetViews>
  <sheetFormatPr defaultRowHeight="16.5"/>
  <cols>
    <col collapsed="false" hidden="false" max="1" min="1" style="1" width="3.57085020242915"/>
    <col collapsed="false" hidden="false" max="2" min="2" style="2" width="34.1417004048583"/>
    <col collapsed="false" hidden="false" max="3" min="3" style="2" width="36.1417004048583"/>
    <col collapsed="false" hidden="false" max="4" min="4" style="2" width="17.4251012145749"/>
    <col collapsed="false" hidden="false" max="5" min="5" style="2" width="13.4251012145749"/>
    <col collapsed="false" hidden="false" max="6" min="6" style="1" width="13.9959514170041"/>
    <col collapsed="false" hidden="false" max="7" min="7" style="1" width="22.2793522267206"/>
    <col collapsed="false" hidden="false" max="66" min="8" style="1" width="11.4251012145749"/>
    <col collapsed="false" hidden="false" max="1025" min="67" style="2" width="11.4251012145749"/>
  </cols>
  <sheetData>
    <row r="1" s="3" customFormat="true" ht="67.5" hidden="false" customHeight="true" outlineLevel="0" collapsed="false">
      <c r="B1" s="6"/>
      <c r="D1" s="12"/>
      <c r="E1" s="12"/>
    </row>
    <row r="2" customFormat="false" ht="16.5" hidden="false" customHeight="false" outlineLevel="0" collapsed="false">
      <c r="A2" s="3"/>
      <c r="B2" s="18"/>
      <c r="C2" s="19"/>
      <c r="D2" s="20"/>
      <c r="E2" s="21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0.25" hidden="false" customHeight="true" outlineLevel="0" collapsed="false">
      <c r="A3" s="12"/>
      <c r="B3" s="22" t="s">
        <v>12</v>
      </c>
      <c r="C3" s="23" t="str">
        <f aca="false">ObjetivosNegocio!B5</f>
        <v>Entregar los proyectos de acuerdo a la planeación</v>
      </c>
      <c r="D3" s="23"/>
      <c r="E3" s="23"/>
      <c r="F3" s="23"/>
      <c r="G3" s="23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0.25" hidden="false" customHeight="true" outlineLevel="0" collapsed="false">
      <c r="A4" s="12"/>
      <c r="B4" s="24" t="s">
        <v>13</v>
      </c>
      <c r="C4" s="24"/>
      <c r="D4" s="24"/>
      <c r="E4" s="24"/>
      <c r="F4" s="24"/>
      <c r="G4" s="24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21.25" hidden="false" customHeight="true" outlineLevel="0" collapsed="false">
      <c r="A5" s="25"/>
      <c r="B5" s="25"/>
      <c r="C5" s="25"/>
      <c r="D5" s="25"/>
      <c r="E5" s="25"/>
      <c r="F5" s="25"/>
      <c r="G5" s="25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3" customFormat="true" ht="16.5" hidden="false" customHeight="false" outlineLevel="0" collapsed="false">
      <c r="A6" s="26"/>
      <c r="B6" s="24" t="s">
        <v>14</v>
      </c>
      <c r="C6" s="24"/>
      <c r="D6" s="24"/>
      <c r="E6" s="24"/>
      <c r="F6" s="24"/>
      <c r="G6" s="24"/>
    </row>
    <row r="7" customFormat="false" ht="20.25" hidden="false" customHeight="true" outlineLevel="0" collapsed="false">
      <c r="A7" s="0"/>
      <c r="B7" s="0"/>
      <c r="C7" s="0"/>
      <c r="D7" s="27" t="s">
        <v>15</v>
      </c>
      <c r="E7" s="27"/>
      <c r="F7" s="27"/>
      <c r="G7" s="27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0.25" hidden="false" customHeight="true" outlineLevel="0" collapsed="false">
      <c r="A8" s="0"/>
      <c r="B8" s="28" t="s">
        <v>16</v>
      </c>
      <c r="C8" s="28" t="s">
        <v>17</v>
      </c>
      <c r="D8" s="28" t="s">
        <v>18</v>
      </c>
      <c r="E8" s="28" t="s">
        <v>19</v>
      </c>
      <c r="F8" s="28" t="s">
        <v>20</v>
      </c>
      <c r="G8" s="28" t="s">
        <v>21</v>
      </c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0.25" hidden="false" customHeight="true" outlineLevel="0" collapsed="false">
      <c r="A9" s="0"/>
      <c r="B9" s="28" t="s">
        <v>22</v>
      </c>
      <c r="C9" s="28" t="s">
        <v>23</v>
      </c>
      <c r="D9" s="29" t="n">
        <v>24.23</v>
      </c>
      <c r="E9" s="30" t="n">
        <v>12.83</v>
      </c>
      <c r="F9" s="30" t="n">
        <v>142.51</v>
      </c>
      <c r="G9" s="30" t="n">
        <v>11.4</v>
      </c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0.25" hidden="false" customHeight="true" outlineLevel="0" collapsed="false">
      <c r="A10" s="0"/>
      <c r="B10" s="28"/>
      <c r="C10" s="28" t="s">
        <v>24</v>
      </c>
      <c r="D10" s="30" t="n">
        <v>9.2</v>
      </c>
      <c r="E10" s="31" t="n">
        <v>9.6</v>
      </c>
      <c r="F10" s="31" t="n">
        <v>7.5</v>
      </c>
      <c r="G10" s="30" t="n">
        <v>0.3</v>
      </c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0.25" hidden="false" customHeight="true" outlineLevel="0" collapsed="false">
      <c r="A11" s="0"/>
      <c r="B11" s="28" t="s">
        <v>25</v>
      </c>
      <c r="C11" s="28"/>
      <c r="D11" s="32" t="n">
        <f aca="false">D9-D10</f>
        <v>15.03</v>
      </c>
      <c r="E11" s="32" t="n">
        <f aca="false">E9-E10</f>
        <v>3.23</v>
      </c>
      <c r="F11" s="33" t="n">
        <f aca="false">F9-F10</f>
        <v>135.01</v>
      </c>
      <c r="G11" s="32" t="n">
        <f aca="false">G9-G10</f>
        <v>11.1</v>
      </c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3" customFormat="true" ht="20.25" hidden="false" customHeight="true" outlineLevel="0" collapsed="false">
      <c r="B12" s="28" t="s">
        <v>26</v>
      </c>
      <c r="C12" s="28" t="s">
        <v>23</v>
      </c>
      <c r="D12" s="30" t="n">
        <v>11.66</v>
      </c>
      <c r="E12" s="30" t="n">
        <v>6.17</v>
      </c>
      <c r="F12" s="30" t="n">
        <v>68.6</v>
      </c>
      <c r="G12" s="30" t="n">
        <v>5.49</v>
      </c>
    </row>
    <row r="13" customFormat="false" ht="20.25" hidden="false" customHeight="true" outlineLevel="0" collapsed="false">
      <c r="A13" s="3"/>
      <c r="B13" s="28"/>
      <c r="C13" s="28" t="s">
        <v>24</v>
      </c>
      <c r="D13" s="30" t="n">
        <v>3</v>
      </c>
      <c r="E13" s="30" t="n">
        <v>1.5</v>
      </c>
      <c r="F13" s="30" t="n">
        <v>11.2</v>
      </c>
      <c r="G13" s="30"/>
    </row>
    <row r="14" customFormat="false" ht="15.65" hidden="false" customHeight="false" outlineLevel="0" collapsed="false">
      <c r="A14" s="3"/>
      <c r="B14" s="28" t="s">
        <v>25</v>
      </c>
      <c r="D14" s="34" t="n">
        <f aca="false">D12-D13</f>
        <v>8.66</v>
      </c>
      <c r="E14" s="34" t="n">
        <f aca="false">E12-E13</f>
        <v>4.67</v>
      </c>
      <c r="F14" s="35" t="n">
        <f aca="false">F12-F13</f>
        <v>57.4</v>
      </c>
      <c r="G14" s="34" t="n">
        <f aca="false">G12-G13</f>
        <v>5.49</v>
      </c>
    </row>
    <row r="15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C3:G3"/>
    <mergeCell ref="B4:G4"/>
    <mergeCell ref="A5:G5"/>
    <mergeCell ref="B6:G6"/>
    <mergeCell ref="D7:G7"/>
    <mergeCell ref="B9:B10"/>
    <mergeCell ref="B12:B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D23" activeCellId="0" sqref="D23"/>
    </sheetView>
  </sheetViews>
  <sheetFormatPr defaultRowHeight="16.5"/>
  <cols>
    <col collapsed="false" hidden="false" max="1" min="1" style="1" width="2.2834008097166"/>
    <col collapsed="false" hidden="false" max="3" min="2" style="2" width="24.7165991902834"/>
    <col collapsed="false" hidden="false" max="4" min="4" style="2" width="23.5748987854251"/>
    <col collapsed="false" hidden="false" max="5" min="5" style="2" width="20.5748987854251"/>
    <col collapsed="false" hidden="false" max="6" min="6" style="1" width="26.2874493927125"/>
    <col collapsed="false" hidden="false" max="66" min="7" style="1" width="11.4251012145749"/>
    <col collapsed="false" hidden="false" max="1025" min="67" style="2" width="11.4251012145749"/>
  </cols>
  <sheetData>
    <row r="1" s="3" customFormat="true" ht="67.5" hidden="false" customHeight="true" outlineLevel="0" collapsed="false">
      <c r="B1" s="6"/>
      <c r="D1" s="12"/>
      <c r="E1" s="12"/>
    </row>
    <row r="2" customFormat="false" ht="16.5" hidden="false" customHeight="false" outlineLevel="0" collapsed="false">
      <c r="A2" s="3"/>
      <c r="B2" s="18"/>
      <c r="C2" s="19"/>
      <c r="D2" s="20"/>
      <c r="E2" s="21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5" hidden="false" customHeight="false" outlineLevel="0" collapsed="false">
      <c r="A3" s="12"/>
      <c r="B3" s="22" t="s">
        <v>12</v>
      </c>
      <c r="C3" s="23" t="str">
        <f aca="false">ObjetivosNegocio!C6</f>
        <v>Desviación de Costo (%)</v>
      </c>
      <c r="D3" s="23"/>
      <c r="E3" s="23"/>
      <c r="F3" s="23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12"/>
      <c r="B4" s="36" t="s">
        <v>13</v>
      </c>
      <c r="C4" s="37"/>
      <c r="D4" s="37"/>
      <c r="E4" s="37"/>
      <c r="F4" s="37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30.25" hidden="false" customHeight="true" outlineLevel="0" collapsed="false">
      <c r="A5" s="12"/>
      <c r="B5" s="38"/>
      <c r="C5" s="38"/>
      <c r="D5" s="38"/>
      <c r="E5" s="38"/>
      <c r="F5" s="38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42" customFormat="true" ht="18" hidden="false" customHeight="true" outlineLevel="0" collapsed="false">
      <c r="A6" s="39"/>
      <c r="B6" s="40" t="s">
        <v>14</v>
      </c>
      <c r="C6" s="40"/>
      <c r="D6" s="40"/>
      <c r="E6" s="40"/>
      <c r="F6" s="40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</row>
    <row r="7" customFormat="false" ht="15.6" hidden="false" customHeight="true" outlineLevel="0" collapsed="false">
      <c r="B7" s="0"/>
      <c r="C7" s="0"/>
      <c r="D7" s="28" t="s">
        <v>15</v>
      </c>
      <c r="E7" s="28"/>
      <c r="F7" s="28"/>
      <c r="G7" s="28"/>
    </row>
    <row r="8" customFormat="false" ht="16.5" hidden="false" customHeight="false" outlineLevel="0" collapsed="false">
      <c r="B8" s="28" t="s">
        <v>16</v>
      </c>
      <c r="C8" s="28" t="s">
        <v>17</v>
      </c>
      <c r="D8" s="28" t="s">
        <v>18</v>
      </c>
      <c r="E8" s="28" t="s">
        <v>19</v>
      </c>
      <c r="F8" s="28" t="s">
        <v>20</v>
      </c>
      <c r="G8" s="28" t="s">
        <v>21</v>
      </c>
    </row>
    <row r="9" customFormat="false" ht="15.6" hidden="false" customHeight="true" outlineLevel="0" collapsed="false">
      <c r="B9" s="28" t="s">
        <v>22</v>
      </c>
      <c r="C9" s="28" t="s">
        <v>27</v>
      </c>
      <c r="D9" s="43" t="n">
        <v>2362</v>
      </c>
      <c r="E9" s="44" t="n">
        <v>1251</v>
      </c>
      <c r="F9" s="44" t="n">
        <v>11579</v>
      </c>
      <c r="G9" s="44" t="n">
        <v>1112</v>
      </c>
    </row>
    <row r="10" customFormat="false" ht="15.65" hidden="false" customHeight="false" outlineLevel="0" collapsed="false">
      <c r="B10" s="28"/>
      <c r="C10" s="28" t="s">
        <v>28</v>
      </c>
      <c r="D10" s="44" t="n">
        <f aca="false">9.2 * 75</f>
        <v>690</v>
      </c>
      <c r="E10" s="44" t="n">
        <f aca="false">9.6 * 75</f>
        <v>720</v>
      </c>
      <c r="F10" s="45" t="n">
        <f aca="false">7.5*62.5</f>
        <v>468.75</v>
      </c>
      <c r="G10" s="44" t="n">
        <f aca="false">0.3*75</f>
        <v>22.5</v>
      </c>
    </row>
    <row r="11" customFormat="false" ht="15.65" hidden="false" customHeight="false" outlineLevel="0" collapsed="false">
      <c r="B11" s="28" t="s">
        <v>25</v>
      </c>
      <c r="C11" s="28"/>
      <c r="D11" s="46" t="n">
        <f aca="false">D10/D9</f>
        <v>0.292125317527519</v>
      </c>
      <c r="E11" s="46" t="n">
        <f aca="false">E10/E9</f>
        <v>0.575539568345324</v>
      </c>
      <c r="F11" s="46" t="n">
        <f aca="false">F10/F9</f>
        <v>0.0404827705328612</v>
      </c>
      <c r="G11" s="46" t="n">
        <f aca="false">G10/G9</f>
        <v>0.0202338129496403</v>
      </c>
    </row>
    <row r="12" customFormat="false" ht="15.6" hidden="false" customHeight="true" outlineLevel="0" collapsed="false">
      <c r="B12" s="28" t="s">
        <v>26</v>
      </c>
      <c r="C12" s="28" t="s">
        <v>27</v>
      </c>
      <c r="D12" s="44" t="n">
        <v>1137</v>
      </c>
      <c r="E12" s="44" t="n">
        <v>602</v>
      </c>
      <c r="F12" s="44" t="n">
        <v>5573</v>
      </c>
      <c r="G12" s="44" t="n">
        <v>535</v>
      </c>
    </row>
    <row r="13" customFormat="false" ht="15.65" hidden="false" customHeight="false" outlineLevel="0" collapsed="false">
      <c r="B13" s="28"/>
      <c r="C13" s="28" t="s">
        <v>28</v>
      </c>
      <c r="D13" s="44" t="n">
        <f aca="false">3*75</f>
        <v>225</v>
      </c>
      <c r="E13" s="44" t="n">
        <f aca="false">1.5*75</f>
        <v>112.5</v>
      </c>
      <c r="F13" s="44" t="n">
        <f aca="false">11.2*62.5</f>
        <v>700</v>
      </c>
      <c r="G13" s="44" t="n">
        <f aca="false">0*75</f>
        <v>0</v>
      </c>
    </row>
    <row r="14" customFormat="false" ht="15.65" hidden="false" customHeight="false" outlineLevel="0" collapsed="false">
      <c r="B14" s="28" t="s">
        <v>25</v>
      </c>
      <c r="D14" s="46" t="n">
        <f aca="false">D13/D12</f>
        <v>0.197889182058047</v>
      </c>
      <c r="E14" s="46" t="n">
        <f aca="false">E13/E12</f>
        <v>0.18687707641196</v>
      </c>
      <c r="F14" s="46" t="n">
        <f aca="false">F13/F12</f>
        <v>0.125605598420958</v>
      </c>
      <c r="G14" s="46" t="n">
        <f aca="false">G13/G12</f>
        <v>0</v>
      </c>
    </row>
    <row r="1048576" customFormat="false" ht="12.8" hidden="false" customHeight="false" outlineLevel="0" collapsed="false"/>
  </sheetData>
  <mergeCells count="7">
    <mergeCell ref="C3:F3"/>
    <mergeCell ref="C4:F4"/>
    <mergeCell ref="B5:F5"/>
    <mergeCell ref="B6:F6"/>
    <mergeCell ref="D7:G7"/>
    <mergeCell ref="B9:B10"/>
    <mergeCell ref="B12:B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E14" activeCellId="0" sqref="E14"/>
    </sheetView>
  </sheetViews>
  <sheetFormatPr defaultRowHeight="15"/>
  <cols>
    <col collapsed="false" hidden="false" max="1" min="1" style="47" width="2.2834008097166"/>
    <col collapsed="false" hidden="false" max="2" min="2" style="48" width="24.7165991902834"/>
    <col collapsed="false" hidden="false" max="4" min="3" style="48" width="32.7125506072874"/>
    <col collapsed="false" hidden="false" max="5" min="5" style="0" width="48.1376518218624"/>
    <col collapsed="false" hidden="false" max="66" min="6" style="49" width="11.4251012145749"/>
    <col collapsed="false" hidden="false" max="1025" min="67" style="0" width="11.4251012145749"/>
  </cols>
  <sheetData>
    <row r="1" s="54" customFormat="true" ht="15" hidden="false" customHeight="false" outlineLevel="0" collapsed="false">
      <c r="A1" s="50"/>
      <c r="B1" s="51"/>
      <c r="C1" s="50"/>
      <c r="D1" s="52"/>
      <c r="E1" s="53"/>
    </row>
    <row r="2" s="54" customFormat="true" ht="15" hidden="false" customHeight="false" outlineLevel="0" collapsed="false">
      <c r="A2" s="50"/>
      <c r="B2" s="51"/>
      <c r="C2" s="50"/>
      <c r="D2" s="52"/>
      <c r="E2" s="53"/>
    </row>
    <row r="3" s="54" customFormat="true" ht="15" hidden="false" customHeight="false" outlineLevel="0" collapsed="false">
      <c r="A3" s="50"/>
      <c r="B3" s="51"/>
      <c r="C3" s="50"/>
      <c r="D3" s="52"/>
      <c r="E3" s="53"/>
    </row>
    <row r="4" customFormat="false" ht="15" hidden="false" customHeight="false" outlineLevel="0" collapsed="false">
      <c r="A4" s="50"/>
      <c r="B4" s="55"/>
      <c r="C4" s="56"/>
      <c r="D4" s="57"/>
      <c r="E4" s="58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</row>
    <row r="5" customFormat="false" ht="15" hidden="false" customHeight="false" outlineLevel="0" collapsed="false">
      <c r="A5" s="52"/>
      <c r="B5" s="59" t="s">
        <v>12</v>
      </c>
      <c r="C5" s="60" t="str">
        <f aca="false">ObjetivosNegocio!C8</f>
        <v>Porcentaje de apego a productos</v>
      </c>
      <c r="D5" s="60"/>
      <c r="E5" s="60"/>
      <c r="F5" s="61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</row>
    <row r="6" customFormat="false" ht="15" hidden="false" customHeight="false" outlineLevel="0" collapsed="false">
      <c r="A6" s="52"/>
      <c r="B6" s="62" t="s">
        <v>13</v>
      </c>
      <c r="C6" s="62"/>
      <c r="D6" s="62"/>
      <c r="E6" s="62"/>
      <c r="F6" s="61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</row>
    <row r="7" customFormat="false" ht="221.25" hidden="false" customHeight="true" outlineLevel="0" collapsed="false">
      <c r="A7" s="52"/>
      <c r="B7" s="63"/>
      <c r="C7" s="63"/>
      <c r="D7" s="63"/>
      <c r="E7" s="63"/>
      <c r="F7" s="61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</row>
    <row r="8" customFormat="false" ht="15" hidden="false" customHeight="false" outlineLevel="0" collapsed="false">
      <c r="A8" s="64"/>
      <c r="B8" s="65" t="s">
        <v>14</v>
      </c>
      <c r="C8" s="65"/>
      <c r="D8" s="65"/>
      <c r="E8" s="65"/>
      <c r="F8" s="61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</row>
    <row r="9" customFormat="false" ht="15" hidden="false" customHeight="true" outlineLevel="0" collapsed="false">
      <c r="A9" s="64"/>
      <c r="B9" s="66" t="s">
        <v>29</v>
      </c>
      <c r="C9" s="67" t="s">
        <v>30</v>
      </c>
      <c r="D9" s="67" t="s">
        <v>31</v>
      </c>
      <c r="E9" s="67" t="s">
        <v>32</v>
      </c>
      <c r="F9" s="61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</row>
    <row r="10" customFormat="false" ht="15" hidden="false" customHeight="true" outlineLevel="0" collapsed="false">
      <c r="A10" s="64"/>
      <c r="B10" s="66" t="s">
        <v>33</v>
      </c>
      <c r="C10" s="68" t="n">
        <v>80</v>
      </c>
      <c r="D10" s="68" t="n">
        <v>80</v>
      </c>
      <c r="E10" s="68" t="n">
        <v>100</v>
      </c>
      <c r="F10" s="61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</row>
    <row r="11" customFormat="false" ht="15" hidden="false" customHeight="false" outlineLevel="0" collapsed="false">
      <c r="A11" s="64"/>
      <c r="B11" s="66" t="s">
        <v>19</v>
      </c>
      <c r="C11" s="68" t="n">
        <v>80</v>
      </c>
      <c r="D11" s="68" t="n">
        <v>60</v>
      </c>
      <c r="E11" s="68" t="n">
        <v>100</v>
      </c>
      <c r="F11" s="61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</row>
    <row r="12" s="54" customFormat="true" ht="15" hidden="false" customHeight="false" outlineLevel="0" collapsed="false">
      <c r="A12" s="69"/>
      <c r="B12" s="66" t="s">
        <v>34</v>
      </c>
      <c r="C12" s="68" t="n">
        <v>70</v>
      </c>
      <c r="D12" s="68" t="n">
        <v>80</v>
      </c>
      <c r="E12" s="68" t="n">
        <v>80</v>
      </c>
    </row>
    <row r="13" s="54" customFormat="true" ht="15" hidden="false" customHeight="false" outlineLevel="0" collapsed="false">
      <c r="A13" s="69"/>
      <c r="B13" s="66" t="s">
        <v>35</v>
      </c>
      <c r="C13" s="68" t="n">
        <v>80</v>
      </c>
      <c r="D13" s="68" t="n">
        <v>60</v>
      </c>
      <c r="E13" s="68" t="n">
        <v>80</v>
      </c>
    </row>
    <row r="14" customFormat="false" ht="15" hidden="false" customHeight="false" outlineLevel="0" collapsed="false">
      <c r="A14" s="50"/>
      <c r="B14" s="66" t="s">
        <v>36</v>
      </c>
      <c r="C14" s="68" t="n">
        <v>100</v>
      </c>
      <c r="D14" s="68" t="n">
        <v>90</v>
      </c>
      <c r="E14" s="68" t="n">
        <v>90</v>
      </c>
    </row>
    <row r="15" customFormat="false" ht="15" hidden="false" customHeight="false" outlineLevel="0" collapsed="false">
      <c r="A15" s="50"/>
      <c r="B15" s="66" t="s">
        <v>37</v>
      </c>
      <c r="C15" s="68" t="n">
        <v>90</v>
      </c>
      <c r="D15" s="68" t="n">
        <v>80</v>
      </c>
      <c r="E15" s="68" t="n">
        <v>100</v>
      </c>
    </row>
  </sheetData>
  <mergeCells count="4">
    <mergeCell ref="C5:E5"/>
    <mergeCell ref="C6:E6"/>
    <mergeCell ref="B7:E7"/>
    <mergeCell ref="B8:E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H9" activeCellId="0" sqref="H9"/>
    </sheetView>
  </sheetViews>
  <sheetFormatPr defaultRowHeight="15"/>
  <cols>
    <col collapsed="false" hidden="false" max="1" min="1" style="47" width="2.2834008097166"/>
    <col collapsed="false" hidden="false" max="2" min="2" style="48" width="24.7165991902834"/>
    <col collapsed="false" hidden="false" max="4" min="3" style="48" width="32.7125506072874"/>
    <col collapsed="false" hidden="false" max="5" min="5" style="0" width="48.1376518218624"/>
    <col collapsed="false" hidden="false" max="66" min="6" style="49" width="11.4251012145749"/>
    <col collapsed="false" hidden="false" max="1025" min="67" style="0" width="11.4251012145749"/>
  </cols>
  <sheetData>
    <row r="1" s="54" customFormat="true" ht="15" hidden="false" customHeight="false" outlineLevel="0" collapsed="false">
      <c r="A1" s="50"/>
      <c r="B1" s="51"/>
      <c r="C1" s="50"/>
      <c r="D1" s="52"/>
      <c r="E1" s="53"/>
    </row>
    <row r="2" s="54" customFormat="true" ht="15" hidden="false" customHeight="false" outlineLevel="0" collapsed="false">
      <c r="A2" s="50"/>
      <c r="B2" s="51"/>
      <c r="C2" s="50"/>
      <c r="D2" s="52"/>
      <c r="E2" s="53"/>
    </row>
    <row r="3" s="54" customFormat="true" ht="15" hidden="false" customHeight="false" outlineLevel="0" collapsed="false">
      <c r="A3" s="50"/>
      <c r="B3" s="51"/>
      <c r="C3" s="50"/>
      <c r="D3" s="52"/>
      <c r="E3" s="53"/>
    </row>
    <row r="4" customFormat="false" ht="15" hidden="false" customHeight="false" outlineLevel="0" collapsed="false">
      <c r="A4" s="50"/>
      <c r="B4" s="55"/>
      <c r="C4" s="56"/>
      <c r="D4" s="57"/>
      <c r="E4" s="58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</row>
    <row r="5" customFormat="false" ht="15" hidden="false" customHeight="false" outlineLevel="0" collapsed="false">
      <c r="A5" s="52"/>
      <c r="B5" s="59" t="s">
        <v>12</v>
      </c>
      <c r="C5" s="60" t="str">
        <f aca="false">ObjetivosNegocio!C9</f>
        <v>Estado de las No Conformidades</v>
      </c>
      <c r="D5" s="60"/>
      <c r="E5" s="60"/>
      <c r="F5" s="61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</row>
    <row r="6" customFormat="false" ht="15" hidden="false" customHeight="false" outlineLevel="0" collapsed="false">
      <c r="A6" s="52"/>
      <c r="B6" s="62" t="s">
        <v>13</v>
      </c>
      <c r="C6" s="62"/>
      <c r="D6" s="62"/>
      <c r="E6" s="62"/>
      <c r="F6" s="61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</row>
    <row r="7" customFormat="false" ht="221.25" hidden="false" customHeight="true" outlineLevel="0" collapsed="false">
      <c r="A7" s="52"/>
      <c r="B7" s="63"/>
      <c r="C7" s="63"/>
      <c r="D7" s="63"/>
      <c r="E7" s="63"/>
      <c r="F7" s="61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</row>
    <row r="8" customFormat="false" ht="15" hidden="false" customHeight="false" outlineLevel="0" collapsed="false">
      <c r="A8" s="64"/>
      <c r="B8" s="65" t="s">
        <v>14</v>
      </c>
      <c r="C8" s="65"/>
      <c r="D8" s="65"/>
      <c r="E8" s="65"/>
      <c r="F8" s="61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</row>
    <row r="9" customFormat="false" ht="15" hidden="false" customHeight="true" outlineLevel="0" collapsed="false">
      <c r="A9" s="64"/>
      <c r="B9" s="66" t="s">
        <v>38</v>
      </c>
      <c r="C9" s="67" t="s">
        <v>30</v>
      </c>
      <c r="D9" s="67" t="s">
        <v>31</v>
      </c>
      <c r="E9" s="67" t="s">
        <v>32</v>
      </c>
      <c r="F9" s="61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</row>
    <row r="10" customFormat="false" ht="15" hidden="false" customHeight="true" outlineLevel="0" collapsed="false">
      <c r="A10" s="64"/>
      <c r="B10" s="66" t="s">
        <v>39</v>
      </c>
      <c r="C10" s="68" t="n">
        <v>80</v>
      </c>
      <c r="D10" s="68" t="n">
        <v>80</v>
      </c>
      <c r="E10" s="68" t="n">
        <v>100</v>
      </c>
      <c r="F10" s="61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</row>
    <row r="11" customFormat="false" ht="15" hidden="false" customHeight="false" outlineLevel="0" collapsed="false">
      <c r="A11" s="64"/>
      <c r="B11" s="66" t="s">
        <v>40</v>
      </c>
      <c r="C11" s="68" t="n">
        <v>80</v>
      </c>
      <c r="D11" s="68" t="n">
        <v>60</v>
      </c>
      <c r="E11" s="68" t="n">
        <v>100</v>
      </c>
      <c r="F11" s="61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</row>
    <row r="12" s="54" customFormat="true" ht="15" hidden="false" customHeight="false" outlineLevel="0" collapsed="false">
      <c r="A12" s="69"/>
      <c r="B12" s="66" t="s">
        <v>41</v>
      </c>
      <c r="C12" s="68" t="n">
        <v>70</v>
      </c>
      <c r="D12" s="68" t="n">
        <v>80</v>
      </c>
      <c r="E12" s="68" t="n">
        <v>80</v>
      </c>
    </row>
    <row r="13" s="54" customFormat="true" ht="15" hidden="false" customHeight="false" outlineLevel="0" collapsed="false">
      <c r="A13" s="69"/>
      <c r="B13" s="66" t="s">
        <v>42</v>
      </c>
      <c r="C13" s="68" t="n">
        <v>80</v>
      </c>
      <c r="D13" s="68" t="n">
        <v>60</v>
      </c>
      <c r="E13" s="68" t="n">
        <v>80</v>
      </c>
    </row>
    <row r="14" customFormat="false" ht="15" hidden="false" customHeight="false" outlineLevel="0" collapsed="false">
      <c r="A14" s="50"/>
      <c r="B14" s="66" t="s">
        <v>43</v>
      </c>
      <c r="C14" s="68" t="n">
        <v>100</v>
      </c>
      <c r="D14" s="68" t="n">
        <v>90</v>
      </c>
      <c r="E14" s="68" t="n">
        <v>90</v>
      </c>
    </row>
    <row r="15" customFormat="false" ht="15" hidden="false" customHeight="false" outlineLevel="0" collapsed="false">
      <c r="A15" s="50"/>
      <c r="B15" s="66" t="s">
        <v>44</v>
      </c>
      <c r="C15" s="68" t="n">
        <v>90</v>
      </c>
      <c r="D15" s="68" t="n">
        <v>80</v>
      </c>
      <c r="E15" s="68" t="n">
        <v>100</v>
      </c>
    </row>
  </sheetData>
  <mergeCells count="4">
    <mergeCell ref="C5:E5"/>
    <mergeCell ref="C6:E6"/>
    <mergeCell ref="B7:E7"/>
    <mergeCell ref="B8:E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RowHeight="15"/>
  <cols>
    <col collapsed="false" hidden="false" max="1" min="1" style="47" width="2.2834008097166"/>
    <col collapsed="false" hidden="false" max="2" min="2" style="48" width="24.7165991902834"/>
    <col collapsed="false" hidden="false" max="4" min="3" style="48" width="32.7125506072874"/>
    <col collapsed="false" hidden="false" max="5" min="5" style="0" width="48.1376518218624"/>
    <col collapsed="false" hidden="false" max="66" min="6" style="49" width="11.4251012145749"/>
    <col collapsed="false" hidden="false" max="1025" min="67" style="0" width="11.4251012145749"/>
  </cols>
  <sheetData>
    <row r="1" s="54" customFormat="true" ht="15" hidden="false" customHeight="false" outlineLevel="0" collapsed="false">
      <c r="A1" s="50"/>
      <c r="B1" s="51"/>
      <c r="C1" s="50"/>
      <c r="D1" s="52"/>
      <c r="E1" s="53"/>
    </row>
    <row r="2" s="54" customFormat="true" ht="15" hidden="false" customHeight="false" outlineLevel="0" collapsed="false">
      <c r="A2" s="50"/>
      <c r="B2" s="51"/>
      <c r="C2" s="50"/>
      <c r="D2" s="52"/>
      <c r="E2" s="53"/>
    </row>
    <row r="3" s="54" customFormat="true" ht="15" hidden="false" customHeight="false" outlineLevel="0" collapsed="false">
      <c r="A3" s="50"/>
      <c r="B3" s="51"/>
      <c r="C3" s="50"/>
      <c r="D3" s="52"/>
      <c r="E3" s="53"/>
    </row>
    <row r="4" customFormat="false" ht="15" hidden="false" customHeight="false" outlineLevel="0" collapsed="false">
      <c r="A4" s="50"/>
      <c r="B4" s="55"/>
      <c r="C4" s="56"/>
      <c r="D4" s="57"/>
      <c r="E4" s="58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</row>
    <row r="5" customFormat="false" ht="15" hidden="false" customHeight="false" outlineLevel="0" collapsed="false">
      <c r="A5" s="52"/>
      <c r="B5" s="59" t="s">
        <v>12</v>
      </c>
      <c r="C5" s="60" t="str">
        <f aca="false">ObjetivosNegocio!C10</f>
        <v>Físicas y Funcionales</v>
      </c>
      <c r="D5" s="60"/>
      <c r="E5" s="60"/>
      <c r="F5" s="61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</row>
    <row r="6" customFormat="false" ht="15" hidden="false" customHeight="false" outlineLevel="0" collapsed="false">
      <c r="A6" s="52"/>
      <c r="B6" s="62" t="s">
        <v>13</v>
      </c>
      <c r="C6" s="62"/>
      <c r="D6" s="62"/>
      <c r="E6" s="62"/>
      <c r="F6" s="61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</row>
    <row r="7" customFormat="false" ht="221.25" hidden="false" customHeight="true" outlineLevel="0" collapsed="false">
      <c r="A7" s="52"/>
      <c r="B7" s="63"/>
      <c r="C7" s="63"/>
      <c r="D7" s="63"/>
      <c r="E7" s="63"/>
      <c r="F7" s="61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</row>
    <row r="8" customFormat="false" ht="15" hidden="false" customHeight="false" outlineLevel="0" collapsed="false">
      <c r="A8" s="64"/>
      <c r="B8" s="65" t="s">
        <v>14</v>
      </c>
      <c r="C8" s="65"/>
      <c r="D8" s="65"/>
      <c r="E8" s="65"/>
      <c r="F8" s="61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</row>
    <row r="9" customFormat="false" ht="15" hidden="false" customHeight="true" outlineLevel="0" collapsed="false">
      <c r="A9" s="64"/>
      <c r="B9" s="66" t="s">
        <v>45</v>
      </c>
      <c r="C9" s="67" t="s">
        <v>30</v>
      </c>
      <c r="D9" s="67" t="s">
        <v>31</v>
      </c>
      <c r="E9" s="67" t="s">
        <v>32</v>
      </c>
      <c r="F9" s="61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</row>
    <row r="10" customFormat="false" ht="15" hidden="false" customHeight="true" outlineLevel="0" collapsed="false">
      <c r="A10" s="64"/>
      <c r="B10" s="66" t="s">
        <v>33</v>
      </c>
      <c r="C10" s="68" t="n">
        <v>0</v>
      </c>
      <c r="D10" s="68" t="n">
        <v>1</v>
      </c>
      <c r="E10" s="68" t="n">
        <v>0</v>
      </c>
      <c r="F10" s="61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</row>
    <row r="11" customFormat="false" ht="15" hidden="false" customHeight="false" outlineLevel="0" collapsed="false">
      <c r="A11" s="64"/>
      <c r="B11" s="66" t="s">
        <v>19</v>
      </c>
      <c r="C11" s="68" t="n">
        <v>1</v>
      </c>
      <c r="D11" s="68" t="n">
        <v>0</v>
      </c>
      <c r="E11" s="68" t="n">
        <v>0</v>
      </c>
      <c r="F11" s="61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</row>
    <row r="12" s="54" customFormat="true" ht="15" hidden="false" customHeight="false" outlineLevel="0" collapsed="false">
      <c r="A12" s="69"/>
      <c r="B12" s="66" t="s">
        <v>34</v>
      </c>
      <c r="C12" s="68" t="n">
        <v>2</v>
      </c>
      <c r="D12" s="68" t="n">
        <v>1</v>
      </c>
      <c r="E12" s="68" t="n">
        <v>1</v>
      </c>
    </row>
    <row r="13" s="54" customFormat="true" ht="15" hidden="false" customHeight="false" outlineLevel="0" collapsed="false">
      <c r="A13" s="69"/>
      <c r="B13" s="66" t="s">
        <v>35</v>
      </c>
      <c r="C13" s="68" t="n">
        <v>2</v>
      </c>
      <c r="D13" s="68" t="n">
        <v>1</v>
      </c>
      <c r="E13" s="68" t="n">
        <v>2</v>
      </c>
    </row>
    <row r="14" customFormat="false" ht="15" hidden="false" customHeight="false" outlineLevel="0" collapsed="false">
      <c r="A14" s="50"/>
      <c r="B14" s="66" t="s">
        <v>36</v>
      </c>
      <c r="C14" s="68" t="n">
        <v>3</v>
      </c>
      <c r="D14" s="68" t="n">
        <v>1</v>
      </c>
      <c r="E14" s="68" t="n">
        <v>0</v>
      </c>
    </row>
    <row r="15" customFormat="false" ht="15" hidden="false" customHeight="false" outlineLevel="0" collapsed="false">
      <c r="A15" s="50"/>
      <c r="B15" s="66" t="s">
        <v>37</v>
      </c>
      <c r="C15" s="68" t="n">
        <v>1</v>
      </c>
      <c r="D15" s="68" t="n">
        <v>1</v>
      </c>
      <c r="E15" s="68" t="n">
        <v>1</v>
      </c>
    </row>
  </sheetData>
  <mergeCells count="4">
    <mergeCell ref="C5:E5"/>
    <mergeCell ref="C6:E6"/>
    <mergeCell ref="B7:E7"/>
    <mergeCell ref="B8:E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1:2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1" min="1" style="48" width="2.2834008097166"/>
    <col collapsed="false" hidden="false" max="2" min="2" style="48" width="32.8582995951417"/>
    <col collapsed="false" hidden="false" max="3" min="3" style="48" width="71.5708502024292"/>
    <col collapsed="false" hidden="false" max="4" min="4" style="48" width="67"/>
    <col collapsed="false" hidden="false" max="5" min="5" style="48" width="25"/>
    <col collapsed="false" hidden="false" max="1025" min="6" style="48" width="11.4251012145749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4" customFormat="false" ht="15" hidden="false" customHeight="false" outlineLevel="0" collapsed="false">
      <c r="A4" s="0"/>
      <c r="B4" s="0"/>
      <c r="C4" s="7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0"/>
      <c r="B5" s="59" t="s">
        <v>12</v>
      </c>
      <c r="C5" s="60" t="s">
        <v>16</v>
      </c>
      <c r="D5" s="6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" hidden="false" customHeight="true" outlineLevel="0" collapsed="false">
      <c r="A6" s="0"/>
      <c r="B6" s="62" t="s">
        <v>46</v>
      </c>
      <c r="C6" s="71" t="s">
        <v>47</v>
      </c>
      <c r="D6" s="71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0"/>
      <c r="B7" s="62" t="s">
        <v>13</v>
      </c>
      <c r="C7" s="62"/>
      <c r="D7" s="62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55" hidden="false" customHeight="true" outlineLevel="0" collapsed="false">
      <c r="A8" s="0"/>
      <c r="B8" s="72"/>
      <c r="C8" s="72"/>
      <c r="D8" s="72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73" customFormat="true" ht="15" hidden="false" customHeight="false" outlineLevel="0" collapsed="false">
      <c r="B9" s="62" t="s">
        <v>48</v>
      </c>
      <c r="C9" s="62"/>
      <c r="D9" s="62"/>
    </row>
    <row r="10" s="73" customFormat="true" ht="15" hidden="false" customHeight="true" outlineLevel="0" collapsed="false">
      <c r="B10" s="74" t="s">
        <v>49</v>
      </c>
      <c r="C10" s="75" t="s">
        <v>50</v>
      </c>
      <c r="D10" s="75"/>
    </row>
    <row r="11" s="73" customFormat="true" ht="15" hidden="false" customHeight="true" outlineLevel="0" collapsed="false">
      <c r="B11" s="74" t="s">
        <v>51</v>
      </c>
      <c r="C11" s="75" t="s">
        <v>52</v>
      </c>
      <c r="D11" s="75"/>
    </row>
    <row r="12" s="73" customFormat="true" ht="15" hidden="false" customHeight="true" outlineLevel="0" collapsed="false">
      <c r="B12" s="74" t="s">
        <v>53</v>
      </c>
      <c r="C12" s="75" t="s">
        <v>54</v>
      </c>
      <c r="D12" s="75"/>
    </row>
    <row r="13" s="73" customFormat="true" ht="15" hidden="false" customHeight="true" outlineLevel="0" collapsed="false">
      <c r="B13" s="62" t="s">
        <v>55</v>
      </c>
      <c r="C13" s="62"/>
      <c r="D13" s="62"/>
    </row>
    <row r="14" s="73" customFormat="true" ht="14.25" hidden="false" customHeight="true" outlineLevel="0" collapsed="false">
      <c r="B14" s="74" t="s">
        <v>56</v>
      </c>
      <c r="C14" s="75" t="s">
        <v>57</v>
      </c>
      <c r="D14" s="75"/>
    </row>
    <row r="15" s="73" customFormat="true" ht="16.5" hidden="false" customHeight="true" outlineLevel="0" collapsed="false">
      <c r="B15" s="74" t="s">
        <v>58</v>
      </c>
      <c r="C15" s="75" t="s">
        <v>59</v>
      </c>
      <c r="D15" s="75"/>
    </row>
    <row r="16" s="73" customFormat="true" ht="31.5" hidden="false" customHeight="true" outlineLevel="0" collapsed="false">
      <c r="B16" s="74" t="s">
        <v>60</v>
      </c>
      <c r="C16" s="75" t="s">
        <v>61</v>
      </c>
      <c r="D16" s="75"/>
    </row>
    <row r="17" customFormat="false" ht="15" hidden="false" customHeight="true" outlineLevel="0" collapsed="false">
      <c r="A17" s="73"/>
      <c r="B17" s="74" t="s">
        <v>62</v>
      </c>
      <c r="C17" s="76" t="s">
        <v>63</v>
      </c>
      <c r="D17" s="76"/>
    </row>
    <row r="18" customFormat="false" ht="15" hidden="false" customHeight="false" outlineLevel="0" collapsed="false">
      <c r="A18" s="73"/>
      <c r="B18" s="62" t="s">
        <v>64</v>
      </c>
      <c r="C18" s="62"/>
      <c r="D18" s="62"/>
    </row>
    <row r="19" customFormat="false" ht="15" hidden="false" customHeight="true" outlineLevel="0" collapsed="false">
      <c r="A19" s="73"/>
      <c r="B19" s="74" t="s">
        <v>65</v>
      </c>
      <c r="C19" s="71" t="s">
        <v>66</v>
      </c>
      <c r="D19" s="71"/>
    </row>
    <row r="20" customFormat="false" ht="32.25" hidden="false" customHeight="true" outlineLevel="0" collapsed="false">
      <c r="A20" s="73"/>
      <c r="B20" s="74" t="s">
        <v>67</v>
      </c>
      <c r="C20" s="75" t="s">
        <v>68</v>
      </c>
      <c r="D20" s="75"/>
    </row>
    <row r="21" customFormat="false" ht="30" hidden="false" customHeight="true" outlineLevel="0" collapsed="false">
      <c r="A21" s="73"/>
      <c r="B21" s="74" t="s">
        <v>69</v>
      </c>
      <c r="C21" s="75" t="s">
        <v>61</v>
      </c>
      <c r="D21" s="75"/>
    </row>
    <row r="22" customFormat="false" ht="15" hidden="false" customHeight="true" outlineLevel="0" collapsed="false">
      <c r="A22" s="73"/>
      <c r="B22" s="59" t="s">
        <v>70</v>
      </c>
      <c r="C22" s="59"/>
      <c r="D22" s="59"/>
    </row>
    <row r="23" customFormat="false" ht="15" hidden="false" customHeight="true" outlineLevel="0" collapsed="false">
      <c r="A23" s="73"/>
      <c r="B23" s="77" t="s">
        <v>71</v>
      </c>
      <c r="C23" s="77"/>
      <c r="D23" s="77"/>
    </row>
    <row r="24" customFormat="false" ht="22.5" hidden="false" customHeight="true" outlineLevel="0" collapsed="false">
      <c r="A24" s="73"/>
      <c r="B24" s="74" t="s">
        <v>72</v>
      </c>
      <c r="C24" s="74" t="s">
        <v>73</v>
      </c>
      <c r="D24" s="74" t="s">
        <v>74</v>
      </c>
    </row>
    <row r="25" customFormat="false" ht="43.5" hidden="false" customHeight="true" outlineLevel="0" collapsed="false">
      <c r="A25" s="73"/>
      <c r="B25" s="78" t="s">
        <v>75</v>
      </c>
      <c r="C25" s="75" t="s">
        <v>76</v>
      </c>
      <c r="D25" s="75" t="s">
        <v>77</v>
      </c>
    </row>
    <row r="26" customFormat="false" ht="43.5" hidden="false" customHeight="true" outlineLevel="0" collapsed="false">
      <c r="A26" s="73"/>
      <c r="B26" s="78" t="s">
        <v>78</v>
      </c>
      <c r="C26" s="75" t="s">
        <v>79</v>
      </c>
      <c r="D26" s="75" t="s">
        <v>80</v>
      </c>
    </row>
    <row r="27" customFormat="false" ht="15" hidden="false" customHeight="true" outlineLevel="0" collapsed="false">
      <c r="A27" s="73"/>
      <c r="B27" s="59" t="s">
        <v>81</v>
      </c>
      <c r="C27" s="59"/>
      <c r="D27" s="59"/>
    </row>
    <row r="28" customFormat="false" ht="54" hidden="false" customHeight="true" outlineLevel="0" collapsed="false">
      <c r="A28" s="73"/>
      <c r="B28" s="71" t="s">
        <v>82</v>
      </c>
      <c r="C28" s="71"/>
      <c r="D28" s="71"/>
    </row>
  </sheetData>
  <mergeCells count="21">
    <mergeCell ref="C5:D5"/>
    <mergeCell ref="C6:D6"/>
    <mergeCell ref="B7:D7"/>
    <mergeCell ref="B8:D8"/>
    <mergeCell ref="B9:D9"/>
    <mergeCell ref="C10:D10"/>
    <mergeCell ref="C11:D11"/>
    <mergeCell ref="C12:D12"/>
    <mergeCell ref="B13:D13"/>
    <mergeCell ref="C14:D14"/>
    <mergeCell ref="C15:D15"/>
    <mergeCell ref="C16:D16"/>
    <mergeCell ref="C17:D17"/>
    <mergeCell ref="B18:D18"/>
    <mergeCell ref="C19:D19"/>
    <mergeCell ref="C20:D20"/>
    <mergeCell ref="C21:D21"/>
    <mergeCell ref="B22:D22"/>
    <mergeCell ref="B23:D23"/>
    <mergeCell ref="B27:D27"/>
    <mergeCell ref="B28:D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1:28"/>
  <sheetViews>
    <sheetView windowProtection="false"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48" width="2.2834008097166"/>
    <col collapsed="false" hidden="false" max="2" min="2" style="48" width="32.8582995951417"/>
    <col collapsed="false" hidden="false" max="3" min="3" style="48" width="59.8502024291498"/>
    <col collapsed="false" hidden="false" max="4" min="4" style="48" width="74.4251012145749"/>
    <col collapsed="false" hidden="false" max="5" min="5" style="48" width="25"/>
    <col collapsed="false" hidden="false" max="1025" min="6" style="48" width="11.4251012145749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4" customFormat="false" ht="15" hidden="false" customHeight="false" outlineLevel="0" collapsed="false">
      <c r="A4" s="0"/>
      <c r="B4" s="0"/>
      <c r="C4" s="7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0"/>
      <c r="B5" s="79" t="s">
        <v>12</v>
      </c>
      <c r="C5" s="80" t="s">
        <v>83</v>
      </c>
      <c r="D5" s="8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" hidden="false" customHeight="true" outlineLevel="0" collapsed="false">
      <c r="A6" s="0"/>
      <c r="B6" s="81" t="s">
        <v>46</v>
      </c>
      <c r="C6" s="82" t="s">
        <v>84</v>
      </c>
      <c r="D6" s="82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0"/>
      <c r="B7" s="81" t="s">
        <v>13</v>
      </c>
      <c r="C7" s="81"/>
      <c r="D7" s="81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72.25" hidden="false" customHeight="true" outlineLevel="0" collapsed="false">
      <c r="A8" s="0"/>
      <c r="B8" s="83"/>
      <c r="C8" s="83"/>
      <c r="D8" s="83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73" customFormat="true" ht="15" hidden="false" customHeight="false" outlineLevel="0" collapsed="false">
      <c r="B9" s="81" t="s">
        <v>48</v>
      </c>
      <c r="C9" s="81"/>
      <c r="D9" s="81"/>
    </row>
    <row r="10" s="73" customFormat="true" ht="15" hidden="false" customHeight="true" outlineLevel="0" collapsed="false">
      <c r="B10" s="84" t="s">
        <v>49</v>
      </c>
      <c r="C10" s="85" t="s">
        <v>85</v>
      </c>
      <c r="D10" s="85"/>
    </row>
    <row r="11" s="73" customFormat="true" ht="15" hidden="false" customHeight="true" outlineLevel="0" collapsed="false">
      <c r="B11" s="84" t="s">
        <v>51</v>
      </c>
      <c r="C11" s="85" t="s">
        <v>86</v>
      </c>
      <c r="D11" s="85"/>
    </row>
    <row r="12" s="73" customFormat="true" ht="15" hidden="false" customHeight="true" outlineLevel="0" collapsed="false">
      <c r="B12" s="84" t="s">
        <v>53</v>
      </c>
      <c r="C12" s="85" t="s">
        <v>87</v>
      </c>
      <c r="D12" s="85"/>
    </row>
    <row r="13" s="73" customFormat="true" ht="15" hidden="false" customHeight="true" outlineLevel="0" collapsed="false">
      <c r="B13" s="81" t="s">
        <v>55</v>
      </c>
      <c r="C13" s="81"/>
      <c r="D13" s="81"/>
    </row>
    <row r="14" s="73" customFormat="true" ht="14.25" hidden="false" customHeight="true" outlineLevel="0" collapsed="false">
      <c r="B14" s="84" t="s">
        <v>56</v>
      </c>
      <c r="C14" s="85" t="s">
        <v>88</v>
      </c>
      <c r="D14" s="85"/>
    </row>
    <row r="15" s="73" customFormat="true" ht="16.5" hidden="false" customHeight="true" outlineLevel="0" collapsed="false">
      <c r="B15" s="84" t="s">
        <v>58</v>
      </c>
      <c r="C15" s="85" t="s">
        <v>59</v>
      </c>
      <c r="D15" s="85"/>
    </row>
    <row r="16" s="73" customFormat="true" ht="15" hidden="false" customHeight="true" outlineLevel="0" collapsed="false">
      <c r="B16" s="84" t="s">
        <v>60</v>
      </c>
      <c r="C16" s="85" t="s">
        <v>61</v>
      </c>
      <c r="D16" s="85"/>
    </row>
    <row r="17" customFormat="false" ht="15" hidden="false" customHeight="true" outlineLevel="0" collapsed="false">
      <c r="A17" s="73"/>
      <c r="B17" s="84" t="s">
        <v>62</v>
      </c>
      <c r="C17" s="76" t="s">
        <v>63</v>
      </c>
      <c r="D17" s="76"/>
    </row>
    <row r="18" customFormat="false" ht="15" hidden="false" customHeight="false" outlineLevel="0" collapsed="false">
      <c r="A18" s="73"/>
      <c r="B18" s="81" t="s">
        <v>64</v>
      </c>
      <c r="C18" s="81"/>
      <c r="D18" s="81"/>
    </row>
    <row r="19" customFormat="false" ht="15" hidden="false" customHeight="true" outlineLevel="0" collapsed="false">
      <c r="A19" s="73"/>
      <c r="B19" s="84" t="s">
        <v>65</v>
      </c>
      <c r="C19" s="71" t="s">
        <v>66</v>
      </c>
      <c r="D19" s="71"/>
    </row>
    <row r="20" customFormat="false" ht="32.25" hidden="false" customHeight="true" outlineLevel="0" collapsed="false">
      <c r="A20" s="73"/>
      <c r="B20" s="84" t="s">
        <v>67</v>
      </c>
      <c r="C20" s="75" t="s">
        <v>68</v>
      </c>
      <c r="D20" s="75"/>
    </row>
    <row r="21" customFormat="false" ht="30" hidden="false" customHeight="true" outlineLevel="0" collapsed="false">
      <c r="A21" s="73"/>
      <c r="B21" s="84" t="s">
        <v>69</v>
      </c>
      <c r="C21" s="75" t="s">
        <v>61</v>
      </c>
      <c r="D21" s="75"/>
    </row>
    <row r="22" customFormat="false" ht="15" hidden="false" customHeight="true" outlineLevel="0" collapsed="false">
      <c r="A22" s="73"/>
      <c r="B22" s="79" t="s">
        <v>70</v>
      </c>
      <c r="C22" s="79"/>
      <c r="D22" s="79"/>
    </row>
    <row r="23" customFormat="false" ht="15" hidden="false" customHeight="true" outlineLevel="0" collapsed="false">
      <c r="A23" s="73"/>
      <c r="B23" s="86" t="s">
        <v>71</v>
      </c>
      <c r="C23" s="86"/>
      <c r="D23" s="86"/>
    </row>
    <row r="24" customFormat="false" ht="15" hidden="false" customHeight="false" outlineLevel="0" collapsed="false">
      <c r="A24" s="73"/>
      <c r="B24" s="78" t="s">
        <v>72</v>
      </c>
      <c r="C24" s="78" t="s">
        <v>73</v>
      </c>
      <c r="D24" s="78" t="s">
        <v>74</v>
      </c>
    </row>
    <row r="25" customFormat="false" ht="43.5" hidden="false" customHeight="true" outlineLevel="0" collapsed="false">
      <c r="A25" s="73"/>
      <c r="B25" s="78" t="s">
        <v>75</v>
      </c>
      <c r="C25" s="75" t="s">
        <v>89</v>
      </c>
      <c r="D25" s="75" t="s">
        <v>90</v>
      </c>
    </row>
    <row r="26" customFormat="false" ht="61.5" hidden="false" customHeight="true" outlineLevel="0" collapsed="false">
      <c r="A26" s="73"/>
      <c r="B26" s="78" t="s">
        <v>78</v>
      </c>
      <c r="C26" s="75" t="s">
        <v>91</v>
      </c>
      <c r="D26" s="75" t="s">
        <v>92</v>
      </c>
    </row>
    <row r="27" customFormat="false" ht="15" hidden="false" customHeight="true" outlineLevel="0" collapsed="false">
      <c r="A27" s="73"/>
      <c r="B27" s="59" t="s">
        <v>81</v>
      </c>
      <c r="C27" s="59"/>
      <c r="D27" s="59"/>
    </row>
    <row r="28" customFormat="false" ht="39" hidden="false" customHeight="true" outlineLevel="0" collapsed="false">
      <c r="A28" s="73"/>
      <c r="B28" s="87" t="s">
        <v>93</v>
      </c>
      <c r="C28" s="87"/>
      <c r="D28" s="87"/>
    </row>
  </sheetData>
  <mergeCells count="21">
    <mergeCell ref="C5:D5"/>
    <mergeCell ref="C6:D6"/>
    <mergeCell ref="B7:D7"/>
    <mergeCell ref="B8:D8"/>
    <mergeCell ref="B9:D9"/>
    <mergeCell ref="C10:D10"/>
    <mergeCell ref="C11:D11"/>
    <mergeCell ref="C12:D12"/>
    <mergeCell ref="B13:D13"/>
    <mergeCell ref="C14:D14"/>
    <mergeCell ref="C15:D15"/>
    <mergeCell ref="C16:D16"/>
    <mergeCell ref="C17:D17"/>
    <mergeCell ref="B18:D18"/>
    <mergeCell ref="C19:D19"/>
    <mergeCell ref="C20:D20"/>
    <mergeCell ref="C21:D21"/>
    <mergeCell ref="B22:D22"/>
    <mergeCell ref="B23:D23"/>
    <mergeCell ref="B27:D27"/>
    <mergeCell ref="B28:D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2010-02-22T22:10:09Z</dcterms:created>
  <dc:creator>Adriana Gonzalez Teran</dc:creator>
  <dc:language>es-MX</dc:language>
  <dcterms:modified xsi:type="dcterms:W3CDTF">2016-04-23T10:50:54Z</dcterms:modified>
  <cp:revision>6</cp:revision>
  <dc:title>Plan Organizacional de Métricas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0x0101008A98423170284BEEB635F43C3CF4E98B001A4A1163653B6846ADC5D60A25EBD429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