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3045B8D5-BEC9-0340-8133-FF7660A6071D}" xr6:coauthVersionLast="47" xr6:coauthVersionMax="47" xr10:uidLastSave="{00000000-0000-0000-0000-000000000000}"/>
  <bookViews>
    <workbookView xWindow="0" yWindow="540" windowWidth="23480" windowHeight="14440" tabRatio="500" firstSheet="11" activeTab="13"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Allocation" sheetId="19" r:id="rId14"/>
    <sheet name="Stock Dashboard" sheetId="13" r:id="rId15"/>
    <sheet name="Portfolio History" sheetId="14" r:id="rId16"/>
    <sheet name="Shares" sheetId="15" r:id="rId17"/>
    <sheet name="All Ticker P&amp;L" sheetId="16" r:id="rId18"/>
    <sheet name="Portfolio Analysis" sheetId="17" r:id="rId19"/>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<sst xmlns="http://schemas.openxmlformats.org/spreadsheetml/2006/main" count="928" uniqueCount="633">
  <si>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</si>
  <si>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</si>
  <si>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</si>
  <si>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</si>
  <si>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</si>
  <si>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</si>
  <si>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</si>
  <si>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</si>
  <si>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</si>
  <si>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</si>
  <si>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</si>
  <si>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</si>
  <si>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</si>
  <si>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</si>
  <si>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</si>
  <si>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</si>
  <si>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</si>
  <si>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</si>
  <si>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 and the Allocation tab (purple) shows your weightings across three lenses — Total assets, Investible, and Risk (equity + REIT) — with each holding and asset class as a %. Classify holdings by editing the two yellow maps on that tab; it recalculates from Shares automatically.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</si>
  <si>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</si>
  <si>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</si>
  <si>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</si>
  <si>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</si>
  <si>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</si>
  <si>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</si>
  <si>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</si>
  <si>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</si>
  <si>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</si>
  <si>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</si>
  <si>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</si>
  <si>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</si>
  <si>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</si>
  <si>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</si>
  <si>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</si>
  <si>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</si>
  <si>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</si>
  <si>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</si>
  <si>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</si>
  <si>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 On the Allocation tab, map any of your categories to an asset class (yellow map at right) and enter your property / CPF / cash under Other assets.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</si>
  <si>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</si>
  <si>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</si>
  <si>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</si>
  <si>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</si>
  <si>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</si>
  <si>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</si>
  <si>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</si>
  <si>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</si>
  <si>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</si>
  <si>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</si>
  <si>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</si>
  <si>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</si>
  <si>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</si>
  <si>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</si>
  <si>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</si>
  <si>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</si>
  <si>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</si>
  <si>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</si>
  <si>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</si>
  <si>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</si>
  <si>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</si>
  <si>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</si>
  <si>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</si>
  <si>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</si>
  <si>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</si>
  <si>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</si>
  <si>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</si>
  <si>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</si>
  <si>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</si>
  <si>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</si>
  <si>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</si>
  <si>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</si>
  <si>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</si>
  <si>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</si>
  <si>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</si>
  <si>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</si>
  <si>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</si>
  <si>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</si>
  <si>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</si>
  <si>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</si>
  <si>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</si>
  <si>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</si>
  <si>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</si>
  <si>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</si>
  <si>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</si>
  <si>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</si>
  <si>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</si>
  <si>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</si>
  <si>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</si>
  <si>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</si>
  <si>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</si>
  <si>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</si>
  <si>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</si>
  <si>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</si>
  <si>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</si>
  <si>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</si>
  <si>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</si>
  <si>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</si>
  <si>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</si>
  <si>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</si>
  <si>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</si>
  <si>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</si>
  <si>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</si>
  <si>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</si>
  <si>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</si>
  <si>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</si>
  <si>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</si>
  <si>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</si>
  <si>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</si>
  <si>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</si>
  <si>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</si>
  <si>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</si>
  <si>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</si>
  <si>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</si>
  <si>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</si>
  <si>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</si>
  <si>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</si>
  <si>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</si>
  <si>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</si>
  <si>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</si>
  <si>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</si>
  <si>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</si>
  <si>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</si>
  <si>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</si>
  <si>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</si>
  <si>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</si>
  <si>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</si>
  <si>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</si>
  <si>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</si>
  <si>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</si>
  <si>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</si>
  <si>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</si>
  <si>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</si>
  <si>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</si>
  <si>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</si>
  <si>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</si>
  <si>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</si>
  <si>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</si>
  <si>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</si>
  <si>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</si>
  <si>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</si>
  <si>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</si>
  <si>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</si>
  <si>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</si>
  <si>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</si>
  <si>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</si>
  <si>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</si>
  <si>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</si>
  <si>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</si>
  <si>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</si>
  <si>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</si>
  <si>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</si>
  <si>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</si>
  <si>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</si>
  <si>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</si>
  <si>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</si>
  <si>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</si>
  <si>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</si>
  <si>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</si>
  <si>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</si>
  <si>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</si>
  <si>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</si>
  <si>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</si>
  <si>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</si>
  <si>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</si>
  <si>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</si>
  <si>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</si>
  <si>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</si>
  <si>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</si>
  <si>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</si>
  <si>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</si>
  <si>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</si>
  <si>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</si>
  <si>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</si>
  <si>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</si>
  <si>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</si>
  <si>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</si>
  <si>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</si>
  <si>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</si>
  <si>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</si>
  <si>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</si>
  <si>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</si>
  <si>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</si>
  <si>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</si>
  <si>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</si>
  <si>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</si>
  <si>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</si>
  <si>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</si>
  <si>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</si>
  <si>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</si>
  <si>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</si>
  <si>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</si>
  <si>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</si>
  <si>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</si>
  <si>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</si>
  <si>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</si>
  <si>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</si>
  <si>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</si>
  <si>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</si>
  <si>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</si>
  <si>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</si>
  <si>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</si>
  <si>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</si>
  <si>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</si>
  <si>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</si>
  <si>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</si>
  <si>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</si>
  <si>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</si>
  <si>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</si>
  <si>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</si>
  <si>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</si>
  <si>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</si>
  <si>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</si>
  <si>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</si>
  <si>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</si>
  <si>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</si>
  <si>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</si>
  <si>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</si>
  <si>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</si>
  <si>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</si>
  <si>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</si>
  <si>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</si>
  <si>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</si>
  <si>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</si>
  <si>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</si>
  <si>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</si>
  <si>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</si>
  <si>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</si>
  <si>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</si>
  <si>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</si>
  <si>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</si>
  <si>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</si>
  <si>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</si>
  <si>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</si>
  <si>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</si>
  <si>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</si>
  <si>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</si>
  <si>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</si>
  <si>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</si>
  <si>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</si>
  <si>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</si>
  <si>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</si>
  <si>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</si>
  <si>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</si>
  <si>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</si>
  <si>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</si>
  <si>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</si>
  <si>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</si>
  <si>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</si>
  <si>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</si>
  <si>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</si>
  <si>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</si>
  <si>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</si>
  <si>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</si>
  <si>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</si>
  <si>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</si>
  <si>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</si>
  <si>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</si>
  <si>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</si>
  <si>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</si>
  <si>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</si>
  <si>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</si>
  <si>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</si>
  <si>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</si>
  <si>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</si>
  <si>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</si>
  <si>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</si>
  <si>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</si>
  <si>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</si>
  <si>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</si>
  <si>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</si>
  <si>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</si>
  <si>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</si>
  <si>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</si>
  <si>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</si>
  <si>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</si>
  <si>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</si>
  <si>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</si>
  <si>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</si>
  <si>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</si>
  <si>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</si>
  <si>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</si>
  <si>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</si>
  <si>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</si>
  <si>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</si>
  <si>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</si>
  <si>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</si>
  <si>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</si>
  <si>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</si>
  <si>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</si>
  <si>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</si>
  <si>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</si>
  <si>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</si>
  <si>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</si>
  <si>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</si>
  <si>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</si>
  <si>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</si>
  <si>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</si>
  <si>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</si>
  <si>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</si>
  <si>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</si>
  <si>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</si>
  <si>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</si>
  <si>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</si>
  <si>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</si>
  <si>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</si>
  <si>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</si>
  <si>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</si>
  <si>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</si>
  <si>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</si>
  <si>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</si>
  <si>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</si>
  <si>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</si>
  <si>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</si>
  <si>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</si>
  <si>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</si>
  <si>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</si>
  <si>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</si>
  <si>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</si>
  <si>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</si>
  <si>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</si>
  <si>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</si>
  <si>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</si>
  <si>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</si>
  <si>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</si>
  <si>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</si>
  <si>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</si>
  <si>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</si>
  <si>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</si>
  <si>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</si>
  <si>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</si>
  <si>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</si>
  <si>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</si>
  <si>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</si>
  <si>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</si>
  <si>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</si>
  <si>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</si>
  <si>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</si>
  <si>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</si>
  <si>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</si>
  <si>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</si>
  <si>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</si>
  <si>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</si>
  <si>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</si>
  <si>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</si>
  <si>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</si>
  <si>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</si>
  <si>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</si>
  <si>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</si>
  <si>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</si>
  <si>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</si>
  <si>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</si>
  <si>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</si>
  <si>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</si>
  <si>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</si>
  <si>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</si>
  <si>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</si>
  <si>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</si>
  <si>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</si>
  <si>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</si>
  <si>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</si>
  <si>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</si>
  <si>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</si>
  <si>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</si>
  <si>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</si>
  <si>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</si>
  <si>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</si>
  <si>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</si>
  <si>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</si>
  <si>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</si>
  <si>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</si>
  <si>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</si>
  <si>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</si>
  <si>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</si>
  <si>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</si>
  <si>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</si>
  <si>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</si>
  <si>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</si>
  <si>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</si>
  <si>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</si>
  <si>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</si>
  <si>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</si>
  <si>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</si>
  <si>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</si>
  <si>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</si>
  <si>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</si>
  <si>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</si>
  <si>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</si>
  <si>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</si>
  <si>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</si>
  <si>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</si>
  <si>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</si>
  <si>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</si>
  <si>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</si>
  <si>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</si>
  <si>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</si>
  <si>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</si>
  <si>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</si>
  <si>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</si>
  <si>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</si>
  <si>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</si>
  <si>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</si>
  <si>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</si>
  <si>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</si>
  <si>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</si>
  <si>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</si>
  <si>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</si>
  <si>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</si>
  <si>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</si>
  <si>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</si>
  <si>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</si>
  <si>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</si>
  <si>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</si>
  <si>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</si>
  <si>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</si>
  <si>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</si>
  <si>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</si>
  <si>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</si>
  <si>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</si>
  <si>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</si>
  <si>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</si>
  <si>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</si>
  <si>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</si>
  <si>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</si>
  <si>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</si>
  <si>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</si>
  <si>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</si>
  <si>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</si>
  <si>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</si>
  <si>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</si>
  <si>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</si>
  <si>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</si>
  <si>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</si>
  <si>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</si>
  <si>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</si>
  <si>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</si>
  <si>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</si>
  <si>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</si>
  <si>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</si>
  <si>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</si>
  <si>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</si>
  <si>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</si>
  <si>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</si>
  <si>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</si>
  <si>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</si>
  <si>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</si>
  <si>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</si>
  <si>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</si>
  <si>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</si>
  <si>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</si>
  <si>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</si>
  <si>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</si>
  <si>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</si>
  <si>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</si>
  <si>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</si>
  <si>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</si>
  <si>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</si>
  <si>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</si>
  <si>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</si>
  <si>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</si>
  <si>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</si>
  <si>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</si>
  <si>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</si>
  <si>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</si>
  <si>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</si>
  <si>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</si>
  <si>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</si>
  <si>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</si>
  <si>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</si>
  <si>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</si>
  <si>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</si>
  <si>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</si>
  <si>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</si>
  <si>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</si>
  <si>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</si>
  <si>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</si>
  <si>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</si>
  <si>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</si>
  <si>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</si>
  <si>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</si>
  <si>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</si>
  <si>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</si>
  <si>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</si>
  <si>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</si>
  <si>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</si>
  <si>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</si>
  <si>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</si>
  <si>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</si>
  <si>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</si>
  <si>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</si>
  <si>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</si>
  <si>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</si>
  <si>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</si>
  <si>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</si>
  <si>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</si>
  <si>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</si>
  <si>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</si>
  <si>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</si>
  <si>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</si>
  <si>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</si>
  <si>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</si>
  <si>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</si>
  <si>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</si>
  <si>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</si>
  <si>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</si>
  <si>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</si>
  <si>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</si>
  <si>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</si>
  <si>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</si>
  <si>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</si>
  <si>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</si>
  <si>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</si>
  <si>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</si>
  <si>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</si>
  <si>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</si>
  <si>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</si>
  <si>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</si>
  <si>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</si>
  <si>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</si>
  <si>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</si>
  <si>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</si>
  <si>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</si>
  <si>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</si>
  <si>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</si>
  <si>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</si>
  <si>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</si>
  <si>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</si>
  <si>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</si>
  <si>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</si>
  <si>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</si>
  <si>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</si>
  <si>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</si>
  <si>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</si>
  <si>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</si>
  <si>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</si>
  <si>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</si>
  <si>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</si>
  <si>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</si>
  <si>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</si>
  <si>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</si>
  <si>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</si>
  <si>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</si>
  <si>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</si>
  <si>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</si>
  <si>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</si>
  <si>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</si>
  <si>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</si>
  <si>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</si>
  <si>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</si>
  <si>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</si>
  <si>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</si>
  <si>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</si>
  <si>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</si>
  <si>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</si>
  <si>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</si>
  <si>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</si>
  <si>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</si>
  <si>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</si>
  <si>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</si>
  <si>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</si>
  <si>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</si>
  <si>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</si>
  <si>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</si>
  <si>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</si>
  <si>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</si>
  <si>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</si>
  <si>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right-click the row number &gt; Delete, or right-click a cell &gt; Delete &gt; Table Rows. Just clearing the cells leaves a blank row that still reads 'NOT HELD - review' (and adds 1 to the Stale count).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</si>
  <si>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</si>
  <si>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</si>
  <si>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</si>
  <si>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</si>
  <si>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</si>
  <si>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</si>
  <si>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</si>
  <si>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</si>
  <si>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</si>
  <si>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</si>
  <si>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</si>
  <si>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</si>
  <si>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</si>
  <si>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 Optional Fee and FX Rate columns record a trading fee and the actual SGD rate you converted at per transaction — FX Rate drives that row's SGD conversion (net-invested, XIRR); leave it blank to use the current rate.</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</si>
  <si>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</si>
  <si>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</si>
  <si>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</si>
  <si>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</si>
  <si>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</si>
  <si>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</si>
  <si>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</si>
  <si>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</si>
  <si>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</si>
  <si>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</si>
  <si>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</si>
  <si>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</si>
  <si>
    <t>PORTFOLIO ALLOCATION</t>
  </si>
  <si>
    <t>CATEGORY -&gt; ASSET CLASS  (edit)</t>
  </si>
  <si>
    <t>Weights across three lenses (Total / Investible / Risk). Edit the yellow maps at right; everything else recalculates from Shares and the Other assets block.</t>
  </si>
  <si>
    <t>Equity</t>
  </si>
  <si>
    <t>Lens</t>
  </si>
  <si>
    <t>Value (S$)</t>
  </si>
  <si>
    <t>Definition</t>
  </si>
  <si>
    <t>Total assets</t>
  </si>
  <si>
    <t>everything, incl. property</t>
  </si>
  <si>
    <t>Investible</t>
  </si>
  <si>
    <t>total - real estate</t>
  </si>
  <si>
    <t>REIT</t>
  </si>
  <si>
    <t>Risk portfolio</t>
  </si>
  <si>
    <t>equity + REIT only</t>
  </si>
  <si>
    <t>Store of Value</t>
  </si>
  <si>
    <t>ALLOCATION BY ASSET CLASS</t>
  </si>
  <si>
    <t>Asset class</t>
  </si>
  <si>
    <t>Market value</t>
  </si>
  <si>
    <t>% Risk</t>
  </si>
  <si>
    <t>% Investible</t>
  </si>
  <si>
    <t>% Total</t>
  </si>
  <si>
    <t>Risk?</t>
  </si>
  <si>
    <t>Inv?</t>
  </si>
  <si>
    <t>Bond</t>
  </si>
  <si>
    <t>ASSET CLASS -&gt; LENS  (edit Yes/No)</t>
  </si>
  <si>
    <t>Cash/CPF</t>
  </si>
  <si>
    <t>Investible?</t>
  </si>
  <si>
    <t>Real Estate</t>
  </si>
  <si>
    <t>Yes</t>
  </si>
  <si>
    <t>No</t>
  </si>
  <si>
    <t>OTHER ASSETS  (enter value or link to Balance Sheet; do not double-count anything already in your ledger)</t>
  </si>
  <si>
    <t>Asset</t>
  </si>
  <si>
    <t>Primary Residence</t>
  </si>
  <si>
    <t>Investment Property</t>
  </si>
  <si>
    <t>CPF (OA/SA/MA)</t>
  </si>
  <si>
    <t>HOLDINGS DETAIL  (auto from Shares)</t>
  </si>
  <si>
    <t>Price</t>
  </si>
  <si>
    <t>Avg Cost</t>
  </si>
  <si>
    <t xml:space="preserve">Every held ticker also needs a Category (column H). A blank Category leaves that holding unclassified on the Allocation tab (which flags it) - fill it in.</t>
  </si>
  <si>
    <t>Starting balance (blank = use Balance Sheet)</t>
  </si>
  <si>
    <t>Starting age (blank = use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</si>
</sst>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 numFmtId="186" formatCode="&quot;$&quot;#,##0.00"/>
  </numFmts>
  <fonts count="78"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
      <b/>
      <sz val="11"/>
      <color rgb="FFFFFFFF"/>
      <name val="Calibri"/>
      <family val="2"/>
    </font>
    <font>
      <b/>
      <sz val="11"/>
      <color theme="1"/>
      <name val="Calibri"/>
      <family val="2"/>
    </font>
  </fonts>
  <fills count="37">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
      <patternFill patternType="solid">
        <fgColor rgb="FF7030A0"/>
        <bgColor indexed="64"/>
      </patternFill>
    </fill>
    <fill>
      <patternFill patternType="solid">
        <fgColor rgb="FFFFF2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23">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6" fillId="35" borderId="0" xfId="0" applyFont="1" applyFill="1" applyAlignment="1">
      <alignment horizontal="left" vertical="center"/>
    </xf>
    <xf numFmtId="0" fontId="0" fillId="36" borderId="0" xfId="0" applyFill="1" applyProtection="1">
      <protection locked="0"/>
    </xf>
    <xf numFmtId="3" fontId="0" fillId="0" borderId="0" xfId="0" applyNumberFormat="1"/>
    <xf numFmtId="0" fontId="77" fillId="0" borderId="0" xfId="0" applyFont="1"/>
    <xf numFmtId="3" fontId="77" fillId="0" borderId="0" xfId="0" applyNumberFormat="1" applyFont="1"/>
    <xf numFmtId="167" fontId="77" fillId="0" borderId="0" xfId="0" applyNumberFormat="1" applyFont="1"/>
    <xf numFmtId="3" fontId="0" fillId="36" borderId="0" xfId="0" applyNumberFormat="1" applyFill="1" applyProtection="1">
      <protection locked="0"/>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xf numFmtId="186" fontId="0" fillId="0" borderId="0" xfId="0" applyNumberFormat="1"/>
    <xf numFmtId="186" fontId="77" fillId="0" borderId="0" xfId="0" applyNumberFormat="1" applyFont="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246733.03437019722</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1228147.4774673865</c:v>
                </c:pt>
                <c:pt idx="1">
                  <c:v>1294991.9017914082</c:v>
                </c:pt>
                <c:pt idx="2">
                  <c:v>1363841.6588451504</c:v>
                </c:pt>
                <c:pt idx="3">
                  <c:v>1434756.9086105048</c:v>
                </c:pt>
                <c:pt idx="4">
                  <c:v>1507799.6158688201</c:v>
                </c:pt>
                <c:pt idx="5">
                  <c:v>1583033.6043448849</c:v>
                </c:pt>
                <c:pt idx="6">
                  <c:v>1660524.6124752315</c:v>
                </c:pt>
                <c:pt idx="7">
                  <c:v>1740340.3508494885</c:v>
                </c:pt>
                <c:pt idx="8">
                  <c:v>1822550.5613749733</c:v>
                </c:pt>
                <c:pt idx="9">
                  <c:v>1907227.0782162226</c:v>
                </c:pt>
                <c:pt idx="10">
                  <c:v>1994443.8905627094</c:v>
                </c:pt>
                <c:pt idx="11">
                  <c:v>2084277.2072795907</c:v>
                </c:pt>
                <c:pt idx="12">
                  <c:v>2176805.5234979782</c:v>
                </c:pt>
                <c:pt idx="13">
                  <c:v>2272109.6892029177</c:v>
                </c:pt>
                <c:pt idx="14">
                  <c:v>2370272.9798790053</c:v>
                </c:pt>
                <c:pt idx="15">
                  <c:v>2471381.1692753755</c:v>
                </c:pt>
                <c:pt idx="16">
                  <c:v>2575522.604353637</c:v>
                </c:pt>
                <c:pt idx="17">
                  <c:v>2682788.282484246</c:v>
                </c:pt>
                <c:pt idx="18">
                  <c:v>2793271.9309587735</c:v>
                </c:pt>
                <c:pt idx="19">
                  <c:v>2781151.0777485869</c:v>
                </c:pt>
                <c:pt idx="20">
                  <c:v>2766268.623663621</c:v>
                </c:pt>
                <c:pt idx="21">
                  <c:v>2748481.7712956704</c:v>
                </c:pt>
                <c:pt idx="22">
                  <c:v>2727641.9405797347</c:v>
                </c:pt>
                <c:pt idx="23">
                  <c:v>2703594.5578459511</c:v>
                </c:pt>
                <c:pt idx="24">
                  <c:v>2676178.8376063742</c:v>
                </c:pt>
                <c:pt idx="25">
                  <c:v>2645227.556835236</c:v>
                </c:pt>
                <c:pt idx="26">
                  <c:v>2610566.8214934808</c:v>
                </c:pt>
                <c:pt idx="27">
                  <c:v>2572015.8250403027</c:v>
                </c:pt>
                <c:pt idx="28">
                  <c:v>2529386.5986660798</c:v>
                </c:pt>
                <c:pt idx="29">
                  <c:v>2482483.7529724939</c:v>
                </c:pt>
                <c:pt idx="30">
                  <c:v>2431104.2108167615</c:v>
                </c:pt>
                <c:pt idx="31">
                  <c:v>2375036.9310277342</c:v>
                </c:pt>
                <c:pt idx="32">
                  <c:v>2314062.622692198</c:v>
                </c:pt>
                <c:pt idx="33">
                  <c:v>2247953.4496999369</c:v>
                </c:pt>
                <c:pt idx="34">
                  <c:v>2176472.7252260819</c:v>
                </c:pt>
                <c:pt idx="35">
                  <c:v>2099374.5958188903</c:v>
                </c:pt>
                <c:pt idx="36">
                  <c:v>2016403.7147503833</c:v>
                </c:pt>
                <c:pt idx="37">
                  <c:v>1927294.9042762446</c:v>
                </c:pt>
                <c:pt idx="38">
                  <c:v>1831772.8064399653</c:v>
                </c:pt>
                <c:pt idx="39">
                  <c:v>1729551.5220444836</c:v>
                </c:pt>
                <c:pt idx="40">
                  <c:v>1620334.2374024205</c:v>
                </c:pt>
                <c:pt idx="41">
                  <c:v>1503812.8384635104</c:v>
                </c:pt>
                <c:pt idx="42">
                  <c:v>1379667.5119049083</c:v>
                </c:pt>
                <c:pt idx="43">
                  <c:v>1247566.3327567356</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1228147.4774673865</c:v>
                </c:pt>
                <c:pt idx="1">
                  <c:v>1319554.8513407558</c:v>
                </c:pt>
                <c:pt idx="2">
                  <c:v>1415532.5939077938</c:v>
                </c:pt>
                <c:pt idx="3">
                  <c:v>1516309.2236031834</c:v>
                </c:pt>
                <c:pt idx="4">
                  <c:v>1622124.6847833425</c:v>
                </c:pt>
                <c:pt idx="5">
                  <c:v>1733230.9190225098</c:v>
                </c:pt>
                <c:pt idx="6">
                  <c:v>1849892.4649736355</c:v>
                </c:pt>
                <c:pt idx="7">
                  <c:v>1972387.0882223174</c:v>
                </c:pt>
                <c:pt idx="8">
                  <c:v>2101006.4426334333</c:v>
                </c:pt>
                <c:pt idx="9">
                  <c:v>2236056.7647651052</c:v>
                </c:pt>
                <c:pt idx="10">
                  <c:v>2377859.6030033608</c:v>
                </c:pt>
                <c:pt idx="11">
                  <c:v>2526752.5831535291</c:v>
                </c:pt>
                <c:pt idx="12">
                  <c:v>2683090.2123112055</c:v>
                </c:pt>
                <c:pt idx="13">
                  <c:v>2847244.7229267657</c:v>
                </c:pt>
                <c:pt idx="14">
                  <c:v>3019606.959073104</c:v>
                </c:pt>
                <c:pt idx="15">
                  <c:v>3200587.3070267593</c:v>
                </c:pt>
                <c:pt idx="16">
                  <c:v>3390616.6723780972</c:v>
                </c:pt>
                <c:pt idx="17">
                  <c:v>3590147.5059970021</c:v>
                </c:pt>
                <c:pt idx="18">
                  <c:v>3799654.8812968526</c:v>
                </c:pt>
                <c:pt idx="19">
                  <c:v>3893718.6142227454</c:v>
                </c:pt>
                <c:pt idx="20">
                  <c:v>3990087.5585164595</c:v>
                </c:pt>
                <c:pt idx="21">
                  <c:v>4088817.0253644232</c:v>
                </c:pt>
                <c:pt idx="22">
                  <c:v>4189963.5927778389</c:v>
                </c:pt>
                <c:pt idx="23">
                  <c:v>4293585.1314655552</c:v>
                </c:pt>
                <c:pt idx="24">
                  <c:v>4399740.8310638778</c:v>
                </c:pt>
                <c:pt idx="25">
                  <c:v>4508491.2267177422</c:v>
                </c:pt>
                <c:pt idx="26">
                  <c:v>4619898.226006818</c:v>
                </c:pt>
                <c:pt idx="27">
                  <c:v>4734025.1362091759</c:v>
                </c:pt>
                <c:pt idx="28">
                  <c:v>4850936.6918942034</c:v>
                </c:pt>
                <c:pt idx="29">
                  <c:v>4970699.0828353465</c:v>
                </c:pt>
                <c:pt idx="30">
                  <c:v>5093379.9822322074</c:v>
                </c:pt>
                <c:pt idx="31">
                  <c:v>5219048.5752302883</c:v>
                </c:pt>
                <c:pt idx="32">
                  <c:v>5347775.5877254354</c:v>
                </c:pt>
                <c:pt idx="33">
                  <c:v>5479633.3154386794</c:v>
                </c:pt>
                <c:pt idx="34">
                  <c:v>5614695.6532457611</c:v>
                </c:pt>
                <c:pt idx="35">
                  <c:v>5753038.1247440754</c:v>
                </c:pt>
                <c:pt idx="36">
                  <c:v>5894737.9120382052</c:v>
                </c:pt>
                <c:pt idx="37">
                  <c:v>6039873.8857234651</c:v>
                </c:pt>
                <c:pt idx="38">
                  <c:v>6188526.6350450721</c:v>
                </c:pt>
                <c:pt idx="39">
                  <c:v>6340778.4982086448</c:v>
                </c:pt>
                <c:pt idx="40">
                  <c:v>6496713.5928156795</c:v>
                </c:pt>
                <c:pt idx="41">
                  <c:v>6656417.8463954804</c:v>
                </c:pt>
                <c:pt idx="42">
                  <c:v>6819979.0270027472</c:v>
                </c:pt>
                <c:pt idx="43">
                  <c:v>6987486.7738475651</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1228147.4774673865</c:v>
                </c:pt>
                <c:pt idx="1">
                  <c:v>1356399.2756647775</c:v>
                </c:pt>
                <c:pt idx="2">
                  <c:v>1494911.2177179598</c:v>
                </c:pt>
                <c:pt idx="3">
                  <c:v>1644504.1151353966</c:v>
                </c:pt>
                <c:pt idx="4">
                  <c:v>1806064.4443462284</c:v>
                </c:pt>
                <c:pt idx="5">
                  <c:v>1980549.5998939269</c:v>
                </c:pt>
                <c:pt idx="6">
                  <c:v>2168993.5678854412</c:v>
                </c:pt>
                <c:pt idx="7">
                  <c:v>2372513.0533162765</c:v>
                </c:pt>
                <c:pt idx="8">
                  <c:v>2592314.0975815789</c:v>
                </c:pt>
                <c:pt idx="9">
                  <c:v>2829699.2253881055</c:v>
                </c:pt>
                <c:pt idx="10">
                  <c:v>3086075.163419154</c:v>
                </c:pt>
                <c:pt idx="11">
                  <c:v>3362961.1764926864</c:v>
                </c:pt>
                <c:pt idx="12">
                  <c:v>3661998.0706121013</c:v>
                </c:pt>
                <c:pt idx="13">
                  <c:v>3984957.9162610699</c:v>
                </c:pt>
                <c:pt idx="14">
                  <c:v>4333754.549561956</c:v>
                </c:pt>
                <c:pt idx="15">
                  <c:v>4710454.9135269132</c:v>
                </c:pt>
                <c:pt idx="16">
                  <c:v>5117291.3066090662</c:v>
                </c:pt>
                <c:pt idx="17">
                  <c:v>5556674.6111377915</c:v>
                </c:pt>
                <c:pt idx="18">
                  <c:v>6031208.5800288152</c:v>
                </c:pt>
                <c:pt idx="19">
                  <c:v>6417786.2552921716</c:v>
                </c:pt>
                <c:pt idx="20">
                  <c:v>6832892.1692981217</c:v>
                </c:pt>
                <c:pt idx="21">
                  <c:v>7278748.631764113</c:v>
                </c:pt>
                <c:pt idx="22">
                  <c:v>7757754.2384504369</c:v>
                </c:pt>
                <c:pt idx="23">
                  <c:v>8272497.9365752963</c:v>
                </c:pt>
                <c:pt idx="24">
                  <c:v>8825774.2145263664</c:v>
                </c:pt>
                <c:pt idx="25">
                  <c:v>9420599.5057891477</c:v>
                </c:pt>
                <c:pt idx="26">
                  <c:v>10060229.904205468</c:v>
                </c:pt>
                <c:pt idx="27">
                  <c:v>10748180.295443922</c:v>
                </c:pt>
                <c:pt idx="28">
                  <c:v>11488245.017954005</c:v>
                </c:pt>
                <c:pt idx="29">
                  <c:v>12284520.175736757</c:v>
                </c:pt>
                <c:pt idx="30">
                  <c:v>13141427.735050792</c:v>
                </c:pt>
                <c:pt idx="31">
                  <c:v>14063741.547741327</c:v>
                </c:pt>
                <c:pt idx="32">
                  <c:v>15056615.455294266</c:v>
                </c:pt>
                <c:pt idx="33">
                  <c:v>16125613.640044782</c:v>
                </c:pt>
                <c:pt idx="34">
                  <c:v>17276743.403283514</c:v>
                </c:pt>
                <c:pt idx="35">
                  <c:v>18516490.564382222</c:v>
                </c:pt>
                <c:pt idx="36">
                  <c:v>19851857.690589726</c:v>
                </c:pt>
                <c:pt idx="37">
                  <c:v>21290405.383920256</c:v>
                </c:pt>
                <c:pt idx="38">
                  <c:v>22840296.869669314</c:v>
                </c:pt>
                <c:pt idx="39">
                  <c:v>24510346.150654182</c:v>
                </c:pt>
                <c:pt idx="40">
                  <c:v>26310070.012403119</c:v>
                </c:pt>
                <c:pt idx="41">
                  <c:v>28249744.187334388</c:v>
                </c:pt>
                <c:pt idx="42">
                  <c:v>30340464.010608636</c:v>
                </c:pt>
                <c:pt idx="43">
                  <c:v>32594209.926952008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1228147.4774673865</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594216.9656298029</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0.11195723846092524</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3799654.8812968526</v>
      </c>
      <c r="D14" t="str">
        <f>'Balance Sheet'!J40</f>
        <v>Commodities</v>
      </c>
      <c r="E14" s="27">
        <f>'Balance Sheet'!K40</f>
        <v>0</v>
      </c>
    </row>
    <row r="15" spans="1:5" ht="15.75" customHeight="1" x14ac:dyDescent="0.2">
      <c r="A15" s="25" t="s">
        <v>55</v>
      </c>
      <c r="B15" s="26">
        <f ca="1">INDEX('Retirement Plan'!K15:K58,MATCH(Settings!B7,'Retirement Plan'!A15:A58,0))</f>
        <v>101637.23991214228</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246733.03437019722</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578266.9656298029</v>
      </c>
    </row>
    <row r="27" spans="1:5" ht="12.75" customHeight="1" x14ac:dyDescent="0.15">
      <c r="A27" s="31" t="s">
        <v>65</v>
      </c>
      <c r="B27" s="27">
        <f ca="1">Housing!B22</f>
        <v>246733.03437019722</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2.5331032541979019</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17" activePane="bottomLeft" state="frozen"/>
      <selection pane="bottomLeft" activeCell="B21" sqref="B21:B26"/>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18" t="s">
        <v>108</v>
      </c>
      <c r="B2" s="318"/>
      <c r="C2" s="49"/>
      <c r="D2" s="318" t="s">
        <v>109</v>
      </c>
      <c r="E2" s="318"/>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07"/>
      <c r="D21" t="s">
        <v>132</v>
      </c>
      <c r="E21" s="53">
        <v>0</v>
      </c>
      <c r="H21" s="50"/>
    </row>
    <row r="22" spans="1:12" ht="12.75" customHeight="1" x14ac:dyDescent="0.15">
      <c r="A22" s="63" t="s">
        <v>133</v>
      </c>
      <c r="B22" s="308">
        <f>Insurance!H21</f>
        <v>0</v>
      </c>
      <c r="D22" t="s">
        <v>134</v>
      </c>
      <c r="E22" s="27">
        <f ca="1">Housing!B21</f>
        <v>578266.9656298029</v>
      </c>
    </row>
    <row r="23" spans="1:12" ht="12.75" customHeight="1" x14ac:dyDescent="0.15">
      <c r="A23" s="64" t="s">
        <v>135</v>
      </c>
      <c r="B23" s="309">
        <f>Insurance!H18</f>
        <v>60000</v>
      </c>
      <c r="C23" s="50"/>
      <c r="E23" s="50"/>
      <c r="F23" s="66"/>
    </row>
    <row r="24" spans="1:12" ht="12.75" customHeight="1" x14ac:dyDescent="0.15">
      <c r="A24" s="67" t="s">
        <v>136</v>
      </c>
      <c r="B24" s="309">
        <f>Insurance!H19</f>
        <v>28000</v>
      </c>
      <c r="C24" s="50"/>
      <c r="D24" s="57" t="s">
        <v>120</v>
      </c>
      <c r="E24" s="58">
        <f ca="1">SUM(E20:E22)</f>
        <v>590266.9656298029</v>
      </c>
      <c r="F24" s="66"/>
    </row>
    <row r="25" spans="1:12" ht="25.5" customHeight="1" x14ac:dyDescent="0.15">
      <c r="A25" s="68" t="s">
        <v>137</v>
      </c>
      <c r="B25" s="307"/>
      <c r="C25" s="50"/>
      <c r="D25" s="69" t="s">
        <v>138</v>
      </c>
      <c r="E25" s="70">
        <f>((1+Settings!$B$35)^Settings!$B$36)*Settings!$B$37*Settings!$B$38</f>
        <v>249577.30460109332</v>
      </c>
      <c r="F25" s="66"/>
    </row>
    <row r="26" spans="1:12" ht="25.5" customHeight="1" x14ac:dyDescent="0.15">
      <c r="A26" s="67" t="s">
        <v>139</v>
      </c>
      <c r="B26" s="309">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0.11466957656387845</v>
      </c>
    </row>
    <row r="33" spans="1:14" ht="20.25" customHeight="1" x14ac:dyDescent="0.2">
      <c r="A33" s="80" t="s">
        <v>120</v>
      </c>
      <c r="B33" s="81">
        <f>SUM(B22:B32)</f>
        <v>317000</v>
      </c>
      <c r="D33" s="61"/>
      <c r="E33" s="62"/>
      <c r="H33" s="50"/>
      <c r="J33" s="82" t="str">
        <f>$A$21</f>
        <v>Investments (Cap Protected 2-3%)</v>
      </c>
      <c r="K33" s="83">
        <f>$B$33</f>
        <v>317000</v>
      </c>
      <c r="L33" s="79">
        <f t="shared" ca="1" si="0"/>
        <v>0.26436549651454161</v>
      </c>
    </row>
    <row r="34" spans="1:14" ht="20.25" customHeight="1" x14ac:dyDescent="0.2">
      <c r="B34" s="50"/>
      <c r="D34" s="61"/>
      <c r="E34" s="62"/>
      <c r="H34" s="50"/>
      <c r="J34" s="84" t="str">
        <f>A37</f>
        <v>Crypto</v>
      </c>
      <c r="K34" s="85">
        <f>$B$37</f>
        <v>13252.53196468052</v>
      </c>
      <c r="L34" s="86">
        <f t="shared" ca="1" si="0"/>
        <v>1.1052088936648578E-2</v>
      </c>
    </row>
    <row r="35" spans="1:14" ht="20.25" customHeight="1" x14ac:dyDescent="0.2">
      <c r="A35" s="20" t="s">
        <v>151</v>
      </c>
      <c r="B35" s="87"/>
      <c r="D35" s="50"/>
      <c r="E35" s="62"/>
      <c r="H35" s="50"/>
      <c r="J35" s="84" t="str">
        <f>A40</f>
        <v>Small Cap</v>
      </c>
      <c r="K35" s="85">
        <f>$B$40</f>
        <v>8149.9999999999991</v>
      </c>
      <c r="L35" s="86">
        <f t="shared" ca="1" si="0"/>
        <v>6.7967785381498856E-3</v>
      </c>
    </row>
    <row r="36" spans="1:14" ht="20.25" customHeight="1" x14ac:dyDescent="0.2">
      <c r="A36" s="88" t="s">
        <v>152</v>
      </c>
      <c r="B36" s="53">
        <v>5000</v>
      </c>
      <c r="D36" s="50"/>
      <c r="E36" s="62"/>
      <c r="H36" s="50"/>
      <c r="J36" s="84" t="str">
        <f>A38</f>
        <v>US/HK Growth</v>
      </c>
      <c r="K36" s="85">
        <f>$B$38</f>
        <v>39594.911132508634</v>
      </c>
      <c r="L36" s="86">
        <f t="shared" ca="1" si="0"/>
        <v>3.3020594135630271E-2</v>
      </c>
    </row>
    <row r="37" spans="1:14" ht="20.25" customHeight="1" x14ac:dyDescent="0.2">
      <c r="A37" s="89" t="str">
        <f>Shares!S7</f>
        <v>Crypto</v>
      </c>
      <c r="B37" s="90">
        <f>Shares!T7</f>
        <v>13252.53196468052</v>
      </c>
      <c r="D37" s="50"/>
      <c r="E37" s="62"/>
      <c r="H37" s="50"/>
      <c r="J37" s="84" t="str">
        <f>A39</f>
        <v>Reit/Dividend</v>
      </c>
      <c r="K37" s="85">
        <f>$B$39</f>
        <v>38740</v>
      </c>
      <c r="L37" s="86">
        <f t="shared" ca="1" si="0"/>
        <v>3.2307631971524739E-2</v>
      </c>
      <c r="M37" s="91">
        <f ca="1">SUM(L34:L37)</f>
        <v>8.3177093581953465E-2</v>
      </c>
      <c r="N37" s="35" t="s">
        <v>153</v>
      </c>
    </row>
    <row r="38" spans="1:14" ht="20.25" customHeight="1" x14ac:dyDescent="0.2">
      <c r="A38" s="88" t="str">
        <f>Shares!S3</f>
        <v>US/HK Growth</v>
      </c>
      <c r="B38" s="92">
        <f>Shares!T3</f>
        <v>39594.911132508634</v>
      </c>
      <c r="E38" s="62"/>
      <c r="H38" s="50"/>
      <c r="J38" s="93" t="s">
        <v>154</v>
      </c>
      <c r="K38" s="94">
        <f>$B$46</f>
        <v>40000</v>
      </c>
      <c r="L38" s="79">
        <f t="shared" ca="1" si="0"/>
        <v>3.3358422273128276E-2</v>
      </c>
    </row>
    <row r="39" spans="1:14" ht="20.25" customHeight="1" x14ac:dyDescent="0.2">
      <c r="A39" s="88" t="str">
        <f>Shares!S4</f>
        <v>Reit/Dividend</v>
      </c>
      <c r="B39" s="92">
        <f>Shares!T4</f>
        <v>38740</v>
      </c>
      <c r="E39" s="62"/>
      <c r="H39" s="50"/>
      <c r="J39" s="95" t="s">
        <v>155</v>
      </c>
      <c r="K39" s="96">
        <f>B48</f>
        <v>78127</v>
      </c>
      <c r="L39" s="79">
        <f t="shared" ca="1" si="0"/>
        <v>6.5154836423317319E-2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104737.44309718916</v>
      </c>
      <c r="E41" s="62"/>
      <c r="J41" s="99" t="str">
        <f>$A$53</f>
        <v>CPF OA (2.5%)</v>
      </c>
      <c r="K41" s="100">
        <f>$B$53</f>
        <v>95000</v>
      </c>
      <c r="L41" s="79">
        <f t="shared" ca="1" si="0"/>
        <v>7.9226252898679655E-2</v>
      </c>
    </row>
    <row r="42" spans="1:14" ht="20.25" customHeight="1" x14ac:dyDescent="0.2">
      <c r="A42" s="51"/>
      <c r="B42" s="50"/>
      <c r="E42" s="62"/>
      <c r="J42" s="99" t="s">
        <v>156</v>
      </c>
      <c r="K42" s="100">
        <f>$B54+$B55</f>
        <v>180000</v>
      </c>
      <c r="L42" s="79">
        <f t="shared" ca="1" si="0"/>
        <v>0.15011290022907725</v>
      </c>
    </row>
    <row r="43" spans="1:14" ht="20.25" customHeight="1" x14ac:dyDescent="0.2">
      <c r="A43" s="20" t="s">
        <v>157</v>
      </c>
      <c r="B43" s="87"/>
      <c r="E43" s="62"/>
      <c r="J43" s="101" t="str">
        <f>$A$59</f>
        <v>Real Properties</v>
      </c>
      <c r="K43" s="102">
        <f ca="1">$B$60-E22</f>
        <v>246733.03437019722</v>
      </c>
      <c r="L43" s="79">
        <f t="shared" ca="1" si="0"/>
        <v>0.2057656187312828</v>
      </c>
      <c r="M43" s="103"/>
    </row>
    <row r="44" spans="1:14" ht="20.25" customHeight="1" x14ac:dyDescent="0.2">
      <c r="A44" s="104" t="s">
        <v>158</v>
      </c>
      <c r="B44" s="53">
        <v>25000</v>
      </c>
      <c r="E44" s="62"/>
      <c r="J44" s="105" t="str">
        <f>$A$36</f>
        <v>Personal Loan to Friend</v>
      </c>
      <c r="K44" s="106">
        <f>$B$36</f>
        <v>5000</v>
      </c>
      <c r="L44" s="107">
        <f t="shared" ca="1" si="0"/>
        <v>4.1698027841410345E-3</v>
      </c>
    </row>
    <row r="45" spans="1:14" ht="20.25" customHeight="1" x14ac:dyDescent="0.15">
      <c r="A45" s="104" t="s">
        <v>159</v>
      </c>
      <c r="B45" s="53">
        <v>15000</v>
      </c>
      <c r="E45" s="62"/>
      <c r="J45" s="108" t="s">
        <v>120</v>
      </c>
      <c r="K45" s="109">
        <f ca="1">SUM(K32:K44)</f>
        <v>1199097.4774673865</v>
      </c>
      <c r="L45" s="110">
        <f ca="1">SUM(L32:L44)</f>
        <v>0.99999999999999978</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594216.9656298029</v>
      </c>
    </row>
    <row r="68" spans="1:7" ht="12.75" customHeight="1" x14ac:dyDescent="0.2">
      <c r="A68" s="57" t="s">
        <v>170</v>
      </c>
      <c r="B68" s="58">
        <f>B18+B33+B46+B50+B57+B41</f>
        <v>952364.44309718919</v>
      </c>
      <c r="D68" s="119" t="s">
        <v>44</v>
      </c>
      <c r="E68" s="120">
        <f ca="1">B67-E67</f>
        <v>1228147.4774673865</v>
      </c>
      <c r="F68" s="121">
        <f ca="1">E68-E25-E26</f>
        <v>842437.09762933326</v>
      </c>
      <c r="G68" s="35" t="s">
        <v>171</v>
      </c>
    </row>
    <row r="69" spans="1:7" ht="12.75" customHeight="1" x14ac:dyDescent="0.15">
      <c r="A69" s="122" t="s">
        <v>172</v>
      </c>
      <c r="B69" s="123">
        <f>B18</f>
        <v>137500</v>
      </c>
      <c r="D69" s="61" t="s">
        <v>173</v>
      </c>
      <c r="E69" s="58">
        <f ca="1">0.03*E68</f>
        <v>36844.424324021595</v>
      </c>
      <c r="F69" s="124">
        <f ca="1">0.03*F68</f>
        <v>25273.112928879997</v>
      </c>
    </row>
    <row r="70" spans="1:7" ht="12.75" customHeight="1" x14ac:dyDescent="0.15">
      <c r="D70" s="61" t="s">
        <v>174</v>
      </c>
      <c r="E70" s="58">
        <f ca="1">E69/12</f>
        <v>3070.3686936684662</v>
      </c>
      <c r="F70" s="124">
        <f ca="1">F69/12</f>
        <v>2106.0927440733331</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175</v>
      </c>
    </row>
    <row r="2" spans="1:8" ht="15" customHeight="1" x14ac:dyDescent="0.15">
      <c r="A2" s="35" t="s">
        <v>176</v>
      </c>
    </row>
    <row r="4" spans="1:8" ht="15" customHeight="1" x14ac:dyDescent="0.15">
      <c r="A4" s="30" t="s">
        <v>177</v>
      </c>
    </row>
    <row r="5" spans="1:8" ht="15" customHeight="1" x14ac:dyDescent="0.15">
      <c r="A5" t="s">
        <v>178</v>
      </c>
      <c r="B5" s="125">
        <f ca="1">IFERROR(AVERAGEIFS($B$13:$B$60,$A$13:$A$60,"&gt;"&amp;EDATE(TODAY(),-12)),"")</f>
        <v>8000</v>
      </c>
    </row>
    <row r="6" spans="1:8" ht="15" customHeight="1" x14ac:dyDescent="0.15">
      <c r="A6" t="s">
        <v>179</v>
      </c>
      <c r="B6" s="125">
        <f ca="1">IFERROR(AVERAGEIFS($E$13:$E$60,$A$13:$A$60,"&gt;"&amp;EDATE(TODAY(),-12)),"")</f>
        <v>5000</v>
      </c>
      <c r="C6" s="35" t="str">
        <f>"plan (Settings): "&amp;TEXT(Settings!$B$31,"$#,##0")</f>
        <v>plan (Settings): $5,000</v>
      </c>
    </row>
    <row r="7" spans="1:8" ht="15" customHeight="1" x14ac:dyDescent="0.15">
      <c r="A7" t="s">
        <v>180</v>
      </c>
      <c r="B7" s="110">
        <f ca="1">IFERROR(1-B6/B5,"")</f>
        <v>0.375</v>
      </c>
    </row>
    <row r="8" spans="1:8" ht="15" customHeight="1" x14ac:dyDescent="0.15">
      <c r="A8" t="s">
        <v>181</v>
      </c>
      <c r="B8" s="125">
        <f ca="1">IFERROR((B5-B6)*12,"")</f>
        <v>36000</v>
      </c>
      <c r="C8" s="35" t="str">
        <f>"plan (Settings): "&amp;TEXT(Settings!$B$8,"$#,##0")</f>
        <v>plan (Settings): $30,000</v>
      </c>
    </row>
    <row r="10" spans="1:8" ht="15" customHeight="1" x14ac:dyDescent="0.15">
      <c r="A10" s="35" t="s">
        <v>182</v>
      </c>
    </row>
    <row r="12" spans="1:8" ht="15" customHeight="1" x14ac:dyDescent="0.15">
      <c r="A12" s="108" t="s">
        <v>183</v>
      </c>
      <c r="B12" s="108" t="s">
        <v>184</v>
      </c>
      <c r="C12" s="108" t="s">
        <v>185</v>
      </c>
      <c r="D12" s="108" t="s">
        <v>186</v>
      </c>
      <c r="E12" s="108" t="s">
        <v>187</v>
      </c>
      <c r="F12" s="108" t="s">
        <v>188</v>
      </c>
      <c r="G12" s="108" t="s">
        <v>189</v>
      </c>
      <c r="H12" s="108" t="s">
        <v>190</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191</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7">
        <v>45627</v>
      </c>
      <c r="B5" s="53">
        <v>1050000</v>
      </c>
      <c r="C5" s="65"/>
      <c r="D5" s="65"/>
      <c r="E5" s="79"/>
      <c r="F5" s="65"/>
      <c r="G5" s="128" t="s">
        <v>199</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200</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201</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4">
        <f>SUM(H15:H21)</f>
        <v>135000</v>
      </c>
      <c r="C5" s="135" t="s">
        <v>205</v>
      </c>
      <c r="D5" s="3"/>
      <c r="E5" s="3"/>
      <c r="F5" s="3"/>
      <c r="G5" s="3"/>
      <c r="H5" s="3"/>
      <c r="I5" s="3"/>
      <c r="J5" s="3"/>
      <c r="K5" s="3"/>
      <c r="L5" s="3"/>
      <c r="M5" s="3"/>
      <c r="N5" s="3"/>
      <c r="O5" s="3"/>
      <c r="P5" s="3"/>
      <c r="Q5" s="3"/>
      <c r="R5" s="3"/>
      <c r="S5" s="3"/>
      <c r="T5" s="3"/>
    </row>
    <row r="6" spans="1:20" ht="30" customHeight="1" x14ac:dyDescent="0.2">
      <c r="A6" s="31" t="s">
        <v>206</v>
      </c>
      <c r="B6" s="134">
        <f>SUM(I15:I21)</f>
        <v>237422</v>
      </c>
      <c r="C6" s="135" t="s">
        <v>207</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208</v>
      </c>
      <c r="B8" s="134">
        <f>SUM(N15:N21)</f>
        <v>710000</v>
      </c>
      <c r="C8" s="3"/>
      <c r="D8" s="3"/>
      <c r="E8" s="3"/>
      <c r="F8" s="3"/>
      <c r="G8" s="3"/>
      <c r="H8" s="3"/>
      <c r="I8" s="3"/>
      <c r="J8" s="3"/>
      <c r="K8" s="3"/>
      <c r="L8" s="3"/>
      <c r="M8" s="3"/>
      <c r="N8" s="3"/>
      <c r="O8" s="3"/>
      <c r="P8" s="3"/>
      <c r="Q8" s="3"/>
      <c r="R8" s="3"/>
      <c r="S8" s="3"/>
      <c r="T8" s="3"/>
    </row>
    <row r="9" spans="1:20" ht="30" customHeight="1" x14ac:dyDescent="0.2">
      <c r="A9" s="31" t="s">
        <v>209</v>
      </c>
      <c r="B9" s="134">
        <f>SUM(O15:O21)</f>
        <v>710000</v>
      </c>
      <c r="C9" s="3"/>
      <c r="D9" s="3"/>
      <c r="E9" s="3"/>
      <c r="F9" s="3"/>
      <c r="G9" s="3"/>
      <c r="H9" s="3"/>
      <c r="I9" s="3"/>
      <c r="J9" s="3"/>
      <c r="K9" s="3"/>
      <c r="L9" s="3"/>
      <c r="M9" s="3"/>
      <c r="N9" s="3"/>
      <c r="O9" s="3"/>
      <c r="P9" s="3"/>
      <c r="Q9" s="3"/>
      <c r="R9" s="3"/>
      <c r="S9" s="3"/>
      <c r="T9" s="3"/>
    </row>
    <row r="10" spans="1:20" ht="15" customHeight="1" x14ac:dyDescent="0.2">
      <c r="A10" s="31" t="s">
        <v>210</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211</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212</v>
      </c>
      <c r="B14" s="141" t="s">
        <v>213</v>
      </c>
      <c r="C14" s="141" t="s">
        <v>214</v>
      </c>
      <c r="D14" s="142" t="s">
        <v>215</v>
      </c>
      <c r="E14" s="142" t="s">
        <v>216</v>
      </c>
      <c r="F14" s="141" t="s">
        <v>217</v>
      </c>
      <c r="G14" s="140" t="s">
        <v>218</v>
      </c>
      <c r="H14" s="140" t="s">
        <v>219</v>
      </c>
      <c r="I14" s="140" t="s">
        <v>220</v>
      </c>
      <c r="J14" s="140" t="s">
        <v>221</v>
      </c>
      <c r="K14" s="140" t="s">
        <v>222</v>
      </c>
      <c r="L14" s="140" t="s">
        <v>223</v>
      </c>
      <c r="M14" s="140" t="s">
        <v>224</v>
      </c>
      <c r="N14" s="140" t="s">
        <v>225</v>
      </c>
      <c r="O14" s="140" t="s">
        <v>226</v>
      </c>
      <c r="P14" s="140" t="s">
        <v>227</v>
      </c>
      <c r="Q14" s="140" t="s">
        <v>228</v>
      </c>
      <c r="R14" s="3"/>
      <c r="S14" s="3"/>
      <c r="T14" s="3"/>
    </row>
    <row r="15" spans="1:20" ht="30" customHeight="1" x14ac:dyDescent="0.2">
      <c r="A15" s="143" t="s">
        <v>229</v>
      </c>
      <c r="B15" s="143" t="s">
        <v>230</v>
      </c>
      <c r="C15" s="143" t="s">
        <v>231</v>
      </c>
      <c r="D15" s="143" t="s">
        <v>232</v>
      </c>
      <c r="E15" s="144" t="s">
        <v>233</v>
      </c>
      <c r="F15" s="145">
        <v>37012</v>
      </c>
      <c r="G15" s="146">
        <v>60</v>
      </c>
      <c r="H15" s="147">
        <v>10000</v>
      </c>
      <c r="I15" s="147">
        <v>39188</v>
      </c>
      <c r="J15" s="148">
        <v>33.1</v>
      </c>
      <c r="K15" s="149" t="s">
        <v>234</v>
      </c>
      <c r="L15" s="150">
        <f t="shared" ref="L15:L21" si="0">IF(K15="Monthly",J15*12,IF(K15="Quarterly",J15*4,J15))</f>
        <v>397.20000000000005</v>
      </c>
      <c r="M15" s="147">
        <v>20000</v>
      </c>
      <c r="N15" s="147">
        <v>20000</v>
      </c>
      <c r="O15" s="147">
        <v>20000</v>
      </c>
      <c r="P15" s="147">
        <v>20000</v>
      </c>
      <c r="Q15" s="151" t="s">
        <v>235</v>
      </c>
      <c r="R15" s="3"/>
      <c r="S15" s="3"/>
      <c r="T15" s="3"/>
    </row>
    <row r="16" spans="1:20" ht="30" customHeight="1" x14ac:dyDescent="0.2">
      <c r="A16" s="143" t="s">
        <v>236</v>
      </c>
      <c r="B16" s="143" t="s">
        <v>230</v>
      </c>
      <c r="C16" s="143" t="s">
        <v>237</v>
      </c>
      <c r="D16" s="143" t="s">
        <v>232</v>
      </c>
      <c r="E16" s="144" t="s">
        <v>233</v>
      </c>
      <c r="F16" s="145">
        <v>38987</v>
      </c>
      <c r="G16" s="146">
        <v>60</v>
      </c>
      <c r="H16" s="147">
        <v>12000</v>
      </c>
      <c r="I16" s="147">
        <v>42234</v>
      </c>
      <c r="J16" s="148">
        <v>62.3</v>
      </c>
      <c r="K16" s="149" t="s">
        <v>234</v>
      </c>
      <c r="L16" s="150">
        <f t="shared" si="0"/>
        <v>747.59999999999991</v>
      </c>
      <c r="M16" s="147">
        <v>30000</v>
      </c>
      <c r="N16" s="147">
        <v>30000</v>
      </c>
      <c r="O16" s="147">
        <v>30000</v>
      </c>
      <c r="P16" s="147">
        <v>30000</v>
      </c>
      <c r="Q16" s="151" t="s">
        <v>238</v>
      </c>
      <c r="R16" s="3"/>
      <c r="S16" s="3"/>
      <c r="T16" s="3"/>
    </row>
    <row r="17" spans="1:20" ht="90" customHeight="1" x14ac:dyDescent="0.2">
      <c r="A17" s="143" t="s">
        <v>239</v>
      </c>
      <c r="B17" s="152" t="s">
        <v>240</v>
      </c>
      <c r="C17" s="152" t="s">
        <v>241</v>
      </c>
      <c r="D17" s="152" t="s">
        <v>242</v>
      </c>
      <c r="E17" s="153" t="s">
        <v>243</v>
      </c>
      <c r="F17" s="145">
        <v>40934</v>
      </c>
      <c r="G17" s="146">
        <v>65</v>
      </c>
      <c r="H17" s="147">
        <v>0</v>
      </c>
      <c r="I17" s="147">
        <v>0</v>
      </c>
      <c r="J17" s="148">
        <v>106.8</v>
      </c>
      <c r="K17" s="149" t="s">
        <v>234</v>
      </c>
      <c r="L17" s="150">
        <f t="shared" si="0"/>
        <v>1281.5999999999999</v>
      </c>
      <c r="M17" s="147">
        <v>600000</v>
      </c>
      <c r="N17" s="147">
        <v>600000</v>
      </c>
      <c r="O17" s="147">
        <v>600000</v>
      </c>
      <c r="P17" s="147">
        <v>300000</v>
      </c>
      <c r="Q17" s="151" t="s">
        <v>244</v>
      </c>
      <c r="R17" s="3"/>
      <c r="S17" s="3"/>
      <c r="T17" s="3"/>
    </row>
    <row r="18" spans="1:20" ht="102.75" customHeight="1" x14ac:dyDescent="0.2">
      <c r="A18" s="143" t="s">
        <v>245</v>
      </c>
      <c r="B18" s="143" t="s">
        <v>246</v>
      </c>
      <c r="C18" s="143" t="s">
        <v>247</v>
      </c>
      <c r="D18" s="143" t="s">
        <v>248</v>
      </c>
      <c r="E18" s="144" t="s">
        <v>249</v>
      </c>
      <c r="F18" s="145">
        <v>39499</v>
      </c>
      <c r="G18" s="146">
        <v>60</v>
      </c>
      <c r="H18" s="147">
        <v>60000</v>
      </c>
      <c r="I18" s="147">
        <v>110000</v>
      </c>
      <c r="J18" s="148">
        <v>218.54</v>
      </c>
      <c r="K18" s="149" t="s">
        <v>234</v>
      </c>
      <c r="L18" s="150">
        <f t="shared" si="0"/>
        <v>2622.48</v>
      </c>
      <c r="M18" s="147">
        <v>60000</v>
      </c>
      <c r="N18" s="147">
        <v>60000</v>
      </c>
      <c r="O18" s="147">
        <v>60000</v>
      </c>
      <c r="P18" s="147">
        <v>60000</v>
      </c>
      <c r="Q18" s="151" t="s">
        <v>250</v>
      </c>
      <c r="R18" s="3"/>
      <c r="S18" s="3"/>
      <c r="T18" s="3"/>
    </row>
    <row r="19" spans="1:20" ht="102.75" customHeight="1" x14ac:dyDescent="0.2">
      <c r="A19" s="143" t="s">
        <v>251</v>
      </c>
      <c r="B19" s="152" t="s">
        <v>246</v>
      </c>
      <c r="C19" s="152" t="s">
        <v>252</v>
      </c>
      <c r="D19" s="152" t="s">
        <v>253</v>
      </c>
      <c r="E19" s="153" t="s">
        <v>249</v>
      </c>
      <c r="F19" s="145"/>
      <c r="G19" s="146">
        <v>52</v>
      </c>
      <c r="H19" s="147">
        <v>28000</v>
      </c>
      <c r="I19" s="147">
        <v>46000</v>
      </c>
      <c r="J19" s="148"/>
      <c r="K19" s="149" t="s">
        <v>234</v>
      </c>
      <c r="L19" s="150">
        <f t="shared" si="0"/>
        <v>0</v>
      </c>
      <c r="M19" s="147"/>
      <c r="N19" s="147"/>
      <c r="O19" s="147"/>
      <c r="P19" s="147"/>
      <c r="Q19" s="151" t="s">
        <v>254</v>
      </c>
      <c r="R19" s="3"/>
      <c r="S19" s="3"/>
      <c r="T19" s="3"/>
    </row>
    <row r="20" spans="1:20" ht="30" customHeight="1" x14ac:dyDescent="0.2">
      <c r="A20" s="143" t="s">
        <v>255</v>
      </c>
      <c r="B20" s="143" t="s">
        <v>256</v>
      </c>
      <c r="C20" s="143" t="s">
        <v>257</v>
      </c>
      <c r="D20" s="143" t="s">
        <v>258</v>
      </c>
      <c r="E20" s="144" t="s">
        <v>259</v>
      </c>
      <c r="F20" s="145"/>
      <c r="G20" s="146"/>
      <c r="H20" s="147">
        <v>25000</v>
      </c>
      <c r="I20" s="147"/>
      <c r="J20" s="148"/>
      <c r="K20" s="149" t="s">
        <v>234</v>
      </c>
      <c r="L20" s="150">
        <f t="shared" si="0"/>
        <v>0</v>
      </c>
      <c r="M20" s="147"/>
      <c r="N20" s="147"/>
      <c r="O20" s="147"/>
      <c r="P20" s="147"/>
      <c r="Q20" s="151" t="s">
        <v>260</v>
      </c>
      <c r="R20" s="3"/>
      <c r="S20" s="3"/>
      <c r="T20" s="3"/>
    </row>
    <row r="21" spans="1:20" ht="77.25" customHeight="1" x14ac:dyDescent="0.2">
      <c r="A21" s="143" t="s">
        <v>261</v>
      </c>
      <c r="B21" s="143" t="s">
        <v>256</v>
      </c>
      <c r="C21" s="143" t="s">
        <v>262</v>
      </c>
      <c r="D21" s="143" t="s">
        <v>263</v>
      </c>
      <c r="E21" s="144" t="s">
        <v>249</v>
      </c>
      <c r="F21" s="145"/>
      <c r="G21" s="146"/>
      <c r="H21" s="147">
        <v>0</v>
      </c>
      <c r="I21" s="147"/>
      <c r="J21" s="148"/>
      <c r="K21" s="149" t="s">
        <v>234</v>
      </c>
      <c r="L21" s="150">
        <f t="shared" si="0"/>
        <v>0</v>
      </c>
      <c r="M21" s="147"/>
      <c r="N21" s="147"/>
      <c r="O21" s="147"/>
      <c r="P21" s="147"/>
      <c r="Q21" s="151"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266</v>
      </c>
      <c r="B1" s="3"/>
      <c r="C1" s="3"/>
      <c r="D1" s="3"/>
      <c r="E1" s="3"/>
      <c r="F1" s="3"/>
      <c r="G1" s="3"/>
      <c r="H1" s="3"/>
      <c r="I1" s="3"/>
      <c r="J1" s="3"/>
    </row>
    <row r="2" spans="1:10" ht="15" customHeight="1" x14ac:dyDescent="0.2">
      <c r="A2" s="133" t="s">
        <v>267</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268</v>
      </c>
      <c r="B4" s="155"/>
      <c r="C4" s="155"/>
      <c r="D4" s="155"/>
      <c r="E4" s="3"/>
      <c r="F4" s="154"/>
      <c r="G4" s="154"/>
      <c r="H4" s="3"/>
      <c r="I4" s="3"/>
      <c r="J4" s="3"/>
    </row>
    <row r="5" spans="1:10" ht="15" customHeight="1" x14ac:dyDescent="0.2">
      <c r="A5" s="31" t="s">
        <v>269</v>
      </c>
      <c r="B5" s="156">
        <v>1500000</v>
      </c>
      <c r="C5" s="3"/>
      <c r="D5" s="3"/>
      <c r="E5" s="3"/>
      <c r="F5" s="3"/>
      <c r="G5" s="3"/>
      <c r="H5" s="3"/>
      <c r="I5" s="3"/>
      <c r="J5" s="3"/>
    </row>
    <row r="6" spans="1:10" ht="15" customHeight="1" x14ac:dyDescent="0.2">
      <c r="A6" s="31" t="s">
        <v>270</v>
      </c>
      <c r="B6" s="156">
        <v>1500000</v>
      </c>
      <c r="C6" s="3"/>
      <c r="D6" s="3"/>
      <c r="E6" s="3"/>
      <c r="F6" s="3"/>
      <c r="G6" s="3"/>
      <c r="H6" s="3"/>
      <c r="I6" s="3"/>
      <c r="J6" s="3"/>
    </row>
    <row r="7" spans="1:10" ht="15" customHeight="1" x14ac:dyDescent="0.2">
      <c r="A7" s="31" t="s">
        <v>271</v>
      </c>
      <c r="B7" s="157">
        <v>45658</v>
      </c>
      <c r="C7" s="3"/>
      <c r="D7" s="154"/>
      <c r="E7" s="3"/>
      <c r="F7" s="3"/>
      <c r="G7" s="3"/>
      <c r="H7" s="3"/>
      <c r="I7" s="3"/>
      <c r="J7" s="3"/>
    </row>
    <row r="8" spans="1:10" ht="15" customHeight="1" x14ac:dyDescent="0.2">
      <c r="A8" s="31" t="s">
        <v>272</v>
      </c>
      <c r="B8" s="158">
        <v>0.55000000000000004</v>
      </c>
      <c r="C8" s="154"/>
      <c r="D8" s="154"/>
      <c r="E8" s="3"/>
      <c r="F8" s="3"/>
      <c r="G8" s="3"/>
      <c r="H8" s="3"/>
      <c r="I8" s="3"/>
      <c r="J8" s="3"/>
    </row>
    <row r="9" spans="1:10" ht="15" customHeight="1" x14ac:dyDescent="0.2">
      <c r="A9" s="31" t="s">
        <v>273</v>
      </c>
      <c r="B9" s="159">
        <f>1-B8</f>
        <v>0.44999999999999996</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274</v>
      </c>
      <c r="B11" s="155"/>
      <c r="C11" s="33"/>
      <c r="D11" s="33"/>
      <c r="E11" s="3"/>
      <c r="F11" s="3"/>
      <c r="G11" s="3"/>
      <c r="H11" s="3"/>
      <c r="I11" s="3"/>
      <c r="J11" s="3"/>
    </row>
    <row r="12" spans="1:10" ht="15" customHeight="1" x14ac:dyDescent="0.2">
      <c r="A12" s="31" t="s">
        <v>275</v>
      </c>
      <c r="B12" s="160">
        <f>'Loan Calculator'!D5</f>
        <v>1125000</v>
      </c>
      <c r="C12" s="3"/>
      <c r="D12" s="3"/>
      <c r="E12" s="3"/>
      <c r="F12" s="3"/>
      <c r="G12" s="3"/>
      <c r="H12" s="3"/>
      <c r="I12" s="3"/>
      <c r="J12" s="3"/>
    </row>
    <row r="13" spans="1:10" ht="15" customHeight="1" x14ac:dyDescent="0.2">
      <c r="A13" s="31" t="s">
        <v>276</v>
      </c>
      <c r="B13" s="159">
        <f>'Loan Calculator'!D6</f>
        <v>0.02</v>
      </c>
      <c r="C13" s="3"/>
      <c r="D13" s="3"/>
      <c r="E13" s="3"/>
      <c r="F13" s="3"/>
      <c r="G13" s="3"/>
      <c r="H13" s="3"/>
      <c r="I13" s="3"/>
      <c r="J13" s="3"/>
    </row>
    <row r="14" spans="1:10" ht="15" customHeight="1" x14ac:dyDescent="0.2">
      <c r="A14" s="31" t="s">
        <v>277</v>
      </c>
      <c r="B14" s="161">
        <f>'Loan Calculator'!D7</f>
        <v>20</v>
      </c>
      <c r="C14" s="154"/>
      <c r="D14" s="154"/>
      <c r="E14" s="3"/>
      <c r="F14" s="3"/>
      <c r="G14" s="3"/>
      <c r="H14" s="3"/>
      <c r="I14" s="3"/>
      <c r="J14" s="3"/>
    </row>
    <row r="15" spans="1:10" ht="15" customHeight="1" x14ac:dyDescent="0.2">
      <c r="A15" s="31" t="s">
        <v>278</v>
      </c>
      <c r="B15" s="162">
        <f>'Loan Calculator'!D8</f>
        <v>45658</v>
      </c>
      <c r="C15" s="154"/>
      <c r="D15" s="154"/>
      <c r="E15" s="3"/>
      <c r="F15" s="3"/>
      <c r="G15" s="3"/>
      <c r="H15" s="3"/>
      <c r="I15" s="3"/>
      <c r="J15" s="3"/>
    </row>
    <row r="16" spans="1:10" ht="15" customHeight="1" x14ac:dyDescent="0.2">
      <c r="A16" s="31" t="s">
        <v>279</v>
      </c>
      <c r="B16" s="160">
        <f>'Loan Calculator'!D11</f>
        <v>5691.1875192575681</v>
      </c>
      <c r="C16" s="154"/>
      <c r="D16" s="154"/>
      <c r="E16" s="3"/>
      <c r="F16" s="3"/>
      <c r="G16" s="3"/>
      <c r="H16" s="3"/>
      <c r="I16" s="3"/>
      <c r="J16" s="3"/>
    </row>
    <row r="17" spans="1:10" ht="15" customHeight="1" x14ac:dyDescent="0.2">
      <c r="A17" s="31" t="s">
        <v>280</v>
      </c>
      <c r="B17" s="134">
        <f ca="1">'Loan Calculator'!D15</f>
        <v>1051394.482963278</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281</v>
      </c>
      <c r="B19" s="155"/>
      <c r="C19" s="155"/>
      <c r="D19" s="155"/>
      <c r="E19" s="3"/>
      <c r="F19" s="3"/>
      <c r="G19" s="3"/>
      <c r="H19" s="3"/>
      <c r="I19" s="3"/>
      <c r="J19" s="3"/>
    </row>
    <row r="20" spans="1:10" ht="15" customHeight="1" x14ac:dyDescent="0.2">
      <c r="A20" s="31" t="s">
        <v>282</v>
      </c>
      <c r="B20" s="134">
        <f>B5*B8</f>
        <v>825000.00000000012</v>
      </c>
      <c r="C20" s="154"/>
      <c r="D20" s="163" t="s">
        <v>283</v>
      </c>
      <c r="E20" s="3"/>
      <c r="F20" s="154"/>
      <c r="G20" s="154"/>
      <c r="H20" s="154"/>
      <c r="I20" s="3"/>
      <c r="J20" s="3"/>
    </row>
    <row r="21" spans="1:10" ht="15" customHeight="1" x14ac:dyDescent="0.2">
      <c r="A21" s="31" t="s">
        <v>284</v>
      </c>
      <c r="B21" s="134">
        <f ca="1">B17*B8</f>
        <v>578266.9656298029</v>
      </c>
      <c r="C21" s="154"/>
      <c r="D21" s="163" t="s">
        <v>285</v>
      </c>
      <c r="E21" s="3"/>
      <c r="F21" s="154"/>
      <c r="G21" s="154"/>
      <c r="H21" s="154"/>
      <c r="I21" s="3"/>
      <c r="J21" s="3"/>
    </row>
    <row r="22" spans="1:10" ht="15" customHeight="1" x14ac:dyDescent="0.2">
      <c r="A22" s="31" t="s">
        <v>286</v>
      </c>
      <c r="B22" s="134">
        <f ca="1">B20-B21</f>
        <v>246733.03437019722</v>
      </c>
      <c r="C22" s="154"/>
      <c r="D22" s="154"/>
      <c r="E22" s="3"/>
      <c r="F22" s="154"/>
      <c r="G22" s="154"/>
      <c r="H22" s="154"/>
      <c r="I22" s="3"/>
      <c r="J22" s="3"/>
    </row>
    <row r="23" spans="1:10" ht="15" customHeight="1" x14ac:dyDescent="0.2">
      <c r="A23" s="31" t="s">
        <v>287</v>
      </c>
      <c r="B23" s="160">
        <f ca="1">B5-B17</f>
        <v>448605.51703672204</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288</v>
      </c>
      <c r="B25" s="155"/>
      <c r="C25" s="155"/>
      <c r="D25" s="155"/>
      <c r="E25" s="3"/>
      <c r="F25" s="154"/>
      <c r="G25" s="154"/>
      <c r="H25" s="154"/>
      <c r="I25" s="3"/>
      <c r="J25" s="3"/>
    </row>
    <row r="26" spans="1:10" ht="15" customHeight="1" x14ac:dyDescent="0.2">
      <c r="A26" s="31" t="s">
        <v>289</v>
      </c>
      <c r="B26" s="156">
        <v>1000000</v>
      </c>
      <c r="C26" s="154"/>
      <c r="D26" s="154"/>
      <c r="E26" s="3"/>
      <c r="F26" s="3"/>
      <c r="G26" s="3"/>
      <c r="H26" s="3"/>
      <c r="I26" s="3"/>
      <c r="J26" s="3"/>
    </row>
    <row r="27" spans="1:10" ht="15" customHeight="1" x14ac:dyDescent="0.2">
      <c r="A27" s="31" t="s">
        <v>290</v>
      </c>
      <c r="B27" s="157">
        <v>47118</v>
      </c>
      <c r="C27" s="154"/>
      <c r="D27" s="154"/>
      <c r="E27" s="3"/>
      <c r="F27" s="3"/>
      <c r="G27" s="3"/>
      <c r="H27" s="3"/>
      <c r="I27" s="3"/>
      <c r="J27" s="3"/>
    </row>
    <row r="28" spans="1:10" ht="15" customHeight="1" x14ac:dyDescent="0.2">
      <c r="A28" s="31" t="s">
        <v>291</v>
      </c>
      <c r="B28" s="160">
        <f ca="1">MAX(0,B17-B26)</f>
        <v>51394.482963277958</v>
      </c>
      <c r="C28" s="137"/>
      <c r="D28" s="154"/>
      <c r="E28" s="3"/>
      <c r="F28" s="3"/>
      <c r="G28" s="3"/>
      <c r="H28" s="3"/>
      <c r="I28" s="3"/>
      <c r="J28" s="3"/>
    </row>
    <row r="29" spans="1:10" ht="15" customHeight="1" x14ac:dyDescent="0.2">
      <c r="A29" s="31" t="s">
        <v>292</v>
      </c>
      <c r="B29" s="160">
        <f ca="1">B28*B8</f>
        <v>28266.965629802879</v>
      </c>
      <c r="C29" s="154"/>
      <c r="D29" s="137"/>
      <c r="E29" s="3"/>
      <c r="F29" s="3"/>
      <c r="G29" s="3"/>
      <c r="H29" s="3"/>
      <c r="I29" s="3"/>
      <c r="J29" s="3"/>
    </row>
    <row r="30" spans="1:10" ht="15" customHeight="1" x14ac:dyDescent="0.2">
      <c r="A30" s="31" t="s">
        <v>293</v>
      </c>
      <c r="B30" s="160">
        <f ca="1">B28*B9</f>
        <v>23127.51733347508</v>
      </c>
      <c r="C30" s="154"/>
      <c r="D30" s="154"/>
      <c r="E30" s="154"/>
      <c r="F30" s="154"/>
      <c r="G30" s="3"/>
      <c r="H30" s="3"/>
      <c r="I30" s="3"/>
      <c r="J30" s="3"/>
    </row>
    <row r="31" spans="1:10" ht="15" customHeight="1" x14ac:dyDescent="0.2">
      <c r="A31" s="31" t="s">
        <v>294</v>
      </c>
      <c r="B31" s="164">
        <f ca="1">MAX(0,(B27-TODAY())/365)</f>
        <v>2.4109589041095889</v>
      </c>
      <c r="C31" s="154"/>
      <c r="D31" s="154"/>
      <c r="E31" s="3"/>
      <c r="F31" s="3"/>
      <c r="G31" s="3"/>
      <c r="H31" s="3"/>
      <c r="I31" s="3"/>
      <c r="J31" s="3"/>
    </row>
    <row r="32" spans="1:10" ht="15" customHeight="1" x14ac:dyDescent="0.2">
      <c r="A32" s="31" t="s">
        <v>295</v>
      </c>
      <c r="B32" s="160">
        <f ca="1">IFERROR(B29/B31,0)</f>
        <v>11724.366425997785</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0">
        <f>'Balance Sheet'!B53</f>
        <v>95000</v>
      </c>
      <c r="C35" s="3"/>
      <c r="D35" s="3"/>
      <c r="E35" s="3"/>
      <c r="F35" s="3"/>
      <c r="G35" s="3"/>
      <c r="H35" s="3"/>
      <c r="I35" s="3"/>
      <c r="J35" s="3"/>
    </row>
    <row r="36" spans="1:10" ht="15" customHeight="1" x14ac:dyDescent="0.2">
      <c r="A36" s="31" t="s">
        <v>298</v>
      </c>
      <c r="B36" s="156">
        <v>2200</v>
      </c>
      <c r="C36" s="3"/>
      <c r="D36" s="3"/>
      <c r="E36" s="3"/>
      <c r="F36" s="3"/>
      <c r="G36" s="3"/>
      <c r="H36" s="3"/>
      <c r="I36" s="3"/>
      <c r="J36" s="3"/>
    </row>
    <row r="37" spans="1:10" ht="15" customHeight="1" x14ac:dyDescent="0.2">
      <c r="A37" s="31" t="s">
        <v>299</v>
      </c>
      <c r="B37" s="160">
        <f>B36*13</f>
        <v>28600</v>
      </c>
      <c r="C37" s="3"/>
      <c r="D37" s="3"/>
      <c r="E37" s="3"/>
      <c r="F37" s="3"/>
      <c r="G37" s="3"/>
      <c r="H37" s="3"/>
      <c r="I37" s="3"/>
      <c r="J37" s="3"/>
    </row>
    <row r="38" spans="1:10" ht="15" customHeight="1" x14ac:dyDescent="0.2">
      <c r="A38" s="31" t="s">
        <v>300</v>
      </c>
      <c r="B38" s="156">
        <v>236000</v>
      </c>
      <c r="C38" s="3"/>
      <c r="D38" s="3"/>
      <c r="E38" s="3"/>
      <c r="F38" s="3"/>
      <c r="G38" s="3"/>
      <c r="H38" s="3"/>
      <c r="I38" s="3"/>
      <c r="J38" s="3"/>
    </row>
    <row r="39" spans="1:10" ht="15" customHeight="1" x14ac:dyDescent="0.2">
      <c r="A39" s="31" t="s">
        <v>301</v>
      </c>
      <c r="B39" s="160">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5" t="s">
        <v>303</v>
      </c>
      <c r="B42" s="165" t="s">
        <v>304</v>
      </c>
      <c r="C42" s="165" t="s">
        <v>305</v>
      </c>
      <c r="D42" s="165" t="s">
        <v>120</v>
      </c>
      <c r="E42" s="3"/>
      <c r="F42" s="3"/>
      <c r="G42" s="3"/>
      <c r="H42" s="3"/>
      <c r="I42" s="3"/>
      <c r="J42" s="3"/>
    </row>
    <row r="43" spans="1:10" ht="15" customHeight="1" x14ac:dyDescent="0.2">
      <c r="A43" s="166" t="s">
        <v>306</v>
      </c>
      <c r="B43" s="167">
        <v>90000</v>
      </c>
      <c r="C43" s="167">
        <v>120000</v>
      </c>
      <c r="D43" s="152">
        <f>B43+C43</f>
        <v>210000</v>
      </c>
      <c r="E43" s="3"/>
      <c r="F43" s="3"/>
      <c r="G43" s="3"/>
      <c r="H43" s="3"/>
      <c r="I43" s="3"/>
      <c r="J43" s="3"/>
    </row>
    <row r="44" spans="1:10" ht="15" customHeight="1" x14ac:dyDescent="0.2">
      <c r="A44" s="166" t="s">
        <v>307</v>
      </c>
      <c r="B44" s="167">
        <v>170000</v>
      </c>
      <c r="C44" s="167">
        <v>120000</v>
      </c>
      <c r="D44" s="152">
        <f>B44+C44</f>
        <v>290000</v>
      </c>
      <c r="E44" s="3"/>
      <c r="F44" s="3"/>
      <c r="G44" s="3"/>
      <c r="H44" s="3"/>
      <c r="I44" s="3"/>
      <c r="J44" s="3"/>
    </row>
    <row r="45" spans="1:10" ht="15" customHeight="1" x14ac:dyDescent="0.2">
      <c r="A45" s="168" t="s">
        <v>308</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310</v>
      </c>
    </row>
    <row r="2" spans="1:16" ht="60.75" customHeight="1" x14ac:dyDescent="0.15">
      <c r="A2" s="173"/>
      <c r="B2" s="319" t="s">
        <v>311</v>
      </c>
      <c r="C2" s="319"/>
      <c r="D2" s="319"/>
      <c r="E2" s="319"/>
      <c r="F2" s="319"/>
      <c r="G2" s="319"/>
      <c r="H2" s="319"/>
      <c r="I2" s="319"/>
      <c r="J2" s="319"/>
      <c r="K2" s="173"/>
      <c r="M2" s="176" t="s">
        <v>312</v>
      </c>
    </row>
    <row r="3" spans="1:16" ht="24" customHeight="1" x14ac:dyDescent="0.15">
      <c r="A3" s="173"/>
      <c r="B3" s="177"/>
      <c r="C3" s="178"/>
      <c r="D3" s="178"/>
      <c r="E3" s="178"/>
      <c r="F3" s="178"/>
      <c r="G3" s="178"/>
      <c r="H3" s="178"/>
      <c r="I3" s="178"/>
      <c r="J3" s="178"/>
      <c r="K3" s="173"/>
    </row>
    <row r="4" spans="1:16" ht="24" customHeight="1" x14ac:dyDescent="0.15">
      <c r="A4" s="173"/>
      <c r="B4" s="320" t="s">
        <v>313</v>
      </c>
      <c r="C4" s="320"/>
      <c r="D4" s="320"/>
      <c r="E4" s="173"/>
      <c r="F4" s="174"/>
      <c r="G4" s="174"/>
      <c r="H4" s="174"/>
      <c r="I4" s="174"/>
      <c r="J4" s="174"/>
      <c r="K4" s="173"/>
      <c r="M4" s="24" t="s">
        <v>314</v>
      </c>
      <c r="N4" s="24" t="s">
        <v>315</v>
      </c>
      <c r="O4" s="24" t="s">
        <v>316</v>
      </c>
      <c r="P4" s="24" t="s">
        <v>317</v>
      </c>
    </row>
    <row r="5" spans="1:16" ht="24" customHeight="1" x14ac:dyDescent="0.15">
      <c r="A5" s="173"/>
      <c r="B5" s="179"/>
      <c r="C5" s="180" t="s">
        <v>318</v>
      </c>
      <c r="D5" s="181">
        <v>1125000</v>
      </c>
      <c r="E5" s="173"/>
      <c r="F5" s="174"/>
      <c r="G5" s="174"/>
      <c r="H5" s="174"/>
      <c r="I5" s="174"/>
      <c r="J5" s="174"/>
      <c r="K5" s="173"/>
      <c r="M5" s="182">
        <f>YEAR($D$8)</f>
        <v>2025</v>
      </c>
      <c r="N5" s="183">
        <f t="shared" ref="N5:N29" si="0">SUMPRODUCT(($M5=YEAR($C$17:$C$256))*$F$17:$F$256)</f>
        <v>42329.634830958035</v>
      </c>
      <c r="O5" s="183">
        <f t="shared" ref="O5:O29" si="1">SUMPRODUCT(($M5=YEAR($C$17:$C$256))*$H$17:$H$256)</f>
        <v>20273.42788087521</v>
      </c>
      <c r="P5" s="183">
        <f t="shared" ref="P5:P29" si="2">N5+O5</f>
        <v>62603.062711833249</v>
      </c>
    </row>
    <row r="6" spans="1:16" ht="24" customHeight="1" x14ac:dyDescent="0.15">
      <c r="A6" s="173"/>
      <c r="B6" s="184"/>
      <c r="C6" s="185" t="s">
        <v>319</v>
      </c>
      <c r="D6" s="186">
        <v>0.02</v>
      </c>
      <c r="E6" s="173"/>
      <c r="F6" s="174"/>
      <c r="G6" s="174"/>
      <c r="H6" s="174"/>
      <c r="I6" s="174"/>
      <c r="J6" s="174"/>
      <c r="K6" s="173"/>
      <c r="M6" s="182">
        <f t="shared" ref="M6:M29" si="3">M5+1</f>
        <v>2026</v>
      </c>
      <c r="N6" s="183">
        <f t="shared" si="0"/>
        <v>47070.768146896655</v>
      </c>
      <c r="O6" s="183">
        <f t="shared" si="1"/>
        <v>21223.482084194155</v>
      </c>
      <c r="P6" s="183">
        <f t="shared" si="2"/>
        <v>68294.250231090817</v>
      </c>
    </row>
    <row r="7" spans="1:16" ht="24" customHeight="1" x14ac:dyDescent="0.15">
      <c r="A7" s="173"/>
      <c r="B7" s="187"/>
      <c r="C7" s="188" t="s">
        <v>320</v>
      </c>
      <c r="D7" s="189">
        <v>20</v>
      </c>
      <c r="E7" s="173"/>
      <c r="F7" s="174"/>
      <c r="G7" s="174"/>
      <c r="H7" s="174"/>
      <c r="I7" s="174"/>
      <c r="J7" s="174"/>
      <c r="K7" s="173"/>
      <c r="M7" s="182">
        <f t="shared" si="3"/>
        <v>2027</v>
      </c>
      <c r="N7" s="183">
        <f t="shared" si="0"/>
        <v>48020.861273375107</v>
      </c>
      <c r="O7" s="183">
        <f t="shared" si="1"/>
        <v>20273.38895771571</v>
      </c>
      <c r="P7" s="183">
        <f t="shared" si="2"/>
        <v>68294.250231090817</v>
      </c>
    </row>
    <row r="8" spans="1:16" ht="24" customHeight="1" x14ac:dyDescent="0.15">
      <c r="A8" s="173"/>
      <c r="B8" s="179"/>
      <c r="C8" s="190" t="s">
        <v>321</v>
      </c>
      <c r="D8" s="191">
        <v>45658</v>
      </c>
      <c r="E8" s="173"/>
      <c r="F8" s="174"/>
      <c r="G8" s="174"/>
      <c r="H8" s="174"/>
      <c r="I8" s="174"/>
      <c r="J8" s="174"/>
      <c r="K8" s="173"/>
      <c r="M8" s="182">
        <f t="shared" si="3"/>
        <v>2028</v>
      </c>
      <c r="N8" s="183">
        <f t="shared" si="0"/>
        <v>48990.131417448945</v>
      </c>
      <c r="O8" s="183">
        <f t="shared" si="1"/>
        <v>19304.118813641875</v>
      </c>
      <c r="P8" s="183">
        <f t="shared" si="2"/>
        <v>68294.250231090817</v>
      </c>
    </row>
    <row r="9" spans="1:16" ht="9" customHeight="1" x14ac:dyDescent="0.15">
      <c r="A9" s="173"/>
      <c r="B9" s="192"/>
      <c r="C9" s="173"/>
      <c r="D9" s="173"/>
      <c r="E9" s="173"/>
      <c r="F9" s="173"/>
      <c r="G9" s="173"/>
      <c r="H9" s="173"/>
      <c r="I9" s="173"/>
      <c r="J9" s="173"/>
      <c r="K9" s="173"/>
      <c r="M9" s="182">
        <f t="shared" si="3"/>
        <v>2029</v>
      </c>
      <c r="N9" s="183">
        <f t="shared" si="0"/>
        <v>49978.965654862222</v>
      </c>
      <c r="O9" s="183">
        <f t="shared" si="1"/>
        <v>18315.284576228594</v>
      </c>
      <c r="P9" s="183">
        <f t="shared" si="2"/>
        <v>68294.250231090817</v>
      </c>
    </row>
    <row r="10" spans="1:16" ht="24" customHeight="1" x14ac:dyDescent="0.15">
      <c r="A10" s="173"/>
      <c r="B10" s="320" t="s">
        <v>322</v>
      </c>
      <c r="C10" s="320"/>
      <c r="D10" s="320"/>
      <c r="E10" s="173"/>
      <c r="F10" s="173"/>
      <c r="G10" s="173"/>
      <c r="H10" s="173"/>
      <c r="I10" s="173"/>
      <c r="J10" s="173"/>
      <c r="K10" s="173"/>
      <c r="M10" s="182">
        <f t="shared" si="3"/>
        <v>2030</v>
      </c>
      <c r="N10" s="183">
        <f t="shared" si="0"/>
        <v>50987.758874233514</v>
      </c>
      <c r="O10" s="183">
        <f t="shared" si="1"/>
        <v>17306.491356857317</v>
      </c>
      <c r="P10" s="183">
        <f t="shared" si="2"/>
        <v>68294.250231090831</v>
      </c>
    </row>
    <row r="11" spans="1:16" ht="24" customHeight="1" x14ac:dyDescent="0.15">
      <c r="A11" s="173"/>
      <c r="B11" s="179"/>
      <c r="C11" s="190" t="s">
        <v>323</v>
      </c>
      <c r="D11" s="193">
        <f>IFERROR(IF(LoanIsGood,MonthlyPayment,""), "")</f>
        <v>5691.1875192575681</v>
      </c>
      <c r="E11" s="173"/>
      <c r="F11" s="173"/>
      <c r="G11" s="173"/>
      <c r="H11" s="173"/>
      <c r="I11" s="173"/>
      <c r="J11" s="173"/>
      <c r="K11" s="173"/>
      <c r="M11" s="182">
        <f t="shared" si="3"/>
        <v>2031</v>
      </c>
      <c r="N11" s="183">
        <f t="shared" si="0"/>
        <v>52016.913934753662</v>
      </c>
      <c r="O11" s="183">
        <f t="shared" si="1"/>
        <v>16277.336296337162</v>
      </c>
      <c r="P11" s="183">
        <f t="shared" si="2"/>
        <v>68294.250231090817</v>
      </c>
    </row>
    <row r="12" spans="1:16" ht="24" customHeight="1" x14ac:dyDescent="0.15">
      <c r="A12" s="173"/>
      <c r="B12" s="187"/>
      <c r="C12" s="194" t="s">
        <v>324</v>
      </c>
      <c r="D12" s="195">
        <f>IFERROR(IF(LoanIsGood,LoanYears*12,""), "")</f>
        <v>240</v>
      </c>
      <c r="E12" s="173"/>
      <c r="F12" s="173"/>
      <c r="G12" s="173"/>
      <c r="H12" s="173"/>
      <c r="I12" s="173"/>
      <c r="J12" s="173"/>
      <c r="K12" s="173"/>
      <c r="M12" s="182">
        <f t="shared" si="3"/>
        <v>2032</v>
      </c>
      <c r="N12" s="183">
        <f t="shared" si="0"/>
        <v>53066.841827066775</v>
      </c>
      <c r="O12" s="183">
        <f t="shared" si="1"/>
        <v>15227.408404024054</v>
      </c>
      <c r="P12" s="183">
        <f t="shared" si="2"/>
        <v>68294.250231090831</v>
      </c>
    </row>
    <row r="13" spans="1:16" ht="24" customHeight="1" x14ac:dyDescent="0.15">
      <c r="A13" s="173"/>
      <c r="B13" s="179"/>
      <c r="C13" s="188" t="s">
        <v>325</v>
      </c>
      <c r="D13" s="196">
        <f>IFERROR(IF(LoanIsGood,TotalLoanCost-LoanAmount,""), "")</f>
        <v>240885.00462181633</v>
      </c>
      <c r="E13" s="173"/>
      <c r="F13" s="173"/>
      <c r="G13" s="173"/>
      <c r="H13" s="173"/>
      <c r="I13" s="173"/>
      <c r="J13" s="173"/>
      <c r="K13" s="173"/>
      <c r="M13" s="182">
        <f t="shared" si="3"/>
        <v>2033</v>
      </c>
      <c r="N13" s="183">
        <f t="shared" si="0"/>
        <v>54137.961837398259</v>
      </c>
      <c r="O13" s="183">
        <f t="shared" si="1"/>
        <v>14156.288393692565</v>
      </c>
      <c r="P13" s="183">
        <f t="shared" si="2"/>
        <v>68294.250231090817</v>
      </c>
    </row>
    <row r="14" spans="1:16" ht="24" customHeight="1" x14ac:dyDescent="0.15">
      <c r="A14" s="173"/>
      <c r="B14" s="184"/>
      <c r="C14" s="190" t="s">
        <v>326</v>
      </c>
      <c r="D14" s="196">
        <f>IFERROR(IF(LoanIsGood,MonthlyPayment*NumberOfPayments,""), "")</f>
        <v>1365885.0046218163</v>
      </c>
      <c r="E14" s="173"/>
      <c r="F14" s="173"/>
      <c r="G14" s="173"/>
      <c r="H14" s="173"/>
      <c r="I14" s="173"/>
      <c r="J14" s="173"/>
      <c r="K14" s="173"/>
      <c r="M14" s="182">
        <f t="shared" si="3"/>
        <v>2034</v>
      </c>
      <c r="N14" s="183">
        <f t="shared" si="0"/>
        <v>55230.701714995841</v>
      </c>
      <c r="O14" s="183">
        <f t="shared" si="1"/>
        <v>13063.548516094976</v>
      </c>
      <c r="P14" s="183">
        <f t="shared" si="2"/>
        <v>68294.250231090817</v>
      </c>
    </row>
    <row r="15" spans="1:16" ht="24" customHeight="1" x14ac:dyDescent="0.15">
      <c r="A15" s="173"/>
      <c r="B15" s="192"/>
      <c r="C15" s="197" t="s">
        <v>327</v>
      </c>
      <c r="D15" s="198">
        <f ca="1">IFERROR(LOOKUP(2,1/($C$17:$C$256&lt;=TODAY()),$J$17:$J$256),D5)</f>
        <v>1051394.482963278</v>
      </c>
      <c r="E15" s="173"/>
      <c r="F15" s="173"/>
      <c r="G15" s="173"/>
      <c r="H15" s="173"/>
      <c r="I15" s="173"/>
      <c r="J15" s="173"/>
      <c r="K15" s="173"/>
      <c r="M15" s="182">
        <f t="shared" si="3"/>
        <v>2035</v>
      </c>
      <c r="N15" s="183">
        <f t="shared" si="0"/>
        <v>56345.497842950223</v>
      </c>
      <c r="O15" s="183">
        <f t="shared" si="1"/>
        <v>11948.752388140592</v>
      </c>
      <c r="P15" s="183">
        <f t="shared" si="2"/>
        <v>68294.250231090817</v>
      </c>
    </row>
    <row r="16" spans="1:16" ht="40.5" customHeight="1" x14ac:dyDescent="0.15">
      <c r="A16" s="173"/>
      <c r="B16" s="24" t="s">
        <v>328</v>
      </c>
      <c r="C16" s="24" t="s">
        <v>329</v>
      </c>
      <c r="D16" s="24" t="s">
        <v>330</v>
      </c>
      <c r="E16" s="24" t="s">
        <v>331</v>
      </c>
      <c r="F16" s="24" t="s">
        <v>332</v>
      </c>
      <c r="G16" s="24" t="s">
        <v>333</v>
      </c>
      <c r="H16" s="24" t="s">
        <v>334</v>
      </c>
      <c r="I16" s="24" t="s">
        <v>335</v>
      </c>
      <c r="J16" s="24" t="s">
        <v>336</v>
      </c>
      <c r="K16" s="173"/>
      <c r="M16" s="182">
        <f t="shared" si="3"/>
        <v>2036</v>
      </c>
      <c r="N16" s="183">
        <f t="shared" si="0"/>
        <v>57482.795412463587</v>
      </c>
      <c r="O16" s="183">
        <f t="shared" si="1"/>
        <v>10811.454818627222</v>
      </c>
      <c r="P16" s="183">
        <f t="shared" si="2"/>
        <v>68294.250231090817</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1125000</v>
      </c>
      <c r="E17" s="201">
        <f>IFERROR(IF(LoanIsNotPaid*LoanIsGood,MonthlyPayment,0), 0)</f>
        <v>5691.1875192575681</v>
      </c>
      <c r="F17" s="201">
        <f>IFERROR(IF(LoanIsNotPaid*LoanIsGood,Principal,0), 0)</f>
        <v>3816.1875192575681</v>
      </c>
      <c r="G17" s="201">
        <f>SUM($F$17:F17)</f>
        <v>3816.1875192575681</v>
      </c>
      <c r="H17" s="201">
        <f>IFERROR(IF(LoanIsNotPaid*LoanIsGood,InterestAmt,0), 0)</f>
        <v>1875.0000000000002</v>
      </c>
      <c r="I17" s="201">
        <f>SUM($H$17:H17)</f>
        <v>1875.0000000000002</v>
      </c>
      <c r="J17" s="201">
        <f>IFERROR(IF(LoanIsNotPaid*LoanIsGood,EndingBalance,0), 0)</f>
        <v>1121183.8124807423</v>
      </c>
      <c r="K17" s="173"/>
      <c r="M17" s="202">
        <f t="shared" si="3"/>
        <v>2037</v>
      </c>
      <c r="N17" s="65">
        <f t="shared" si="0"/>
        <v>58643.048600635739</v>
      </c>
      <c r="O17" s="65">
        <f t="shared" si="1"/>
        <v>9651.2016304550853</v>
      </c>
      <c r="P17" s="65">
        <f t="shared" si="2"/>
        <v>68294.250231090817</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1121183.8124807423</v>
      </c>
      <c r="E18" s="201">
        <f>IFERROR(IF(LoanIsNotPaid*LoanIsGood,MonthlyPayment,0), 0)</f>
        <v>5691.1875192575681</v>
      </c>
      <c r="F18" s="201">
        <f>IFERROR(IF(LoanIsNotPaid*LoanIsGood,Principal,0), 0)</f>
        <v>3822.5478317896636</v>
      </c>
      <c r="G18" s="201">
        <f>SUM($F$17:F18)</f>
        <v>7638.7353510472312</v>
      </c>
      <c r="H18" s="201">
        <f>IFERROR(IF(LoanIsNotPaid*LoanIsGood,InterestAmt,0), 0)</f>
        <v>1868.639687467904</v>
      </c>
      <c r="I18" s="201">
        <f>SUM($H$17:H18)</f>
        <v>3743.639687467904</v>
      </c>
      <c r="J18" s="201">
        <f>IFERROR(IF(LoanIsNotPaid*LoanIsGood,EndingBalance,0), 0)</f>
        <v>1117361.2646489525</v>
      </c>
      <c r="K18" s="173"/>
      <c r="M18" s="202">
        <f t="shared" si="3"/>
        <v>2038</v>
      </c>
      <c r="N18" s="65">
        <f t="shared" si="0"/>
        <v>59826.720751838533</v>
      </c>
      <c r="O18" s="65">
        <f t="shared" si="1"/>
        <v>8467.5294792522836</v>
      </c>
      <c r="P18" s="65">
        <f t="shared" si="2"/>
        <v>68294.250231090817</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1117361.2646489525</v>
      </c>
      <c r="E19" s="201">
        <f>IFERROR(IF(LoanIsNotPaid*LoanIsGood,MonthlyPayment,0), 0)</f>
        <v>5691.1875192575681</v>
      </c>
      <c r="F19" s="201">
        <f>IFERROR(IF(LoanIsNotPaid*LoanIsGood,Principal,0), 0)</f>
        <v>3828.9187448426464</v>
      </c>
      <c r="G19" s="201">
        <f>SUM($F$17:F19)</f>
        <v>11467.654095889877</v>
      </c>
      <c r="H19" s="201">
        <f>IFERROR(IF(LoanIsNotPaid*LoanIsGood,InterestAmt,0), 0)</f>
        <v>1862.2687744149214</v>
      </c>
      <c r="I19" s="201">
        <f>SUM($H$17:H19)</f>
        <v>5605.9084618828256</v>
      </c>
      <c r="J19" s="201">
        <f>IFERROR(IF(LoanIsNotPaid*LoanIsGood,EndingBalance,0), 0)</f>
        <v>1113532.34590411</v>
      </c>
      <c r="K19" s="173"/>
      <c r="M19" s="202">
        <f t="shared" si="3"/>
        <v>2039</v>
      </c>
      <c r="N19" s="65">
        <f t="shared" si="0"/>
        <v>61034.284562751491</v>
      </c>
      <c r="O19" s="65">
        <f t="shared" si="1"/>
        <v>7259.9656683393205</v>
      </c>
      <c r="P19" s="65">
        <f t="shared" si="2"/>
        <v>68294.250231090817</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1113532.34590411</v>
      </c>
      <c r="E20" s="201">
        <f>IFERROR(IF(LoanIsNotPaid*LoanIsGood,MonthlyPayment,0), 0)</f>
        <v>5691.1875192575681</v>
      </c>
      <c r="F20" s="201">
        <f>IFERROR(IF(LoanIsNotPaid*LoanIsGood,Principal,0), 0)</f>
        <v>3835.3002760840504</v>
      </c>
      <c r="G20" s="201">
        <f>SUM($F$17:F20)</f>
        <v>15302.954371973927</v>
      </c>
      <c r="H20" s="201">
        <f>IFERROR(IF(LoanIsNotPaid*LoanIsGood,InterestAmt,0), 0)</f>
        <v>1855.8872431735172</v>
      </c>
      <c r="I20" s="201">
        <f>SUM($H$17:H20)</f>
        <v>7461.7957050563427</v>
      </c>
      <c r="J20" s="201">
        <f>IFERROR(IF(LoanIsNotPaid*LoanIsGood,EndingBalance,0), 0)</f>
        <v>1109697.0456280254</v>
      </c>
      <c r="K20" s="173"/>
      <c r="M20" s="202">
        <f t="shared" si="3"/>
        <v>2040</v>
      </c>
      <c r="N20" s="65">
        <f t="shared" si="0"/>
        <v>62266.222271132036</v>
      </c>
      <c r="O20" s="65">
        <f t="shared" si="1"/>
        <v>6028.0279599587793</v>
      </c>
      <c r="P20" s="65">
        <f t="shared" si="2"/>
        <v>68294.250231090817</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1109697.0456280254</v>
      </c>
      <c r="E21" s="201">
        <f>IFERROR(IF(LoanIsNotPaid*LoanIsGood,MonthlyPayment,0), 0)</f>
        <v>5691.1875192575681</v>
      </c>
      <c r="F21" s="201">
        <f>IFERROR(IF(LoanIsNotPaid*LoanIsGood,Principal,0), 0)</f>
        <v>3841.6924432108576</v>
      </c>
      <c r="G21" s="201">
        <f>SUM($F$17:F21)</f>
        <v>19144.646815184784</v>
      </c>
      <c r="H21" s="201">
        <f>IFERROR(IF(LoanIsNotPaid*LoanIsGood,InterestAmt,0), 0)</f>
        <v>1849.4950760467104</v>
      </c>
      <c r="I21" s="201">
        <f>SUM($H$17:H21)</f>
        <v>9311.2907811030527</v>
      </c>
      <c r="J21" s="201">
        <f>IFERROR(IF(LoanIsNotPaid*LoanIsGood,EndingBalance,0), 0)</f>
        <v>1105855.3531848146</v>
      </c>
      <c r="K21" s="173"/>
      <c r="M21" s="202">
        <f t="shared" si="3"/>
        <v>2041</v>
      </c>
      <c r="N21" s="65">
        <f t="shared" si="0"/>
        <v>63523.025848395984</v>
      </c>
      <c r="O21" s="65">
        <f t="shared" si="1"/>
        <v>4771.2243826948306</v>
      </c>
      <c r="P21" s="65">
        <f t="shared" si="2"/>
        <v>68294.250231090817</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1105855.3531848146</v>
      </c>
      <c r="E22" s="201">
        <f>IFERROR(IF(LoanIsNotPaid*LoanIsGood,MonthlyPayment,0), 0)</f>
        <v>5691.1875192575681</v>
      </c>
      <c r="F22" s="201">
        <f>IFERROR(IF(LoanIsNotPaid*LoanIsGood,Principal,0), 0)</f>
        <v>3848.0952639495422</v>
      </c>
      <c r="G22" s="201">
        <f>SUM($F$17:F22)</f>
        <v>22992.742079134325</v>
      </c>
      <c r="H22" s="201">
        <f>IFERROR(IF(LoanIsNotPaid*LoanIsGood,InterestAmt,0), 0)</f>
        <v>1843.0922553080256</v>
      </c>
      <c r="I22" s="201">
        <f>SUM($H$17:H22)</f>
        <v>11154.383036411078</v>
      </c>
      <c r="J22" s="201">
        <f>IFERROR(IF(LoanIsNotPaid*LoanIsGood,EndingBalance,0), 0)</f>
        <v>1102007.257920865</v>
      </c>
      <c r="K22" s="173"/>
      <c r="M22" s="202">
        <f t="shared" si="3"/>
        <v>2042</v>
      </c>
      <c r="N22" s="65">
        <f t="shared" si="0"/>
        <v>64805.19719608521</v>
      </c>
      <c r="O22" s="65">
        <f t="shared" si="1"/>
        <v>3489.0530350056051</v>
      </c>
      <c r="P22" s="65">
        <f t="shared" si="2"/>
        <v>68294.250231090817</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1102007.257920865</v>
      </c>
      <c r="E23" s="201">
        <f>IFERROR(IF(LoanIsNotPaid*LoanIsGood,MonthlyPayment,0), 0)</f>
        <v>5691.1875192575681</v>
      </c>
      <c r="F23" s="201">
        <f>IFERROR(IF(LoanIsNotPaid*LoanIsGood,Principal,0), 0)</f>
        <v>3854.5087560561246</v>
      </c>
      <c r="G23" s="201">
        <f>SUM($F$17:F23)</f>
        <v>26847.250835190451</v>
      </c>
      <c r="H23" s="201">
        <f>IFERROR(IF(LoanIsNotPaid*LoanIsGood,InterestAmt,0), 0)</f>
        <v>1836.678763201443</v>
      </c>
      <c r="I23" s="201">
        <f>SUM($H$17:H23)</f>
        <v>12991.061799612522</v>
      </c>
      <c r="J23" s="201">
        <f>IFERROR(IF(LoanIsNotPaid*LoanIsGood,EndingBalance,0), 0)</f>
        <v>1098152.7491648088</v>
      </c>
      <c r="K23" s="173"/>
      <c r="M23" s="202">
        <f t="shared" si="3"/>
        <v>2043</v>
      </c>
      <c r="N23" s="65">
        <f t="shared" si="0"/>
        <v>66113.248346300825</v>
      </c>
      <c r="O23" s="65">
        <f t="shared" si="1"/>
        <v>2181.0018847899892</v>
      </c>
      <c r="P23" s="65">
        <f t="shared" si="2"/>
        <v>68294.250231090817</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1098152.7491648088</v>
      </c>
      <c r="E24" s="201">
        <f>IFERROR(IF(LoanIsNotPaid*LoanIsGood,MonthlyPayment,0), 0)</f>
        <v>5691.1875192575681</v>
      </c>
      <c r="F24" s="201">
        <f>IFERROR(IF(LoanIsNotPaid*LoanIsGood,Principal,0), 0)</f>
        <v>3860.9329373162182</v>
      </c>
      <c r="G24" s="201">
        <f>SUM($F$17:F24)</f>
        <v>30708.183772506669</v>
      </c>
      <c r="H24" s="201">
        <f>IFERROR(IF(LoanIsNotPaid*LoanIsGood,InterestAmt,0), 0)</f>
        <v>1830.2545819413497</v>
      </c>
      <c r="I24" s="201">
        <f>SUM($H$17:H24)</f>
        <v>14821.316381553872</v>
      </c>
      <c r="J24" s="201">
        <f>IFERROR(IF(LoanIsNotPaid*LoanIsGood,EndingBalance,0), 0)</f>
        <v>1094291.8162274919</v>
      </c>
      <c r="K24" s="173"/>
      <c r="M24" s="202">
        <f t="shared" si="3"/>
        <v>2044</v>
      </c>
      <c r="N24" s="65">
        <f t="shared" si="0"/>
        <v>67447.701666181994</v>
      </c>
      <c r="O24" s="65">
        <f t="shared" si="1"/>
        <v>846.54856490882412</v>
      </c>
      <c r="P24" s="65">
        <f t="shared" si="2"/>
        <v>68294.250231090817</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1094291.8162274919</v>
      </c>
      <c r="E25" s="201">
        <f>IFERROR(IF(LoanIsNotPaid*LoanIsGood,MonthlyPayment,0), 0)</f>
        <v>5691.1875192575681</v>
      </c>
      <c r="F25" s="201">
        <f>IFERROR(IF(LoanIsNotPaid*LoanIsGood,Principal,0), 0)</f>
        <v>3867.3678255450791</v>
      </c>
      <c r="G25" s="201">
        <f>SUM($F$17:F25)</f>
        <v>34575.551598051745</v>
      </c>
      <c r="H25" s="201">
        <f>IFERROR(IF(LoanIsNotPaid*LoanIsGood,InterestAmt,0), 0)</f>
        <v>1823.819693712489</v>
      </c>
      <c r="I25" s="201">
        <f>SUM($H$17:H25)</f>
        <v>16645.13607526636</v>
      </c>
      <c r="J25" s="201">
        <f>IFERROR(IF(LoanIsNotPaid*LoanIsGood,EndingBalance,0), 0)</f>
        <v>1090424.4484019473</v>
      </c>
      <c r="K25" s="173"/>
      <c r="M25" s="202">
        <f t="shared" si="3"/>
        <v>2045</v>
      </c>
      <c r="N25" s="65">
        <f t="shared" si="0"/>
        <v>5681.717989275443</v>
      </c>
      <c r="O25" s="65">
        <f t="shared" si="1"/>
        <v>9.4695299821257386</v>
      </c>
      <c r="P25" s="65">
        <f t="shared" si="2"/>
        <v>5691.187519257569</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1090424.4484019473</v>
      </c>
      <c r="E26" s="201">
        <f>IFERROR(IF(LoanIsNotPaid*LoanIsGood,MonthlyPayment,0), 0)</f>
        <v>5691.1875192575681</v>
      </c>
      <c r="F26" s="201">
        <f>IFERROR(IF(LoanIsNotPaid*LoanIsGood,Principal,0), 0)</f>
        <v>3873.8134385876538</v>
      </c>
      <c r="G26" s="201">
        <f>SUM($F$17:F26)</f>
        <v>38449.365036639399</v>
      </c>
      <c r="H26" s="201">
        <f>IFERROR(IF(LoanIsNotPaid*LoanIsGood,InterestAmt,0), 0)</f>
        <v>1817.3740806699141</v>
      </c>
      <c r="I26" s="201">
        <f>SUM($H$17:H26)</f>
        <v>18462.510155936274</v>
      </c>
      <c r="J26" s="201">
        <f>IFERROR(IF(LoanIsNotPaid*LoanIsGood,EndingBalance,0), 0)</f>
        <v>1086550.6349633592</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1086550.6349633592</v>
      </c>
      <c r="E27" s="201">
        <f>IFERROR(IF(LoanIsNotPaid*LoanIsGood,MonthlyPayment,0), 0)</f>
        <v>5691.1875192575681</v>
      </c>
      <c r="F27" s="201">
        <f>IFERROR(IF(LoanIsNotPaid*LoanIsGood,Principal,0), 0)</f>
        <v>3880.2697943186336</v>
      </c>
      <c r="G27" s="201">
        <f>SUM($F$17:F27)</f>
        <v>42329.634830958035</v>
      </c>
      <c r="H27" s="201">
        <f>IFERROR(IF(LoanIsNotPaid*LoanIsGood,InterestAmt,0), 0)</f>
        <v>1810.9177249389345</v>
      </c>
      <c r="I27" s="201">
        <f>SUM($H$17:H27)</f>
        <v>20273.42788087521</v>
      </c>
      <c r="J27" s="201">
        <f>IFERROR(IF(LoanIsNotPaid*LoanIsGood,EndingBalance,0), 0)</f>
        <v>1082670.3651690404</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1082670.3651690404</v>
      </c>
      <c r="E28" s="201">
        <f>IFERROR(IF(LoanIsNotPaid*LoanIsGood,MonthlyPayment,0), 0)</f>
        <v>5691.1875192575681</v>
      </c>
      <c r="F28" s="201">
        <f>IFERROR(IF(LoanIsNotPaid*LoanIsGood,Principal,0), 0)</f>
        <v>3886.7369106424976</v>
      </c>
      <c r="G28" s="201">
        <f>SUM($F$17:F28)</f>
        <v>46216.371741600531</v>
      </c>
      <c r="H28" s="201">
        <f>IFERROR(IF(LoanIsNotPaid*LoanIsGood,InterestAmt,0), 0)</f>
        <v>1804.4506086150702</v>
      </c>
      <c r="I28" s="201">
        <f>SUM($H$17:H28)</f>
        <v>22077.878489490278</v>
      </c>
      <c r="J28" s="201">
        <f>IFERROR(IF(LoanIsNotPaid*LoanIsGood,EndingBalance,0), 0)</f>
        <v>1078783.6282583978</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1078783.6282583978</v>
      </c>
      <c r="E29" s="201">
        <f>IFERROR(IF(LoanIsNotPaid*LoanIsGood,MonthlyPayment,0), 0)</f>
        <v>5691.1875192575681</v>
      </c>
      <c r="F29" s="201">
        <f>IFERROR(IF(LoanIsNotPaid*LoanIsGood,Principal,0), 0)</f>
        <v>3893.2148054935683</v>
      </c>
      <c r="G29" s="201">
        <f>SUM($F$17:F29)</f>
        <v>50109.586547094099</v>
      </c>
      <c r="H29" s="201">
        <f>IFERROR(IF(LoanIsNotPaid*LoanIsGood,InterestAmt,0), 0)</f>
        <v>1797.9727137639991</v>
      </c>
      <c r="I29" s="201">
        <f>SUM($H$17:H29)</f>
        <v>23875.851203254279</v>
      </c>
      <c r="J29" s="201">
        <f>IFERROR(IF(LoanIsNotPaid*LoanIsGood,EndingBalance,0), 0)</f>
        <v>1074890.4134529042</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1074890.4134529042</v>
      </c>
      <c r="E30" s="201">
        <f>IFERROR(IF(LoanIsNotPaid*LoanIsGood,MonthlyPayment,0), 0)</f>
        <v>5691.1875192575681</v>
      </c>
      <c r="F30" s="201">
        <f>IFERROR(IF(LoanIsNotPaid*LoanIsGood,Principal,0), 0)</f>
        <v>3899.7034968360576</v>
      </c>
      <c r="G30" s="201">
        <f>SUM($F$17:F30)</f>
        <v>54009.290043930159</v>
      </c>
      <c r="H30" s="201">
        <f>IFERROR(IF(LoanIsNotPaid*LoanIsGood,InterestAmt,0), 0)</f>
        <v>1791.4840224215097</v>
      </c>
      <c r="I30" s="201">
        <f>SUM($H$17:H30)</f>
        <v>25667.33522567579</v>
      </c>
      <c r="J30" s="201">
        <f>IFERROR(IF(LoanIsNotPaid*LoanIsGood,EndingBalance,0), 0)</f>
        <v>1070990.7099560676</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1070990.7099560676</v>
      </c>
      <c r="E31" s="201">
        <f>IFERROR(IF(LoanIsNotPaid*LoanIsGood,MonthlyPayment,0), 0)</f>
        <v>5691.1875192575681</v>
      </c>
      <c r="F31" s="201">
        <f>IFERROR(IF(LoanIsNotPaid*LoanIsGood,Principal,0), 0)</f>
        <v>3906.2030026641182</v>
      </c>
      <c r="G31" s="201">
        <f>SUM($F$17:F31)</f>
        <v>57915.493046594274</v>
      </c>
      <c r="H31" s="201">
        <f>IFERROR(IF(LoanIsNotPaid*LoanIsGood,InterestAmt,0), 0)</f>
        <v>1784.9845165934505</v>
      </c>
      <c r="I31" s="201">
        <f>SUM($H$17:H31)</f>
        <v>27452.319742269239</v>
      </c>
      <c r="J31" s="201">
        <f>IFERROR(IF(LoanIsNotPaid*LoanIsGood,EndingBalance,0), 0)</f>
        <v>1067084.5069534036</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1067084.5069534036</v>
      </c>
      <c r="E32" s="201">
        <f>IFERROR(IF(LoanIsNotPaid*LoanIsGood,MonthlyPayment,0), 0)</f>
        <v>5691.1875192575681</v>
      </c>
      <c r="F32" s="201">
        <f>IFERROR(IF(LoanIsNotPaid*LoanIsGood,Principal,0), 0)</f>
        <v>3912.713341001891</v>
      </c>
      <c r="G32" s="201">
        <f>SUM($F$17:F32)</f>
        <v>61828.206387596168</v>
      </c>
      <c r="H32" s="201">
        <f>IFERROR(IF(LoanIsNotPaid*LoanIsGood,InterestAmt,0), 0)</f>
        <v>1778.4741782556762</v>
      </c>
      <c r="I32" s="201">
        <f>SUM($H$17:H32)</f>
        <v>29230.793920524917</v>
      </c>
      <c r="J32" s="201">
        <f>IFERROR(IF(LoanIsNotPaid*LoanIsGood,EndingBalance,0), 0)</f>
        <v>1063171.7936124012</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1063171.7936124012</v>
      </c>
      <c r="E33" s="201">
        <f>IFERROR(IF(LoanIsNotPaid*LoanIsGood,MonthlyPayment,0), 0)</f>
        <v>5691.1875192575681</v>
      </c>
      <c r="F33" s="201">
        <f>IFERROR(IF(LoanIsNotPaid*LoanIsGood,Principal,0), 0)</f>
        <v>3919.2345299035615</v>
      </c>
      <c r="G33" s="201">
        <f>SUM($F$17:F33)</f>
        <v>65747.440917499727</v>
      </c>
      <c r="H33" s="201">
        <f>IFERROR(IF(LoanIsNotPaid*LoanIsGood,InterestAmt,0), 0)</f>
        <v>1771.9529893540068</v>
      </c>
      <c r="I33" s="201">
        <f>SUM($H$17:H33)</f>
        <v>31002.746909878922</v>
      </c>
      <c r="J33" s="201">
        <f>IFERROR(IF(LoanIsNotPaid*LoanIsGood,EndingBalance,0), 0)</f>
        <v>1059252.5590824976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1059252.5590824976</v>
      </c>
      <c r="E34" s="201">
        <f>IFERROR(IF(LoanIsNotPaid*LoanIsGood,MonthlyPayment,0), 0)</f>
        <v>5691.1875192575681</v>
      </c>
      <c r="F34" s="201">
        <f>IFERROR(IF(LoanIsNotPaid*LoanIsGood,Principal,0), 0)</f>
        <v>3925.7665874534009</v>
      </c>
      <c r="G34" s="201">
        <f>SUM($F$17:F34)</f>
        <v>69673.207504953127</v>
      </c>
      <c r="H34" s="201">
        <f>IFERROR(IF(LoanIsNotPaid*LoanIsGood,InterestAmt,0), 0)</f>
        <v>1765.4209318041674</v>
      </c>
      <c r="I34" s="201">
        <f>SUM($H$17:H34)</f>
        <v>32768.167841683091</v>
      </c>
      <c r="J34" s="201">
        <f>IFERROR(IF(LoanIsNotPaid*LoanIsGood,EndingBalance,0), 0)</f>
        <v>1055326.7924950442</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1055326.7924950442</v>
      </c>
      <c r="E35" s="201">
        <f>IFERROR(IF(LoanIsNotPaid*LoanIsGood,MonthlyPayment,0), 0)</f>
        <v>5691.1875192575681</v>
      </c>
      <c r="F35" s="201">
        <f>IFERROR(IF(LoanIsNotPaid*LoanIsGood,Principal,0), 0)</f>
        <v>3932.3095317658235</v>
      </c>
      <c r="G35" s="201">
        <f>SUM($F$17:F35)</f>
        <v>73605.517036718957</v>
      </c>
      <c r="H35" s="201">
        <f>IFERROR(IF(LoanIsNotPaid*LoanIsGood,InterestAmt,0), 0)</f>
        <v>1758.877987491745</v>
      </c>
      <c r="I35" s="201">
        <f>SUM($H$17:H35)</f>
        <v>34527.045829174836</v>
      </c>
      <c r="J35" s="201">
        <f>IFERROR(IF(LoanIsNotPaid*LoanIsGood,EndingBalance,0), 0)</f>
        <v>1051394.482963278</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1051394.482963278</v>
      </c>
      <c r="E36" s="201">
        <f>IFERROR(IF(LoanIsNotPaid*LoanIsGood,MonthlyPayment,0), 0)</f>
        <v>5691.1875192575681</v>
      </c>
      <c r="F36" s="201">
        <f>IFERROR(IF(LoanIsNotPaid*LoanIsGood,Principal,0), 0)</f>
        <v>3938.8633809854327</v>
      </c>
      <c r="G36" s="201">
        <f>SUM($F$17:F36)</f>
        <v>77544.380417704393</v>
      </c>
      <c r="H36" s="201">
        <f>IFERROR(IF(LoanIsNotPaid*LoanIsGood,InterestAmt,0), 0)</f>
        <v>1752.3241382721355</v>
      </c>
      <c r="I36" s="201">
        <f>SUM($H$17:H36)</f>
        <v>36279.369967446975</v>
      </c>
      <c r="J36" s="201">
        <f>IFERROR(IF(LoanIsNotPaid*LoanIsGood,EndingBalance,0), 0)</f>
        <v>1047455.6195822926</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1047455.6195822926</v>
      </c>
      <c r="E37" s="201">
        <f>IFERROR(IF(LoanIsNotPaid*LoanIsGood,MonthlyPayment,0), 0)</f>
        <v>5691.1875192575681</v>
      </c>
      <c r="F37" s="201">
        <f>IFERROR(IF(LoanIsNotPaid*LoanIsGood,Principal,0), 0)</f>
        <v>3945.4281532870755</v>
      </c>
      <c r="G37" s="201">
        <f>SUM($F$17:F37)</f>
        <v>81489.808570991474</v>
      </c>
      <c r="H37" s="201">
        <f>IFERROR(IF(LoanIsNotPaid*LoanIsGood,InterestAmt,0), 0)</f>
        <v>1745.759365970493</v>
      </c>
      <c r="I37" s="201">
        <f>SUM($H$17:H37)</f>
        <v>38025.12933341747</v>
      </c>
      <c r="J37" s="201">
        <f>IFERROR(IF(LoanIsNotPaid*LoanIsGood,EndingBalance,0), 0)</f>
        <v>1043510.1914290052</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1043510.1914290052</v>
      </c>
      <c r="E38" s="201">
        <f>IFERROR(IF(LoanIsNotPaid*LoanIsGood,MonthlyPayment,0), 0)</f>
        <v>5691.1875192575681</v>
      </c>
      <c r="F38" s="201">
        <f>IFERROR(IF(LoanIsNotPaid*LoanIsGood,Principal,0), 0)</f>
        <v>3952.0038668758866</v>
      </c>
      <c r="G38" s="201">
        <f>SUM($F$17:F38)</f>
        <v>85441.812437867367</v>
      </c>
      <c r="H38" s="201">
        <f>IFERROR(IF(LoanIsNotPaid*LoanIsGood,InterestAmt,0), 0)</f>
        <v>1739.1836523816812</v>
      </c>
      <c r="I38" s="201">
        <f>SUM($H$17:H38)</f>
        <v>39764.312985799152</v>
      </c>
      <c r="J38" s="201">
        <f>IFERROR(IF(LoanIsNotPaid*LoanIsGood,EndingBalance,0), 0)</f>
        <v>1039558.1875621293</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1039558.1875621293</v>
      </c>
      <c r="E39" s="201">
        <f>IFERROR(IF(LoanIsNotPaid*LoanIsGood,MonthlyPayment,0), 0)</f>
        <v>5691.1875192575681</v>
      </c>
      <c r="F39" s="201">
        <f>IFERROR(IF(LoanIsNotPaid*LoanIsGood,Principal,0), 0)</f>
        <v>3958.5905399873468</v>
      </c>
      <c r="G39" s="201">
        <f>SUM($F$17:F39)</f>
        <v>89400.402977854712</v>
      </c>
      <c r="H39" s="201">
        <f>IFERROR(IF(LoanIsNotPaid*LoanIsGood,InterestAmt,0), 0)</f>
        <v>1732.5969792702215</v>
      </c>
      <c r="I39" s="201">
        <f>SUM($H$17:H39)</f>
        <v>41496.909965069375</v>
      </c>
      <c r="J39" s="201">
        <f>IFERROR(IF(LoanIsNotPaid*LoanIsGood,EndingBalance,0), 0)</f>
        <v>1035599.5970221418</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1035599.5970221418</v>
      </c>
      <c r="E40" s="201">
        <f>IFERROR(IF(LoanIsNotPaid*LoanIsGood,MonthlyPayment,0), 0)</f>
        <v>5691.1875192575681</v>
      </c>
      <c r="F40" s="201">
        <f>IFERROR(IF(LoanIsNotPaid*LoanIsGood,Principal,0), 0)</f>
        <v>3965.1881908873252</v>
      </c>
      <c r="G40" s="201">
        <f>SUM($F$17:F40)</f>
        <v>93365.59116874203</v>
      </c>
      <c r="H40" s="201">
        <f>IFERROR(IF(LoanIsNotPaid*LoanIsGood,InterestAmt,0), 0)</f>
        <v>1725.9993283702427</v>
      </c>
      <c r="I40" s="201">
        <f>SUM($H$17:H40)</f>
        <v>43222.909293439618</v>
      </c>
      <c r="J40" s="201">
        <f>IFERROR(IF(LoanIsNotPaid*LoanIsGood,EndingBalance,0), 0)</f>
        <v>1031634.4088312539</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1031634.4088312539</v>
      </c>
      <c r="E41" s="201">
        <f>IFERROR(IF(LoanIsNotPaid*LoanIsGood,MonthlyPayment,0), 0)</f>
        <v>5691.1875192575681</v>
      </c>
      <c r="F41" s="201">
        <f>IFERROR(IF(LoanIsNotPaid*LoanIsGood,Principal,0), 0)</f>
        <v>3971.796837872138</v>
      </c>
      <c r="G41" s="201">
        <f>SUM($F$17:F41)</f>
        <v>97337.388006614172</v>
      </c>
      <c r="H41" s="201">
        <f>IFERROR(IF(LoanIsNotPaid*LoanIsGood,InterestAmt,0), 0)</f>
        <v>1719.3906813854303</v>
      </c>
      <c r="I41" s="201">
        <f>SUM($H$17:H41)</f>
        <v>44942.299974825051</v>
      </c>
      <c r="J41" s="201">
        <f>IFERROR(IF(LoanIsNotPaid*LoanIsGood,EndingBalance,0), 0)</f>
        <v>1027662.6119933822</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1027662.6119933822</v>
      </c>
      <c r="E42" s="201">
        <f>IFERROR(IF(LoanIsNotPaid*LoanIsGood,MonthlyPayment,0), 0)</f>
        <v>5691.1875192575681</v>
      </c>
      <c r="F42" s="201">
        <f>IFERROR(IF(LoanIsNotPaid*LoanIsGood,Principal,0), 0)</f>
        <v>3978.4164992685915</v>
      </c>
      <c r="G42" s="201">
        <f>SUM($F$17:F42)</f>
        <v>101315.80450588277</v>
      </c>
      <c r="H42" s="201">
        <f>IFERROR(IF(LoanIsNotPaid*LoanIsGood,InterestAmt,0), 0)</f>
        <v>1712.7710199889766</v>
      </c>
      <c r="I42" s="201">
        <f>SUM($H$17:H42)</f>
        <v>46655.070994814028</v>
      </c>
      <c r="J42" s="201">
        <f>IFERROR(IF(LoanIsNotPaid*LoanIsGood,EndingBalance,0), 0)</f>
        <v>1023684.1954941133</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1023684.1954941133</v>
      </c>
      <c r="E43" s="201">
        <f>IFERROR(IF(LoanIsNotPaid*LoanIsGood,MonthlyPayment,0), 0)</f>
        <v>5691.1875192575681</v>
      </c>
      <c r="F43" s="201">
        <f>IFERROR(IF(LoanIsNotPaid*LoanIsGood,Principal,0), 0)</f>
        <v>3985.0471934340394</v>
      </c>
      <c r="G43" s="201">
        <f>SUM($F$17:F43)</f>
        <v>105300.85169931682</v>
      </c>
      <c r="H43" s="201">
        <f>IFERROR(IF(LoanIsNotPaid*LoanIsGood,InterestAmt,0), 0)</f>
        <v>1706.1403258235289</v>
      </c>
      <c r="I43" s="201">
        <f>SUM($H$17:H43)</f>
        <v>48361.211320637558</v>
      </c>
      <c r="J43" s="201">
        <f>IFERROR(IF(LoanIsNotPaid*LoanIsGood,EndingBalance,0), 0)</f>
        <v>1019699.1483006791</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1019699.1483006791</v>
      </c>
      <c r="E44" s="201">
        <f>IFERROR(IF(LoanIsNotPaid*LoanIsGood,MonthlyPayment,0), 0)</f>
        <v>5691.1875192575681</v>
      </c>
      <c r="F44" s="201">
        <f>IFERROR(IF(LoanIsNotPaid*LoanIsGood,Principal,0), 0)</f>
        <v>3991.6889387564293</v>
      </c>
      <c r="G44" s="201">
        <f>SUM($F$17:F44)</f>
        <v>109292.54063807325</v>
      </c>
      <c r="H44" s="201">
        <f>IFERROR(IF(LoanIsNotPaid*LoanIsGood,InterestAmt,0), 0)</f>
        <v>1699.498580501139</v>
      </c>
      <c r="I44" s="201">
        <f>SUM($H$17:H44)</f>
        <v>50060.709901138696</v>
      </c>
      <c r="J44" s="201">
        <f>IFERROR(IF(LoanIsNotPaid*LoanIsGood,EndingBalance,0), 0)</f>
        <v>1015707.4593619223</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1015707.4593619223</v>
      </c>
      <c r="E45" s="201">
        <f>IFERROR(IF(LoanIsNotPaid*LoanIsGood,MonthlyPayment,0), 0)</f>
        <v>5691.1875192575681</v>
      </c>
      <c r="F45" s="201">
        <f>IFERROR(IF(LoanIsNotPaid*LoanIsGood,Principal,0), 0)</f>
        <v>3998.341753654357</v>
      </c>
      <c r="G45" s="201">
        <f>SUM($F$17:F45)</f>
        <v>113290.8823917276</v>
      </c>
      <c r="H45" s="201">
        <f>IFERROR(IF(LoanIsNotPaid*LoanIsGood,InterestAmt,0), 0)</f>
        <v>1692.8457656032115</v>
      </c>
      <c r="I45" s="201">
        <f>SUM($H$17:H45)</f>
        <v>51753.555666741908</v>
      </c>
      <c r="J45" s="201">
        <f>IFERROR(IF(LoanIsNotPaid*LoanIsGood,EndingBalance,0), 0)</f>
        <v>1011709.1176082677</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1011709.1176082677</v>
      </c>
      <c r="E46" s="201">
        <f>IFERROR(IF(LoanIsNotPaid*LoanIsGood,MonthlyPayment,0), 0)</f>
        <v>5691.1875192575681</v>
      </c>
      <c r="F46" s="201">
        <f>IFERROR(IF(LoanIsNotPaid*LoanIsGood,Principal,0), 0)</f>
        <v>4005.0056565771138</v>
      </c>
      <c r="G46" s="201">
        <f>SUM($F$17:F46)</f>
        <v>117295.88804830471</v>
      </c>
      <c r="H46" s="201">
        <f>IFERROR(IF(LoanIsNotPaid*LoanIsGood,InterestAmt,0), 0)</f>
        <v>1686.1818626804543</v>
      </c>
      <c r="I46" s="201">
        <f>SUM($H$17:H46)</f>
        <v>53439.73752942236</v>
      </c>
      <c r="J46" s="201">
        <f>IFERROR(IF(LoanIsNotPaid*LoanIsGood,EndingBalance,0), 0)</f>
        <v>1007704.1119516906</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1007704.1119516906</v>
      </c>
      <c r="E47" s="201">
        <f>IFERROR(IF(LoanIsNotPaid*LoanIsGood,MonthlyPayment,0), 0)</f>
        <v>5691.1875192575681</v>
      </c>
      <c r="F47" s="201">
        <f>IFERROR(IF(LoanIsNotPaid*LoanIsGood,Principal,0), 0)</f>
        <v>4011.6806660047423</v>
      </c>
      <c r="G47" s="201">
        <f>SUM($F$17:F47)</f>
        <v>121307.56871430945</v>
      </c>
      <c r="H47" s="201">
        <f>IFERROR(IF(LoanIsNotPaid*LoanIsGood,InterestAmt,0), 0)</f>
        <v>1679.506853252826</v>
      </c>
      <c r="I47" s="201">
        <f>SUM($H$17:H47)</f>
        <v>55119.244382675184</v>
      </c>
      <c r="J47" s="201">
        <f>IFERROR(IF(LoanIsNotPaid*LoanIsGood,EndingBalance,0), 0)</f>
        <v>1003692.4312856856</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1003692.4312856856</v>
      </c>
      <c r="E48" s="201">
        <f>IFERROR(IF(LoanIsNotPaid*LoanIsGood,MonthlyPayment,0), 0)</f>
        <v>5691.1875192575681</v>
      </c>
      <c r="F48" s="201">
        <f>IFERROR(IF(LoanIsNotPaid*LoanIsGood,Principal,0), 0)</f>
        <v>4018.3668004480837</v>
      </c>
      <c r="G48" s="201">
        <f>SUM($F$17:F48)</f>
        <v>125325.93551475754</v>
      </c>
      <c r="H48" s="201">
        <f>IFERROR(IF(LoanIsNotPaid*LoanIsGood,InterestAmt,0), 0)</f>
        <v>1672.8207188094846</v>
      </c>
      <c r="I48" s="201">
        <f>SUM($H$17:H48)</f>
        <v>56792.065101484666</v>
      </c>
      <c r="J48" s="201">
        <f>IFERROR(IF(LoanIsNotPaid*LoanIsGood,EndingBalance,0), 0)</f>
        <v>999674.06448523724</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999674.06448523724</v>
      </c>
      <c r="E49" s="201">
        <f>IFERROR(IF(LoanIsNotPaid*LoanIsGood,MonthlyPayment,0), 0)</f>
        <v>5691.1875192575681</v>
      </c>
      <c r="F49" s="201">
        <f>IFERROR(IF(LoanIsNotPaid*LoanIsGood,Principal,0), 0)</f>
        <v>4025.0640784488301</v>
      </c>
      <c r="G49" s="201">
        <f>SUM($F$17:F49)</f>
        <v>129350.99959320638</v>
      </c>
      <c r="H49" s="201">
        <f>IFERROR(IF(LoanIsNotPaid*LoanIsGood,InterestAmt,0), 0)</f>
        <v>1666.1234408087378</v>
      </c>
      <c r="I49" s="201">
        <f>SUM($H$17:H49)</f>
        <v>58458.188542293406</v>
      </c>
      <c r="J49" s="201">
        <f>IFERROR(IF(LoanIsNotPaid*LoanIsGood,EndingBalance,0), 0)</f>
        <v>995649.0004067882</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995649.0004067882</v>
      </c>
      <c r="E50" s="201">
        <f>IFERROR(IF(LoanIsNotPaid*LoanIsGood,MonthlyPayment,0), 0)</f>
        <v>5691.1875192575681</v>
      </c>
      <c r="F50" s="201">
        <f>IFERROR(IF(LoanIsNotPaid*LoanIsGood,Principal,0), 0)</f>
        <v>4031.7725185795784</v>
      </c>
      <c r="G50" s="201">
        <f>SUM($F$17:F50)</f>
        <v>133382.77211178595</v>
      </c>
      <c r="H50" s="201">
        <f>IFERROR(IF(LoanIsNotPaid*LoanIsGood,InterestAmt,0), 0)</f>
        <v>1659.4150006779896</v>
      </c>
      <c r="I50" s="201">
        <f>SUM($H$17:H50)</f>
        <v>60117.603542971396</v>
      </c>
      <c r="J50" s="201">
        <f>IFERROR(IF(LoanIsNotPaid*LoanIsGood,EndingBalance,0), 0)</f>
        <v>991617.22788820858</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991617.22788820858</v>
      </c>
      <c r="E51" s="201">
        <f>IFERROR(IF(LoanIsNotPaid*LoanIsGood,MonthlyPayment,0), 0)</f>
        <v>5691.1875192575681</v>
      </c>
      <c r="F51" s="201">
        <f>IFERROR(IF(LoanIsNotPaid*LoanIsGood,Principal,0), 0)</f>
        <v>4038.4921394438775</v>
      </c>
      <c r="G51" s="201">
        <f>SUM($F$17:F51)</f>
        <v>137421.26425122982</v>
      </c>
      <c r="H51" s="201">
        <f>IFERROR(IF(LoanIsNotPaid*LoanIsGood,InterestAmt,0), 0)</f>
        <v>1652.6953798136906</v>
      </c>
      <c r="I51" s="201">
        <f>SUM($H$17:H51)</f>
        <v>61770.298922785085</v>
      </c>
      <c r="J51" s="201">
        <f>IFERROR(IF(LoanIsNotPaid*LoanIsGood,EndingBalance,0), 0)</f>
        <v>987578.73574876459</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987578.73574876459</v>
      </c>
      <c r="E52" s="201">
        <f>IFERROR(IF(LoanIsNotPaid*LoanIsGood,MonthlyPayment,0), 0)</f>
        <v>5691.1875192575681</v>
      </c>
      <c r="F52" s="201">
        <f>IFERROR(IF(LoanIsNotPaid*LoanIsGood,Principal,0), 0)</f>
        <v>4045.2229596762845</v>
      </c>
      <c r="G52" s="201">
        <f>SUM($F$17:F52)</f>
        <v>141466.48721090611</v>
      </c>
      <c r="H52" s="201">
        <f>IFERROR(IF(LoanIsNotPaid*LoanIsGood,InterestAmt,0), 0)</f>
        <v>1645.9645595812838</v>
      </c>
      <c r="I52" s="201">
        <f>SUM($H$17:H52)</f>
        <v>63416.263482366368</v>
      </c>
      <c r="J52" s="201">
        <f>IFERROR(IF(LoanIsNotPaid*LoanIsGood,EndingBalance,0), 0)</f>
        <v>983533.51278908807</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983533.51278908807</v>
      </c>
      <c r="E53" s="201">
        <f>IFERROR(IF(LoanIsNotPaid*LoanIsGood,MonthlyPayment,0), 0)</f>
        <v>5691.1875192575681</v>
      </c>
      <c r="F53" s="201">
        <f>IFERROR(IF(LoanIsNotPaid*LoanIsGood,Principal,0), 0)</f>
        <v>4051.9649979424116</v>
      </c>
      <c r="G53" s="201">
        <f>SUM($F$17:F53)</f>
        <v>145518.45220884852</v>
      </c>
      <c r="H53" s="201">
        <f>IFERROR(IF(LoanIsNotPaid*LoanIsGood,InterestAmt,0), 0)</f>
        <v>1639.2225213151569</v>
      </c>
      <c r="I53" s="201">
        <f>SUM($H$17:H53)</f>
        <v>65055.486003681523</v>
      </c>
      <c r="J53" s="201">
        <f>IFERROR(IF(LoanIsNotPaid*LoanIsGood,EndingBalance,0), 0)</f>
        <v>979481.54779114539</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979481.54779114539</v>
      </c>
      <c r="E54" s="201">
        <f>IFERROR(IF(LoanIsNotPaid*LoanIsGood,MonthlyPayment,0), 0)</f>
        <v>5691.1875192575681</v>
      </c>
      <c r="F54" s="201">
        <f>IFERROR(IF(LoanIsNotPaid*LoanIsGood,Principal,0), 0)</f>
        <v>4058.7182729389824</v>
      </c>
      <c r="G54" s="201">
        <f>SUM($F$17:F54)</f>
        <v>149577.1704817875</v>
      </c>
      <c r="H54" s="201">
        <f>IFERROR(IF(LoanIsNotPaid*LoanIsGood,InterestAmt,0), 0)</f>
        <v>1632.4692463185863</v>
      </c>
      <c r="I54" s="201">
        <f>SUM($H$17:H54)</f>
        <v>66687.955250000115</v>
      </c>
      <c r="J54" s="201">
        <f>IFERROR(IF(LoanIsNotPaid*LoanIsGood,EndingBalance,0), 0)</f>
        <v>975422.82951820653</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975422.82951820653</v>
      </c>
      <c r="E55" s="201">
        <f>IFERROR(IF(LoanIsNotPaid*LoanIsGood,MonthlyPayment,0), 0)</f>
        <v>5691.1875192575681</v>
      </c>
      <c r="F55" s="201">
        <f>IFERROR(IF(LoanIsNotPaid*LoanIsGood,Principal,0), 0)</f>
        <v>4065.4828033938807</v>
      </c>
      <c r="G55" s="201">
        <f>SUM($F$17:F55)</f>
        <v>153642.65328518138</v>
      </c>
      <c r="H55" s="201">
        <f>IFERROR(IF(LoanIsNotPaid*LoanIsGood,InterestAmt,0), 0)</f>
        <v>1625.7047158636876</v>
      </c>
      <c r="I55" s="201">
        <f>SUM($H$17:H55)</f>
        <v>68313.659965863801</v>
      </c>
      <c r="J55" s="201">
        <f>IFERROR(IF(LoanIsNotPaid*LoanIsGood,EndingBalance,0), 0)</f>
        <v>971357.34671481221</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971357.34671481221</v>
      </c>
      <c r="E56" s="201">
        <f>IFERROR(IF(LoanIsNotPaid*LoanIsGood,MonthlyPayment,0), 0)</f>
        <v>5691.1875192575681</v>
      </c>
      <c r="F56" s="201">
        <f>IFERROR(IF(LoanIsNotPaid*LoanIsGood,Principal,0), 0)</f>
        <v>4072.2586080662031</v>
      </c>
      <c r="G56" s="201">
        <f>SUM($F$17:F56)</f>
        <v>157714.9118932476</v>
      </c>
      <c r="H56" s="201">
        <f>IFERROR(IF(LoanIsNotPaid*LoanIsGood,InterestAmt,0), 0)</f>
        <v>1618.9289111913647</v>
      </c>
      <c r="I56" s="201">
        <f>SUM($H$17:H56)</f>
        <v>69932.588877055168</v>
      </c>
      <c r="J56" s="201">
        <f>IFERROR(IF(LoanIsNotPaid*LoanIsGood,EndingBalance,0), 0)</f>
        <v>967285.0881067455</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967285.0881067455</v>
      </c>
      <c r="E57" s="201">
        <f>IFERROR(IF(LoanIsNotPaid*LoanIsGood,MonthlyPayment,0), 0)</f>
        <v>5691.1875192575681</v>
      </c>
      <c r="F57" s="201">
        <f>IFERROR(IF(LoanIsNotPaid*LoanIsGood,Principal,0), 0)</f>
        <v>4079.0457057463141</v>
      </c>
      <c r="G57" s="201">
        <f>SUM($F$17:F57)</f>
        <v>161793.9575989939</v>
      </c>
      <c r="H57" s="201">
        <f>IFERROR(IF(LoanIsNotPaid*LoanIsGood,InterestAmt,0), 0)</f>
        <v>1612.141813511254</v>
      </c>
      <c r="I57" s="201">
        <f>SUM($H$17:H57)</f>
        <v>71544.730690566415</v>
      </c>
      <c r="J57" s="201">
        <f>IFERROR(IF(LoanIsNotPaid*LoanIsGood,EndingBalance,0), 0)</f>
        <v>963206.04240099958</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963206.04240099958</v>
      </c>
      <c r="E58" s="201">
        <f>IFERROR(IF(LoanIsNotPaid*LoanIsGood,MonthlyPayment,0), 0)</f>
        <v>5691.1875192575681</v>
      </c>
      <c r="F58" s="201">
        <f>IFERROR(IF(LoanIsNotPaid*LoanIsGood,Principal,0), 0)</f>
        <v>4085.8441152558912</v>
      </c>
      <c r="G58" s="201">
        <f>SUM($F$17:F58)</f>
        <v>165879.8017142498</v>
      </c>
      <c r="H58" s="201">
        <f>IFERROR(IF(LoanIsNotPaid*LoanIsGood,InterestAmt,0), 0)</f>
        <v>1605.3434040016773</v>
      </c>
      <c r="I58" s="201">
        <f>SUM($H$17:H58)</f>
        <v>73150.074094568088</v>
      </c>
      <c r="J58" s="201">
        <f>IFERROR(IF(LoanIsNotPaid*LoanIsGood,EndingBalance,0), 0)</f>
        <v>959120.19828574359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959120.19828574359</v>
      </c>
      <c r="E59" s="201">
        <f>IFERROR(IF(LoanIsNotPaid*LoanIsGood,MonthlyPayment,0), 0)</f>
        <v>5691.1875192575681</v>
      </c>
      <c r="F59" s="201">
        <f>IFERROR(IF(LoanIsNotPaid*LoanIsGood,Principal,0), 0)</f>
        <v>4092.6538554479835</v>
      </c>
      <c r="G59" s="201">
        <f>SUM($F$17:F59)</f>
        <v>169972.45556969778</v>
      </c>
      <c r="H59" s="201">
        <f>IFERROR(IF(LoanIsNotPaid*LoanIsGood,InterestAmt,0), 0)</f>
        <v>1598.5336638095839</v>
      </c>
      <c r="I59" s="201">
        <f>SUM($H$17:H59)</f>
        <v>74748.607758377679</v>
      </c>
      <c r="J59" s="201">
        <f>IFERROR(IF(LoanIsNotPaid*LoanIsGood,EndingBalance,0), 0)</f>
        <v>955027.54443029524</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955027.54443029524</v>
      </c>
      <c r="E60" s="201">
        <f>IFERROR(IF(LoanIsNotPaid*LoanIsGood,MonthlyPayment,0), 0)</f>
        <v>5691.1875192575681</v>
      </c>
      <c r="F60" s="201">
        <f>IFERROR(IF(LoanIsNotPaid*LoanIsGood,Principal,0), 0)</f>
        <v>4099.4749452070637</v>
      </c>
      <c r="G60" s="201">
        <f>SUM($F$17:F60)</f>
        <v>174071.93051490485</v>
      </c>
      <c r="H60" s="201">
        <f>IFERROR(IF(LoanIsNotPaid*LoanIsGood,InterestAmt,0), 0)</f>
        <v>1591.7125740505039</v>
      </c>
      <c r="I60" s="201">
        <f>SUM($H$17:H60)</f>
        <v>76340.320332428179</v>
      </c>
      <c r="J60" s="201">
        <f>IFERROR(IF(LoanIsNotPaid*LoanIsGood,EndingBalance,0), 0)</f>
        <v>950928.06948508834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950928.06948508834</v>
      </c>
      <c r="E61" s="201">
        <f>IFERROR(IF(LoanIsNotPaid*LoanIsGood,MonthlyPayment,0), 0)</f>
        <v>5691.1875192575681</v>
      </c>
      <c r="F61" s="201">
        <f>IFERROR(IF(LoanIsNotPaid*LoanIsGood,Principal,0), 0)</f>
        <v>4106.3074034490755</v>
      </c>
      <c r="G61" s="201">
        <f>SUM($F$17:F61)</f>
        <v>178178.23791835393</v>
      </c>
      <c r="H61" s="201">
        <f>IFERROR(IF(LoanIsNotPaid*LoanIsGood,InterestAmt,0), 0)</f>
        <v>1584.8801158084921</v>
      </c>
      <c r="I61" s="201">
        <f>SUM($H$17:H61)</f>
        <v>77925.200448236676</v>
      </c>
      <c r="J61" s="201">
        <f>IFERROR(IF(LoanIsNotPaid*LoanIsGood,EndingBalance,0), 0)</f>
        <v>946821.76208163868</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946821.76208163868</v>
      </c>
      <c r="E62" s="201">
        <f>IFERROR(IF(LoanIsNotPaid*LoanIsGood,MonthlyPayment,0), 0)</f>
        <v>5691.1875192575681</v>
      </c>
      <c r="F62" s="201">
        <f>IFERROR(IF(LoanIsNotPaid*LoanIsGood,Principal,0), 0)</f>
        <v>4113.1512491214908</v>
      </c>
      <c r="G62" s="201">
        <f>SUM($F$17:F62)</f>
        <v>182291.38916747543</v>
      </c>
      <c r="H62" s="201">
        <f>IFERROR(IF(LoanIsNotPaid*LoanIsGood,InterestAmt,0), 0)</f>
        <v>1578.0362701360773</v>
      </c>
      <c r="I62" s="201">
        <f>SUM($H$17:H62)</f>
        <v>79503.236718372747</v>
      </c>
      <c r="J62" s="201">
        <f>IFERROR(IF(LoanIsNotPaid*LoanIsGood,EndingBalance,0), 0)</f>
        <v>942708.61083251704</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942708.61083251704</v>
      </c>
      <c r="E63" s="201">
        <f>IFERROR(IF(LoanIsNotPaid*LoanIsGood,MonthlyPayment,0), 0)</f>
        <v>5691.1875192575681</v>
      </c>
      <c r="F63" s="201">
        <f>IFERROR(IF(LoanIsNotPaid*LoanIsGood,Principal,0), 0)</f>
        <v>4120.0065012033601</v>
      </c>
      <c r="G63" s="201">
        <f>SUM($F$17:F63)</f>
        <v>186411.3956686788</v>
      </c>
      <c r="H63" s="201">
        <f>IFERROR(IF(LoanIsNotPaid*LoanIsGood,InterestAmt,0), 0)</f>
        <v>1571.1810180542079</v>
      </c>
      <c r="I63" s="201">
        <f>SUM($H$17:H63)</f>
        <v>81074.417736426956</v>
      </c>
      <c r="J63" s="201">
        <f>IFERROR(IF(LoanIsNotPaid*LoanIsGood,EndingBalance,0), 0)</f>
        <v>938588.60433131328</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938588.60433131328</v>
      </c>
      <c r="E64" s="207">
        <f>IFERROR(IF(LoanIsNotPaid*LoanIsGood,MonthlyPayment,0), 0)</f>
        <v>5691.1875192575681</v>
      </c>
      <c r="F64" s="207">
        <f>IFERROR(IF(LoanIsNotPaid*LoanIsGood,Principal,0), 0)</f>
        <v>4126.8731787053657</v>
      </c>
      <c r="G64" s="207">
        <f>SUM($F$17:F64)</f>
        <v>190538.26884738417</v>
      </c>
      <c r="H64" s="207">
        <f>IFERROR(IF(LoanIsNotPaid*LoanIsGood,InterestAmt,0), 0)</f>
        <v>1564.3143405522026</v>
      </c>
      <c r="I64" s="207">
        <f>SUM($H$17:H64)</f>
        <v>82638.732076979155</v>
      </c>
      <c r="J64" s="207">
        <f>IFERROR(IF(LoanIsNotPaid*LoanIsGood,EndingBalance,0), 0)</f>
        <v>934461.73115260759</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934461.73115260759</v>
      </c>
      <c r="E65" s="201">
        <f>IFERROR(IF(LoanIsNotPaid*LoanIsGood,MonthlyPayment,0), 0)</f>
        <v>5691.1875192575681</v>
      </c>
      <c r="F65" s="201">
        <f>IFERROR(IF(LoanIsNotPaid*LoanIsGood,Principal,0), 0)</f>
        <v>4133.7513006698746</v>
      </c>
      <c r="G65" s="201">
        <f>SUM($F$17:F65)</f>
        <v>194672.02014805406</v>
      </c>
      <c r="H65" s="201">
        <f>IFERROR(IF(LoanIsNotPaid*LoanIsGood,InterestAmt,0), 0)</f>
        <v>1557.4362185876935</v>
      </c>
      <c r="I65" s="201">
        <f>SUM($H$17:H65)</f>
        <v>84196.168295566851</v>
      </c>
      <c r="J65" s="201">
        <f>IFERROR(IF(LoanIsNotPaid*LoanIsGood,EndingBalance,0), 0)</f>
        <v>930327.97985193785</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930327.97985193785</v>
      </c>
      <c r="E66" s="201">
        <f>IFERROR(IF(LoanIsNotPaid*LoanIsGood,MonthlyPayment,0), 0)</f>
        <v>5691.1875192575681</v>
      </c>
      <c r="F66" s="201">
        <f>IFERROR(IF(LoanIsNotPaid*LoanIsGood,Principal,0), 0)</f>
        <v>4140.6408861709906</v>
      </c>
      <c r="G66" s="201">
        <f>SUM($F$17:F66)</f>
        <v>198812.66103422505</v>
      </c>
      <c r="H66" s="201">
        <f>IFERROR(IF(LoanIsNotPaid*LoanIsGood,InterestAmt,0), 0)</f>
        <v>1550.546633086577</v>
      </c>
      <c r="I66" s="201">
        <f>SUM($H$17:H66)</f>
        <v>85746.714928653426</v>
      </c>
      <c r="J66" s="201">
        <f>IFERROR(IF(LoanIsNotPaid*LoanIsGood,EndingBalance,0), 0)</f>
        <v>926187.33896576683</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926187.33896576683</v>
      </c>
      <c r="E67" s="201">
        <f>IFERROR(IF(LoanIsNotPaid*LoanIsGood,MonthlyPayment,0), 0)</f>
        <v>5691.1875192575681</v>
      </c>
      <c r="F67" s="201">
        <f>IFERROR(IF(LoanIsNotPaid*LoanIsGood,Principal,0), 0)</f>
        <v>4147.5419543146099</v>
      </c>
      <c r="G67" s="201">
        <f>SUM($F$17:F67)</f>
        <v>202960.20298853965</v>
      </c>
      <c r="H67" s="201">
        <f>IFERROR(IF(LoanIsNotPaid*LoanIsGood,InterestAmt,0), 0)</f>
        <v>1543.6455649429586</v>
      </c>
      <c r="I67" s="201">
        <f>SUM($H$17:H67)</f>
        <v>87290.360493596381</v>
      </c>
      <c r="J67" s="201">
        <f>IFERROR(IF(LoanIsNotPaid*LoanIsGood,EndingBalance,0), 0)</f>
        <v>922039.7970114518</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922039.7970114518</v>
      </c>
      <c r="E68" s="201">
        <f>IFERROR(IF(LoanIsNotPaid*LoanIsGood,MonthlyPayment,0), 0)</f>
        <v>5691.1875192575681</v>
      </c>
      <c r="F68" s="201">
        <f>IFERROR(IF(LoanIsNotPaid*LoanIsGood,Principal,0), 0)</f>
        <v>4154.4545242384665</v>
      </c>
      <c r="G68" s="201">
        <f>SUM($F$17:F68)</f>
        <v>207114.65751277813</v>
      </c>
      <c r="H68" s="201">
        <f>IFERROR(IF(LoanIsNotPaid*LoanIsGood,InterestAmt,0), 0)</f>
        <v>1536.7329950191008</v>
      </c>
      <c r="I68" s="201">
        <f>SUM($H$17:H68)</f>
        <v>88827.093488615486</v>
      </c>
      <c r="J68" s="201">
        <f>IFERROR(IF(LoanIsNotPaid*LoanIsGood,EndingBalance,0), 0)</f>
        <v>917885.34248721343</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917885.34248721343</v>
      </c>
      <c r="E69" s="201">
        <f>IFERROR(IF(LoanIsNotPaid*LoanIsGood,MonthlyPayment,0), 0)</f>
        <v>5691.1875192575681</v>
      </c>
      <c r="F69" s="201">
        <f>IFERROR(IF(LoanIsNotPaid*LoanIsGood,Principal,0), 0)</f>
        <v>4161.3786151121976</v>
      </c>
      <c r="G69" s="201">
        <f>SUM($F$17:F69)</f>
        <v>211276.03612789031</v>
      </c>
      <c r="H69" s="201">
        <f>IFERROR(IF(LoanIsNotPaid*LoanIsGood,InterestAmt,0), 0)</f>
        <v>1529.80890414537</v>
      </c>
      <c r="I69" s="201">
        <f>SUM($H$17:H69)</f>
        <v>90356.90239276085</v>
      </c>
      <c r="J69" s="201">
        <f>IFERROR(IF(LoanIsNotPaid*LoanIsGood,EndingBalance,0), 0)</f>
        <v>913723.96387210069</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913723.96387210069</v>
      </c>
      <c r="E70" s="201">
        <f>IFERROR(IF(LoanIsNotPaid*LoanIsGood,MonthlyPayment,0), 0)</f>
        <v>5691.1875192575681</v>
      </c>
      <c r="F70" s="201">
        <f>IFERROR(IF(LoanIsNotPaid*LoanIsGood,Principal,0), 0)</f>
        <v>4168.3142461373855</v>
      </c>
      <c r="G70" s="201">
        <f>SUM($F$17:F70)</f>
        <v>215444.35037402771</v>
      </c>
      <c r="H70" s="201">
        <f>IFERROR(IF(LoanIsNotPaid*LoanIsGood,InterestAmt,0), 0)</f>
        <v>1522.8732731201833</v>
      </c>
      <c r="I70" s="201">
        <f>SUM($H$17:H70)</f>
        <v>91879.775665881039</v>
      </c>
      <c r="J70" s="201">
        <f>IFERROR(IF(LoanIsNotPaid*LoanIsGood,EndingBalance,0), 0)</f>
        <v>909555.64962596307</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909555.64962596307</v>
      </c>
      <c r="E71" s="201">
        <f>IFERROR(IF(LoanIsNotPaid*LoanIsGood,MonthlyPayment,0), 0)</f>
        <v>5691.1875192575681</v>
      </c>
      <c r="F71" s="201">
        <f>IFERROR(IF(LoanIsNotPaid*LoanIsGood,Principal,0), 0)</f>
        <v>4175.2614365476138</v>
      </c>
      <c r="G71" s="201">
        <f>SUM($F$17:F71)</f>
        <v>219619.61181057533</v>
      </c>
      <c r="H71" s="201">
        <f>IFERROR(IF(LoanIsNotPaid*LoanIsGood,InterestAmt,0), 0)</f>
        <v>1515.9260827099542</v>
      </c>
      <c r="I71" s="201">
        <f>SUM($H$17:H71)</f>
        <v>93395.701748590989</v>
      </c>
      <c r="J71" s="201">
        <f>IFERROR(IF(LoanIsNotPaid*LoanIsGood,EndingBalance,0), 0)</f>
        <v>905380.38818941545</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905380.38818941545</v>
      </c>
      <c r="E72" s="201">
        <f>IFERROR(IF(LoanIsNotPaid*LoanIsGood,MonthlyPayment,0), 0)</f>
        <v>5691.1875192575681</v>
      </c>
      <c r="F72" s="201">
        <f>IFERROR(IF(LoanIsNotPaid*LoanIsGood,Principal,0), 0)</f>
        <v>4182.2202056085271</v>
      </c>
      <c r="G72" s="201">
        <f>SUM($F$17:F72)</f>
        <v>223801.83201618385</v>
      </c>
      <c r="H72" s="201">
        <f>IFERROR(IF(LoanIsNotPaid*LoanIsGood,InterestAmt,0), 0)</f>
        <v>1508.9673136490414</v>
      </c>
      <c r="I72" s="201">
        <f>SUM($H$17:H72)</f>
        <v>94904.669062240035</v>
      </c>
      <c r="J72" s="201">
        <f>IFERROR(IF(LoanIsNotPaid*LoanIsGood,EndingBalance,0), 0)</f>
        <v>901198.16798380646</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901198.16798380646</v>
      </c>
      <c r="E73" s="201">
        <f>IFERROR(IF(LoanIsNotPaid*LoanIsGood,MonthlyPayment,0), 0)</f>
        <v>5691.1875192575681</v>
      </c>
      <c r="F73" s="201">
        <f>IFERROR(IF(LoanIsNotPaid*LoanIsGood,Principal,0), 0)</f>
        <v>4189.1905726178738</v>
      </c>
      <c r="G73" s="201">
        <f>SUM($F$17:F73)</f>
        <v>227991.02258880172</v>
      </c>
      <c r="H73" s="201">
        <f>IFERROR(IF(LoanIsNotPaid*LoanIsGood,InterestAmt,0), 0)</f>
        <v>1501.996946639694</v>
      </c>
      <c r="I73" s="201">
        <f>SUM($H$17:H73)</f>
        <v>96406.666008879722</v>
      </c>
      <c r="J73" s="201">
        <f>IFERROR(IF(LoanIsNotPaid*LoanIsGood,EndingBalance,0), 0)</f>
        <v>897008.97741118865</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897008.97741118865</v>
      </c>
      <c r="E74" s="201">
        <f>IFERROR(IF(LoanIsNotPaid*LoanIsGood,MonthlyPayment,0), 0)</f>
        <v>5691.1875192575681</v>
      </c>
      <c r="F74" s="201">
        <f>IFERROR(IF(LoanIsNotPaid*LoanIsGood,Principal,0), 0)</f>
        <v>4196.1725569055707</v>
      </c>
      <c r="G74" s="201">
        <f>SUM($F$17:F74)</f>
        <v>232187.19514570729</v>
      </c>
      <c r="H74" s="201">
        <f>IFERROR(IF(LoanIsNotPaid*LoanIsGood,InterestAmt,0), 0)</f>
        <v>1495.0149623519974</v>
      </c>
      <c r="I74" s="201">
        <f>SUM($H$17:H74)</f>
        <v>97901.680971231719</v>
      </c>
      <c r="J74" s="201">
        <f>IFERROR(IF(LoanIsNotPaid*LoanIsGood,EndingBalance,0), 0)</f>
        <v>892812.80485428311</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892812.80485428311</v>
      </c>
      <c r="E75" s="201">
        <f>IFERROR(IF(LoanIsNotPaid*LoanIsGood,MonthlyPayment,0), 0)</f>
        <v>5691.1875192575681</v>
      </c>
      <c r="F75" s="201">
        <f>IFERROR(IF(LoanIsNotPaid*LoanIsGood,Principal,0), 0)</f>
        <v>4203.1661778337466</v>
      </c>
      <c r="G75" s="201">
        <f>SUM($F$17:F75)</f>
        <v>236390.36132354103</v>
      </c>
      <c r="H75" s="201">
        <f>IFERROR(IF(LoanIsNotPaid*LoanIsGood,InterestAmt,0), 0)</f>
        <v>1488.0213414238215</v>
      </c>
      <c r="I75" s="201">
        <f>SUM($H$17:H75)</f>
        <v>99389.702312655543</v>
      </c>
      <c r="J75" s="201">
        <f>IFERROR(IF(LoanIsNotPaid*LoanIsGood,EndingBalance,0), 0)</f>
        <v>888609.63867644896</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888609.63867644896</v>
      </c>
      <c r="E76" s="201">
        <f>IFERROR(IF(LoanIsNotPaid*LoanIsGood,MonthlyPayment,0), 0)</f>
        <v>5691.1875192575681</v>
      </c>
      <c r="F76" s="201">
        <f>IFERROR(IF(LoanIsNotPaid*LoanIsGood,Principal,0), 0)</f>
        <v>4210.1714547968031</v>
      </c>
      <c r="G76" s="201">
        <f>SUM($F$17:F76)</f>
        <v>240600.53277833783</v>
      </c>
      <c r="H76" s="201">
        <f>IFERROR(IF(LoanIsNotPaid*LoanIsGood,InterestAmt,0), 0)</f>
        <v>1481.0160644607654</v>
      </c>
      <c r="I76" s="201">
        <f>SUM($H$17:H76)</f>
        <v>100870.71837711631</v>
      </c>
      <c r="J76" s="201">
        <f>IFERROR(IF(LoanIsNotPaid*LoanIsGood,EndingBalance,0), 0)</f>
        <v>884399.46722165239</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884399.46722165239</v>
      </c>
      <c r="E77" s="201">
        <f>IFERROR(IF(LoanIsNotPaid*LoanIsGood,MonthlyPayment,0), 0)</f>
        <v>5691.1875192575681</v>
      </c>
      <c r="F77" s="201">
        <f>IFERROR(IF(LoanIsNotPaid*LoanIsGood,Principal,0), 0)</f>
        <v>4217.1884072214643</v>
      </c>
      <c r="G77" s="201">
        <f>SUM($F$17:F77)</f>
        <v>244817.72118555929</v>
      </c>
      <c r="H77" s="201">
        <f>IFERROR(IF(LoanIsNotPaid*LoanIsGood,InterestAmt,0), 0)</f>
        <v>1473.999112036104</v>
      </c>
      <c r="I77" s="201">
        <f>SUM($H$17:H77)</f>
        <v>102344.71748915242</v>
      </c>
      <c r="J77" s="201">
        <f>IFERROR(IF(LoanIsNotPaid*LoanIsGood,EndingBalance,0), 0)</f>
        <v>880182.27881443023</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880182.27881443023</v>
      </c>
      <c r="E78" s="201">
        <f>IFERROR(IF(LoanIsNotPaid*LoanIsGood,MonthlyPayment,0), 0)</f>
        <v>5691.1875192575681</v>
      </c>
      <c r="F78" s="201">
        <f>IFERROR(IF(LoanIsNotPaid*LoanIsGood,Principal,0), 0)</f>
        <v>4224.2170545668332</v>
      </c>
      <c r="G78" s="201">
        <f>SUM($F$17:F78)</f>
        <v>249041.93824012612</v>
      </c>
      <c r="H78" s="201">
        <f>IFERROR(IF(LoanIsNotPaid*LoanIsGood,InterestAmt,0), 0)</f>
        <v>1466.9704646907348</v>
      </c>
      <c r="I78" s="201">
        <f>SUM($H$17:H78)</f>
        <v>103811.68795384315</v>
      </c>
      <c r="J78" s="201">
        <f>IFERROR(IF(LoanIsNotPaid*LoanIsGood,EndingBalance,0), 0)</f>
        <v>875958.06175986351</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875958.06175986351</v>
      </c>
      <c r="E79" s="201">
        <f>IFERROR(IF(LoanIsNotPaid*LoanIsGood,MonthlyPayment,0), 0)</f>
        <v>5691.1875192575681</v>
      </c>
      <c r="F79" s="201">
        <f>IFERROR(IF(LoanIsNotPaid*LoanIsGood,Principal,0), 0)</f>
        <v>4231.2574163244453</v>
      </c>
      <c r="G79" s="201">
        <f>SUM($F$17:F79)</f>
        <v>253273.19565645058</v>
      </c>
      <c r="H79" s="201">
        <f>IFERROR(IF(LoanIsNotPaid*LoanIsGood,InterestAmt,0), 0)</f>
        <v>1459.9301029331232</v>
      </c>
      <c r="I79" s="201">
        <f>SUM($H$17:H79)</f>
        <v>105271.61805677628</v>
      </c>
      <c r="J79" s="201">
        <f>IFERROR(IF(LoanIsNotPaid*LoanIsGood,EndingBalance,0), 0)</f>
        <v>871726.80434353836</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871726.80434353836</v>
      </c>
      <c r="E80" s="201">
        <f>IFERROR(IF(LoanIsNotPaid*LoanIsGood,MonthlyPayment,0), 0)</f>
        <v>5691.1875192575681</v>
      </c>
      <c r="F80" s="201">
        <f>IFERROR(IF(LoanIsNotPaid*LoanIsGood,Principal,0), 0)</f>
        <v>4238.3095120183189</v>
      </c>
      <c r="G80" s="201">
        <f>SUM($F$17:F80)</f>
        <v>257511.5051684689</v>
      </c>
      <c r="H80" s="201">
        <f>IFERROR(IF(LoanIsNotPaid*LoanIsGood,InterestAmt,0), 0)</f>
        <v>1452.8780072392494</v>
      </c>
      <c r="I80" s="201">
        <f>SUM($H$17:H80)</f>
        <v>106724.49606401553</v>
      </c>
      <c r="J80" s="201">
        <f>IFERROR(IF(LoanIsNotPaid*LoanIsGood,EndingBalance,0), 0)</f>
        <v>867488.49483152002</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867488.49483152002</v>
      </c>
      <c r="E81" s="201">
        <f>IFERROR(IF(LoanIsNotPaid*LoanIsGood,MonthlyPayment,0), 0)</f>
        <v>5691.1875192575681</v>
      </c>
      <c r="F81" s="201">
        <f>IFERROR(IF(LoanIsNotPaid*LoanIsGood,Principal,0), 0)</f>
        <v>4245.3733612050155</v>
      </c>
      <c r="G81" s="201">
        <f>SUM($F$17:F81)</f>
        <v>261756.87852967391</v>
      </c>
      <c r="H81" s="201">
        <f>IFERROR(IF(LoanIsNotPaid*LoanIsGood,InterestAmt,0), 0)</f>
        <v>1445.8141580525521</v>
      </c>
      <c r="I81" s="201">
        <f>SUM($H$17:H81)</f>
        <v>108170.31022206809</v>
      </c>
      <c r="J81" s="201">
        <f>IFERROR(IF(LoanIsNotPaid*LoanIsGood,EndingBalance,0), 0)</f>
        <v>863243.12147031468</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863243.12147031468</v>
      </c>
      <c r="E82" s="201">
        <f>IFERROR(IF(LoanIsNotPaid*LoanIsGood,MonthlyPayment,0), 0)</f>
        <v>5691.1875192575681</v>
      </c>
      <c r="F82" s="201">
        <f>IFERROR(IF(LoanIsNotPaid*LoanIsGood,Principal,0), 0)</f>
        <v>4252.4489834736914</v>
      </c>
      <c r="G82" s="201">
        <f>SUM($F$17:F82)</f>
        <v>266009.32751314761</v>
      </c>
      <c r="H82" s="201">
        <f>IFERROR(IF(LoanIsNotPaid*LoanIsGood,InterestAmt,0), 0)</f>
        <v>1438.7385357838771</v>
      </c>
      <c r="I82" s="201">
        <f>SUM($H$17:H82)</f>
        <v>109609.04875785197</v>
      </c>
      <c r="J82" s="201">
        <f>IFERROR(IF(LoanIsNotPaid*LoanIsGood,EndingBalance,0), 0)</f>
        <v>858990.67248684121</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858990.67248684121</v>
      </c>
      <c r="E83" s="201">
        <f>IFERROR(IF(LoanIsNotPaid*LoanIsGood,MonthlyPayment,0), 0)</f>
        <v>5691.1875192575681</v>
      </c>
      <c r="F83" s="201">
        <f>IFERROR(IF(LoanIsNotPaid*LoanIsGood,Principal,0), 0)</f>
        <v>4259.5363984461474</v>
      </c>
      <c r="G83" s="201">
        <f>SUM($F$17:F83)</f>
        <v>270268.86391159374</v>
      </c>
      <c r="H83" s="201">
        <f>IFERROR(IF(LoanIsNotPaid*LoanIsGood,InterestAmt,0), 0)</f>
        <v>1431.6511208114207</v>
      </c>
      <c r="I83" s="201">
        <f>SUM($H$17:H83)</f>
        <v>111040.69987866339</v>
      </c>
      <c r="J83" s="201">
        <f>IFERROR(IF(LoanIsNotPaid*LoanIsGood,EndingBalance,0), 0)</f>
        <v>854731.13608839468</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854731.13608839468</v>
      </c>
      <c r="E84" s="201">
        <f>IFERROR(IF(LoanIsNotPaid*LoanIsGood,MonthlyPayment,0), 0)</f>
        <v>5691.1875192575681</v>
      </c>
      <c r="F84" s="201">
        <f>IFERROR(IF(LoanIsNotPaid*LoanIsGood,Principal,0), 0)</f>
        <v>4266.6356257768912</v>
      </c>
      <c r="G84" s="201">
        <f>SUM($F$17:F84)</f>
        <v>274535.49953737063</v>
      </c>
      <c r="H84" s="201">
        <f>IFERROR(IF(LoanIsNotPaid*LoanIsGood,InterestAmt,0), 0)</f>
        <v>1424.5518934806776</v>
      </c>
      <c r="I84" s="201">
        <f>SUM($H$17:H84)</f>
        <v>112465.25177214407</v>
      </c>
      <c r="J84" s="201">
        <f>IFERROR(IF(LoanIsNotPaid*LoanIsGood,EndingBalance,0), 0)</f>
        <v>850464.50046261773</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850464.50046261773</v>
      </c>
      <c r="E85" s="201">
        <f>IFERROR(IF(LoanIsNotPaid*LoanIsGood,MonthlyPayment,0), 0)</f>
        <v>5691.1875192575681</v>
      </c>
      <c r="F85" s="201">
        <f>IFERROR(IF(LoanIsNotPaid*LoanIsGood,Principal,0), 0)</f>
        <v>4273.7466851531844</v>
      </c>
      <c r="G85" s="201">
        <f>SUM($F$17:F85)</f>
        <v>278809.2462225238</v>
      </c>
      <c r="H85" s="201">
        <f>IFERROR(IF(LoanIsNotPaid*LoanIsGood,InterestAmt,0), 0)</f>
        <v>1417.4408341043829</v>
      </c>
      <c r="I85" s="201">
        <f>SUM($H$17:H85)</f>
        <v>113882.69260624846</v>
      </c>
      <c r="J85" s="201">
        <f>IFERROR(IF(LoanIsNotPaid*LoanIsGood,EndingBalance,0), 0)</f>
        <v>846190.75377746462</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846190.75377746462</v>
      </c>
      <c r="E86" s="201">
        <f>IFERROR(IF(LoanIsNotPaid*LoanIsGood,MonthlyPayment,0), 0)</f>
        <v>5691.1875192575681</v>
      </c>
      <c r="F86" s="201">
        <f>IFERROR(IF(LoanIsNotPaid*LoanIsGood,Principal,0), 0)</f>
        <v>4280.8695962951069</v>
      </c>
      <c r="G86" s="201">
        <f>SUM($F$17:F86)</f>
        <v>283090.11581881891</v>
      </c>
      <c r="H86" s="201">
        <f>IFERROR(IF(LoanIsNotPaid*LoanIsGood,InterestAmt,0), 0)</f>
        <v>1410.3179229624604</v>
      </c>
      <c r="I86" s="201">
        <f>SUM($H$17:H86)</f>
        <v>115293.01052921092</v>
      </c>
      <c r="J86" s="201">
        <f>IFERROR(IF(LoanIsNotPaid*LoanIsGood,EndingBalance,0), 0)</f>
        <v>841909.88418116933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841909.88418116933</v>
      </c>
      <c r="E87" s="201">
        <f>IFERROR(IF(LoanIsNotPaid*LoanIsGood,MonthlyPayment,0), 0)</f>
        <v>5691.1875192575681</v>
      </c>
      <c r="F87" s="201">
        <f>IFERROR(IF(LoanIsNotPaid*LoanIsGood,Principal,0), 0)</f>
        <v>4288.0043789555993</v>
      </c>
      <c r="G87" s="201">
        <f>SUM($F$17:F87)</f>
        <v>287378.12019777449</v>
      </c>
      <c r="H87" s="201">
        <f>IFERROR(IF(LoanIsNotPaid*LoanIsGood,InterestAmt,0), 0)</f>
        <v>1403.1831403019689</v>
      </c>
      <c r="I87" s="201">
        <f>SUM($H$17:H87)</f>
        <v>116696.1936695129</v>
      </c>
      <c r="J87" s="201">
        <f>IFERROR(IF(LoanIsNotPaid*LoanIsGood,EndingBalance,0), 0)</f>
        <v>837621.87980221363</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837621.87980221363</v>
      </c>
      <c r="E88" s="201">
        <f>IFERROR(IF(LoanIsNotPaid*LoanIsGood,MonthlyPayment,0), 0)</f>
        <v>5691.1875192575681</v>
      </c>
      <c r="F88" s="201">
        <f>IFERROR(IF(LoanIsNotPaid*LoanIsGood,Principal,0), 0)</f>
        <v>4295.1510529205252</v>
      </c>
      <c r="G88" s="201">
        <f>SUM($F$17:F88)</f>
        <v>291673.27125069499</v>
      </c>
      <c r="H88" s="201">
        <f>IFERROR(IF(LoanIsNotPaid*LoanIsGood,InterestAmt,0), 0)</f>
        <v>1396.0364663370426</v>
      </c>
      <c r="I88" s="201">
        <f>SUM($H$17:H88)</f>
        <v>118092.23013584994</v>
      </c>
      <c r="J88" s="201">
        <f>IFERROR(IF(LoanIsNotPaid*LoanIsGood,EndingBalance,0), 0)</f>
        <v>833326.72874929244</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833326.72874929244</v>
      </c>
      <c r="E89" s="201">
        <f>IFERROR(IF(LoanIsNotPaid*LoanIsGood,MonthlyPayment,0), 0)</f>
        <v>5691.1875192575681</v>
      </c>
      <c r="F89" s="201">
        <f>IFERROR(IF(LoanIsNotPaid*LoanIsGood,Principal,0), 0)</f>
        <v>4302.3096380087263</v>
      </c>
      <c r="G89" s="201">
        <f>SUM($F$17:F89)</f>
        <v>295975.5808887037</v>
      </c>
      <c r="H89" s="201">
        <f>IFERROR(IF(LoanIsNotPaid*LoanIsGood,InterestAmt,0), 0)</f>
        <v>1388.877881248842</v>
      </c>
      <c r="I89" s="201">
        <f>SUM($H$17:H89)</f>
        <v>119481.10801709878</v>
      </c>
      <c r="J89" s="201">
        <f>IFERROR(IF(LoanIsNotPaid*LoanIsGood,EndingBalance,0), 0)</f>
        <v>829024.41911128373</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829024.41911128373</v>
      </c>
      <c r="E90" s="201">
        <f>IFERROR(IF(LoanIsNotPaid*LoanIsGood,MonthlyPayment,0), 0)</f>
        <v>5691.1875192575681</v>
      </c>
      <c r="F90" s="201">
        <f>IFERROR(IF(LoanIsNotPaid*LoanIsGood,Principal,0), 0)</f>
        <v>4309.4801540720737</v>
      </c>
      <c r="G90" s="201">
        <f>SUM($F$17:F90)</f>
        <v>300285.06104277575</v>
      </c>
      <c r="H90" s="201">
        <f>IFERROR(IF(LoanIsNotPaid*LoanIsGood,InterestAmt,0), 0)</f>
        <v>1381.7073651854937</v>
      </c>
      <c r="I90" s="201">
        <f>SUM($H$17:H90)</f>
        <v>120862.81538228427</v>
      </c>
      <c r="J90" s="201">
        <f>IFERROR(IF(LoanIsNotPaid*LoanIsGood,EndingBalance,0), 0)</f>
        <v>824714.93895721156</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824714.93895721156</v>
      </c>
      <c r="E91" s="201">
        <f>IFERROR(IF(LoanIsNotPaid*LoanIsGood,MonthlyPayment,0), 0)</f>
        <v>5691.1875192575681</v>
      </c>
      <c r="F91" s="201">
        <f>IFERROR(IF(LoanIsNotPaid*LoanIsGood,Principal,0), 0)</f>
        <v>4316.6626209955275</v>
      </c>
      <c r="G91" s="201">
        <f>SUM($F$17:F91)</f>
        <v>304601.72366377129</v>
      </c>
      <c r="H91" s="201">
        <f>IFERROR(IF(LoanIsNotPaid*LoanIsGood,InterestAmt,0), 0)</f>
        <v>1374.5248982620408</v>
      </c>
      <c r="I91" s="201">
        <f>SUM($H$17:H91)</f>
        <v>122237.34028054631</v>
      </c>
      <c r="J91" s="201">
        <f>IFERROR(IF(LoanIsNotPaid*LoanIsGood,EndingBalance,0), 0)</f>
        <v>820398.27633621567</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820398.27633621567</v>
      </c>
      <c r="E92" s="201">
        <f>IFERROR(IF(LoanIsNotPaid*LoanIsGood,MonthlyPayment,0), 0)</f>
        <v>5691.1875192575681</v>
      </c>
      <c r="F92" s="201">
        <f>IFERROR(IF(LoanIsNotPaid*LoanIsGood,Principal,0), 0)</f>
        <v>4323.8570586971864</v>
      </c>
      <c r="G92" s="201">
        <f>SUM($F$17:F92)</f>
        <v>308925.5807224685</v>
      </c>
      <c r="H92" s="201">
        <f>IFERROR(IF(LoanIsNotPaid*LoanIsGood,InterestAmt,0), 0)</f>
        <v>1367.3304605603814</v>
      </c>
      <c r="I92" s="201">
        <f>SUM($H$17:H92)</f>
        <v>123604.67074110669</v>
      </c>
      <c r="J92" s="201">
        <f>IFERROR(IF(LoanIsNotPaid*LoanIsGood,EndingBalance,0), 0)</f>
        <v>816074.41927751841</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816074.41927751841</v>
      </c>
      <c r="E93" s="201">
        <f>IFERROR(IF(LoanIsNotPaid*LoanIsGood,MonthlyPayment,0), 0)</f>
        <v>5691.1875192575681</v>
      </c>
      <c r="F93" s="201">
        <f>IFERROR(IF(LoanIsNotPaid*LoanIsGood,Principal,0), 0)</f>
        <v>4331.0634871283482</v>
      </c>
      <c r="G93" s="201">
        <f>SUM($F$17:F93)</f>
        <v>313256.64420959685</v>
      </c>
      <c r="H93" s="201">
        <f>IFERROR(IF(LoanIsNotPaid*LoanIsGood,InterestAmt,0), 0)</f>
        <v>1360.1240321292191</v>
      </c>
      <c r="I93" s="201">
        <f>SUM($H$17:H93)</f>
        <v>124964.7947732359</v>
      </c>
      <c r="J93" s="201">
        <f>IFERROR(IF(LoanIsNotPaid*LoanIsGood,EndingBalance,0), 0)</f>
        <v>811743.3557903897</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811743.3557903897</v>
      </c>
      <c r="E94" s="201">
        <f>IFERROR(IF(LoanIsNotPaid*LoanIsGood,MonthlyPayment,0), 0)</f>
        <v>5691.1875192575681</v>
      </c>
      <c r="F94" s="201">
        <f>IFERROR(IF(LoanIsNotPaid*LoanIsGood,Principal,0), 0)</f>
        <v>4338.2819262735629</v>
      </c>
      <c r="G94" s="201">
        <f>SUM($F$17:F94)</f>
        <v>317594.9261358704</v>
      </c>
      <c r="H94" s="201">
        <f>IFERROR(IF(LoanIsNotPaid*LoanIsGood,InterestAmt,0), 0)</f>
        <v>1352.9055929840054</v>
      </c>
      <c r="I94" s="201">
        <f>SUM($H$17:H94)</f>
        <v>126317.70036621991</v>
      </c>
      <c r="J94" s="201">
        <f>IFERROR(IF(LoanIsNotPaid*LoanIsGood,EndingBalance,0), 0)</f>
        <v>807405.07386411587</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807405.07386411587</v>
      </c>
      <c r="E95" s="201">
        <f>IFERROR(IF(LoanIsNotPaid*LoanIsGood,MonthlyPayment,0), 0)</f>
        <v>5691.1875192575681</v>
      </c>
      <c r="F95" s="201">
        <f>IFERROR(IF(LoanIsNotPaid*LoanIsGood,Principal,0), 0)</f>
        <v>4345.5123961506861</v>
      </c>
      <c r="G95" s="201">
        <f>SUM($F$17:F95)</f>
        <v>321940.43853202107</v>
      </c>
      <c r="H95" s="201">
        <f>IFERROR(IF(LoanIsNotPaid*LoanIsGood,InterestAmt,0), 0)</f>
        <v>1345.6751231068827</v>
      </c>
      <c r="I95" s="201">
        <f>SUM($H$17:H95)</f>
        <v>127663.37548932679</v>
      </c>
      <c r="J95" s="201">
        <f>IFERROR(IF(LoanIsNotPaid*LoanIsGood,EndingBalance,0), 0)</f>
        <v>803059.56146796537</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803059.56146796537</v>
      </c>
      <c r="E96" s="201">
        <f>IFERROR(IF(LoanIsNotPaid*LoanIsGood,MonthlyPayment,0), 0)</f>
        <v>5691.1875192575681</v>
      </c>
      <c r="F96" s="201">
        <f>IFERROR(IF(LoanIsNotPaid*LoanIsGood,Principal,0), 0)</f>
        <v>4352.7549168109363</v>
      </c>
      <c r="G96" s="201">
        <f>SUM($F$17:F96)</f>
        <v>326293.19344883203</v>
      </c>
      <c r="H96" s="201">
        <f>IFERROR(IF(LoanIsNotPaid*LoanIsGood,InterestAmt,0), 0)</f>
        <v>1338.4326024466318</v>
      </c>
      <c r="I96" s="201">
        <f>SUM($H$17:H96)</f>
        <v>129001.80809177342</v>
      </c>
      <c r="J96" s="201">
        <f>IFERROR(IF(LoanIsNotPaid*LoanIsGood,EndingBalance,0), 0)</f>
        <v>798706.806551154</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798706.806551154</v>
      </c>
      <c r="E97" s="201">
        <f>IFERROR(IF(LoanIsNotPaid*LoanIsGood,MonthlyPayment,0), 0)</f>
        <v>5691.1875192575681</v>
      </c>
      <c r="F97" s="201">
        <f>IFERROR(IF(LoanIsNotPaid*LoanIsGood,Principal,0), 0)</f>
        <v>4360.0095083389542</v>
      </c>
      <c r="G97" s="201">
        <f>SUM($F$17:F97)</f>
        <v>330653.20295717096</v>
      </c>
      <c r="H97" s="201">
        <f>IFERROR(IF(LoanIsNotPaid*LoanIsGood,InterestAmt,0), 0)</f>
        <v>1331.1780109186134</v>
      </c>
      <c r="I97" s="201">
        <f>SUM($H$17:H97)</f>
        <v>130332.98610269203</v>
      </c>
      <c r="J97" s="201">
        <f>IFERROR(IF(LoanIsNotPaid*LoanIsGood,EndingBalance,0), 0)</f>
        <v>794346.79704281478</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794346.79704281478</v>
      </c>
      <c r="E98" s="201">
        <f>IFERROR(IF(LoanIsNotPaid*LoanIsGood,MonthlyPayment,0), 0)</f>
        <v>5691.1875192575681</v>
      </c>
      <c r="F98" s="201">
        <f>IFERROR(IF(LoanIsNotPaid*LoanIsGood,Principal,0), 0)</f>
        <v>4367.2761908528528</v>
      </c>
      <c r="G98" s="201">
        <f>SUM($F$17:F98)</f>
        <v>335020.47914802382</v>
      </c>
      <c r="H98" s="201">
        <f>IFERROR(IF(LoanIsNotPaid*LoanIsGood,InterestAmt,0), 0)</f>
        <v>1323.9113284047153</v>
      </c>
      <c r="I98" s="201">
        <f>SUM($H$17:H98)</f>
        <v>131656.89743109673</v>
      </c>
      <c r="J98" s="201">
        <f>IFERROR(IF(LoanIsNotPaid*LoanIsGood,EndingBalance,0), 0)</f>
        <v>789979.52085196192</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789979.52085196192</v>
      </c>
      <c r="E99" s="201">
        <f>IFERROR(IF(LoanIsNotPaid*LoanIsGood,MonthlyPayment,0), 0)</f>
        <v>5691.1875192575681</v>
      </c>
      <c r="F99" s="201">
        <f>IFERROR(IF(LoanIsNotPaid*LoanIsGood,Principal,0), 0)</f>
        <v>4374.5549845042742</v>
      </c>
      <c r="G99" s="201">
        <f>SUM($F$17:F99)</f>
        <v>339395.03413252812</v>
      </c>
      <c r="H99" s="201">
        <f>IFERROR(IF(LoanIsNotPaid*LoanIsGood,InterestAmt,0), 0)</f>
        <v>1316.6325347532938</v>
      </c>
      <c r="I99" s="201">
        <f>SUM($H$17:H99)</f>
        <v>132973.52996585003</v>
      </c>
      <c r="J99" s="201">
        <f>IFERROR(IF(LoanIsNotPaid*LoanIsGood,EndingBalance,0), 0)</f>
        <v>785604.96586745721</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785604.96586745721</v>
      </c>
      <c r="E100" s="201">
        <f>IFERROR(IF(LoanIsNotPaid*LoanIsGood,MonthlyPayment,0), 0)</f>
        <v>5691.1875192575681</v>
      </c>
      <c r="F100" s="201">
        <f>IFERROR(IF(LoanIsNotPaid*LoanIsGood,Principal,0), 0)</f>
        <v>4381.8459094784475</v>
      </c>
      <c r="G100" s="201">
        <f>SUM($F$17:F100)</f>
        <v>343776.88004200655</v>
      </c>
      <c r="H100" s="201">
        <f>IFERROR(IF(LoanIsNotPaid*LoanIsGood,InterestAmt,0), 0)</f>
        <v>1309.3416097791201</v>
      </c>
      <c r="I100" s="201">
        <f>SUM($H$17:H100)</f>
        <v>134282.87157562916</v>
      </c>
      <c r="J100" s="201">
        <f>IFERROR(IF(LoanIsNotPaid*LoanIsGood,EndingBalance,0), 0)</f>
        <v>781223.11995797837</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781223.11995797837</v>
      </c>
      <c r="E101" s="201">
        <f>IFERROR(IF(LoanIsNotPaid*LoanIsGood,MonthlyPayment,0), 0)</f>
        <v>5691.1875192575681</v>
      </c>
      <c r="F101" s="201">
        <f>IFERROR(IF(LoanIsNotPaid*LoanIsGood,Principal,0), 0)</f>
        <v>4389.1489859942449</v>
      </c>
      <c r="G101" s="201">
        <f>SUM($F$17:F101)</f>
        <v>348166.02902800078</v>
      </c>
      <c r="H101" s="201">
        <f>IFERROR(IF(LoanIsNotPaid*LoanIsGood,InterestAmt,0), 0)</f>
        <v>1302.0385332633225</v>
      </c>
      <c r="I101" s="201">
        <f>SUM($H$17:H101)</f>
        <v>135584.91010889248</v>
      </c>
      <c r="J101" s="201">
        <f>IFERROR(IF(LoanIsNotPaid*LoanIsGood,EndingBalance,0), 0)</f>
        <v>776833.97097198362</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776833.97097198362</v>
      </c>
      <c r="E102" s="201">
        <f>IFERROR(IF(LoanIsNotPaid*LoanIsGood,MonthlyPayment,0), 0)</f>
        <v>5691.1875192575681</v>
      </c>
      <c r="F102" s="201">
        <f>IFERROR(IF(LoanIsNotPaid*LoanIsGood,Principal,0), 0)</f>
        <v>4396.464234304236</v>
      </c>
      <c r="G102" s="201">
        <f>SUM($F$17:F102)</f>
        <v>352562.49326230504</v>
      </c>
      <c r="H102" s="201">
        <f>IFERROR(IF(LoanIsNotPaid*LoanIsGood,InterestAmt,0), 0)</f>
        <v>1294.7232849533323</v>
      </c>
      <c r="I102" s="201">
        <f>SUM($H$17:H102)</f>
        <v>136879.63339384581</v>
      </c>
      <c r="J102" s="201">
        <f>IFERROR(IF(LoanIsNotPaid*LoanIsGood,EndingBalance,0), 0)</f>
        <v>772437.50673767994</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772437.50673767994</v>
      </c>
      <c r="E103" s="201">
        <f>IFERROR(IF(LoanIsNotPaid*LoanIsGood,MonthlyPayment,0), 0)</f>
        <v>5691.1875192575681</v>
      </c>
      <c r="F103" s="201">
        <f>IFERROR(IF(LoanIsNotPaid*LoanIsGood,Principal,0), 0)</f>
        <v>4403.7916746947431</v>
      </c>
      <c r="G103" s="201">
        <f>SUM($F$17:F103)</f>
        <v>356966.28493699979</v>
      </c>
      <c r="H103" s="201">
        <f>IFERROR(IF(LoanIsNotPaid*LoanIsGood,InterestAmt,0), 0)</f>
        <v>1287.3958445628252</v>
      </c>
      <c r="I103" s="201">
        <f>SUM($H$17:H103)</f>
        <v>138167.02923840864</v>
      </c>
      <c r="J103" s="201">
        <f>IFERROR(IF(LoanIsNotPaid*LoanIsGood,EndingBalance,0), 0)</f>
        <v>768033.71506298438</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768033.71506298438</v>
      </c>
      <c r="E104" s="201">
        <f>IFERROR(IF(LoanIsNotPaid*LoanIsGood,MonthlyPayment,0), 0)</f>
        <v>5691.1875192575681</v>
      </c>
      <c r="F104" s="201">
        <f>IFERROR(IF(LoanIsNotPaid*LoanIsGood,Principal,0), 0)</f>
        <v>4411.1313274859012</v>
      </c>
      <c r="G104" s="201">
        <f>SUM($F$17:F104)</f>
        <v>361377.41626448568</v>
      </c>
      <c r="H104" s="201">
        <f>IFERROR(IF(LoanIsNotPaid*LoanIsGood,InterestAmt,0), 0)</f>
        <v>1280.0561917716673</v>
      </c>
      <c r="I104" s="201">
        <f>SUM($H$17:H104)</f>
        <v>139447.0854301803</v>
      </c>
      <c r="J104" s="201">
        <f>IFERROR(IF(LoanIsNotPaid*LoanIsGood,EndingBalance,0), 0)</f>
        <v>763622.58373549802</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763622.58373549802</v>
      </c>
      <c r="E105" s="201">
        <f>IFERROR(IF(LoanIsNotPaid*LoanIsGood,MonthlyPayment,0), 0)</f>
        <v>5691.1875192575681</v>
      </c>
      <c r="F105" s="201">
        <f>IFERROR(IF(LoanIsNotPaid*LoanIsGood,Principal,0), 0)</f>
        <v>4418.4832130317109</v>
      </c>
      <c r="G105" s="201">
        <f>SUM($F$17:F105)</f>
        <v>365795.89947751741</v>
      </c>
      <c r="H105" s="201">
        <f>IFERROR(IF(LoanIsNotPaid*LoanIsGood,InterestAmt,0), 0)</f>
        <v>1272.7043062258574</v>
      </c>
      <c r="I105" s="201">
        <f>SUM($H$17:H105)</f>
        <v>140719.78973640615</v>
      </c>
      <c r="J105" s="201">
        <f>IFERROR(IF(LoanIsNotPaid*LoanIsGood,EndingBalance,0), 0)</f>
        <v>759204.10052246705</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759204.10052246705</v>
      </c>
      <c r="E106" s="201">
        <f>IFERROR(IF(LoanIsNotPaid*LoanIsGood,MonthlyPayment,0), 0)</f>
        <v>5691.1875192575681</v>
      </c>
      <c r="F106" s="201">
        <f>IFERROR(IF(LoanIsNotPaid*LoanIsGood,Principal,0), 0)</f>
        <v>4425.8473517200964</v>
      </c>
      <c r="G106" s="201">
        <f>SUM($F$17:F106)</f>
        <v>370221.7468292375</v>
      </c>
      <c r="H106" s="201">
        <f>IFERROR(IF(LoanIsNotPaid*LoanIsGood,InterestAmt,0), 0)</f>
        <v>1265.3401675374714</v>
      </c>
      <c r="I106" s="201">
        <f>SUM($H$17:H106)</f>
        <v>141985.12990394363</v>
      </c>
      <c r="J106" s="201">
        <f>IFERROR(IF(LoanIsNotPaid*LoanIsGood,EndingBalance,0), 0)</f>
        <v>754778.25317074661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754778.25317074661</v>
      </c>
      <c r="E107" s="201">
        <f>IFERROR(IF(LoanIsNotPaid*LoanIsGood,MonthlyPayment,0), 0)</f>
        <v>5691.1875192575681</v>
      </c>
      <c r="F107" s="201">
        <f>IFERROR(IF(LoanIsNotPaid*LoanIsGood,Principal,0), 0)</f>
        <v>4433.2237639729638</v>
      </c>
      <c r="G107" s="201">
        <f>SUM($F$17:F107)</f>
        <v>374654.97059321048</v>
      </c>
      <c r="H107" s="201">
        <f>IFERROR(IF(LoanIsNotPaid*LoanIsGood,InterestAmt,0), 0)</f>
        <v>1257.9637552846043</v>
      </c>
      <c r="I107" s="201">
        <f>SUM($H$17:H107)</f>
        <v>143243.09365922824</v>
      </c>
      <c r="J107" s="201">
        <f>IFERROR(IF(LoanIsNotPaid*LoanIsGood,EndingBalance,0), 0)</f>
        <v>750345.02940677316</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750345.02940677316</v>
      </c>
      <c r="E108" s="201">
        <f>IFERROR(IF(LoanIsNotPaid*LoanIsGood,MonthlyPayment,0), 0)</f>
        <v>5691.1875192575681</v>
      </c>
      <c r="F108" s="201">
        <f>IFERROR(IF(LoanIsNotPaid*LoanIsGood,Principal,0), 0)</f>
        <v>4440.6124702462521</v>
      </c>
      <c r="G108" s="201">
        <f>SUM($F$17:F108)</f>
        <v>379095.58306345675</v>
      </c>
      <c r="H108" s="201">
        <f>IFERROR(IF(LoanIsNotPaid*LoanIsGood,InterestAmt,0), 0)</f>
        <v>1250.5750490113162</v>
      </c>
      <c r="I108" s="201">
        <f>SUM($H$17:H108)</f>
        <v>144493.66870823957</v>
      </c>
      <c r="J108" s="201">
        <f>IFERROR(IF(LoanIsNotPaid*LoanIsGood,EndingBalance,0), 0)</f>
        <v>745904.41693652654</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745904.41693652654</v>
      </c>
      <c r="E109" s="201">
        <f>IFERROR(IF(LoanIsNotPaid*LoanIsGood,MonthlyPayment,0), 0)</f>
        <v>5691.1875192575681</v>
      </c>
      <c r="F109" s="201">
        <f>IFERROR(IF(LoanIsNotPaid*LoanIsGood,Principal,0), 0)</f>
        <v>4448.0134910299957</v>
      </c>
      <c r="G109" s="201">
        <f>SUM($F$17:F109)</f>
        <v>383543.59655448672</v>
      </c>
      <c r="H109" s="201">
        <f>IFERROR(IF(LoanIsNotPaid*LoanIsGood,InterestAmt,0), 0)</f>
        <v>1243.1740282275723</v>
      </c>
      <c r="I109" s="201">
        <f>SUM($H$17:H109)</f>
        <v>145736.84273646714</v>
      </c>
      <c r="J109" s="201">
        <f>IFERROR(IF(LoanIsNotPaid*LoanIsGood,EndingBalance,0), 0)</f>
        <v>741456.40344549622</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741456.40344549622</v>
      </c>
      <c r="E110" s="201">
        <f>IFERROR(IF(LoanIsNotPaid*LoanIsGood,MonthlyPayment,0), 0)</f>
        <v>5691.1875192575681</v>
      </c>
      <c r="F110" s="201">
        <f>IFERROR(IF(LoanIsNotPaid*LoanIsGood,Principal,0), 0)</f>
        <v>4455.4268468483788</v>
      </c>
      <c r="G110" s="201">
        <f>SUM($F$17:F110)</f>
        <v>387999.02340133511</v>
      </c>
      <c r="H110" s="201">
        <f>IFERROR(IF(LoanIsNotPaid*LoanIsGood,InterestAmt,0), 0)</f>
        <v>1235.7606724091891</v>
      </c>
      <c r="I110" s="201">
        <f>SUM($H$17:H110)</f>
        <v>146972.60340887631</v>
      </c>
      <c r="J110" s="201">
        <f>IFERROR(IF(LoanIsNotPaid*LoanIsGood,EndingBalance,0), 0)</f>
        <v>737000.97659864824</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737000.97659864824</v>
      </c>
      <c r="E111" s="201">
        <f>IFERROR(IF(LoanIsNotPaid*LoanIsGood,MonthlyPayment,0), 0)</f>
        <v>5691.1875192575681</v>
      </c>
      <c r="F111" s="201">
        <f>IFERROR(IF(LoanIsNotPaid*LoanIsGood,Principal,0), 0)</f>
        <v>4462.8525582597931</v>
      </c>
      <c r="G111" s="201">
        <f>SUM($F$17:F111)</f>
        <v>392461.87595959491</v>
      </c>
      <c r="H111" s="201">
        <f>IFERROR(IF(LoanIsNotPaid*LoanIsGood,InterestAmt,0), 0)</f>
        <v>1228.3349609977752</v>
      </c>
      <c r="I111" s="201">
        <f>SUM($H$17:H111)</f>
        <v>148200.93836987409</v>
      </c>
      <c r="J111" s="201">
        <f>IFERROR(IF(LoanIsNotPaid*LoanIsGood,EndingBalance,0), 0)</f>
        <v>732538.12404038792</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732538.12404038792</v>
      </c>
      <c r="E112" s="201">
        <f>IFERROR(IF(LoanIsNotPaid*LoanIsGood,MonthlyPayment,0), 0)</f>
        <v>5691.1875192575681</v>
      </c>
      <c r="F112" s="201">
        <f>IFERROR(IF(LoanIsNotPaid*LoanIsGood,Principal,0), 0)</f>
        <v>4470.2906458568923</v>
      </c>
      <c r="G112" s="201">
        <f>SUM($F$17:F112)</f>
        <v>396932.16660545178</v>
      </c>
      <c r="H112" s="201">
        <f>IFERROR(IF(LoanIsNotPaid*LoanIsGood,InterestAmt,0), 0)</f>
        <v>1220.8968734006753</v>
      </c>
      <c r="I112" s="201">
        <f>SUM($H$17:H112)</f>
        <v>149421.83524327475</v>
      </c>
      <c r="J112" s="201">
        <f>IFERROR(IF(LoanIsNotPaid*LoanIsGood,EndingBalance,0), 0)</f>
        <v>728067.83339453023</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728067.83339453023</v>
      </c>
      <c r="E113" s="201">
        <f>IFERROR(IF(LoanIsNotPaid*LoanIsGood,MonthlyPayment,0), 0)</f>
        <v>5691.1875192575681</v>
      </c>
      <c r="F113" s="201">
        <f>IFERROR(IF(LoanIsNotPaid*LoanIsGood,Principal,0), 0)</f>
        <v>4477.7411302666542</v>
      </c>
      <c r="G113" s="201">
        <f>SUM($F$17:F113)</f>
        <v>401409.90773571841</v>
      </c>
      <c r="H113" s="201">
        <f>IFERROR(IF(LoanIsNotPaid*LoanIsGood,InterestAmt,0), 0)</f>
        <v>1213.4463889909139</v>
      </c>
      <c r="I113" s="201">
        <f>SUM($H$17:H113)</f>
        <v>150635.28163226566</v>
      </c>
      <c r="J113" s="201">
        <f>IFERROR(IF(LoanIsNotPaid*LoanIsGood,EndingBalance,0), 0)</f>
        <v>723590.09226426354</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723590.09226426354</v>
      </c>
      <c r="E114" s="201">
        <f>IFERROR(IF(LoanIsNotPaid*LoanIsGood,MonthlyPayment,0), 0)</f>
        <v>5691.1875192575681</v>
      </c>
      <c r="F114" s="201">
        <f>IFERROR(IF(LoanIsNotPaid*LoanIsGood,Principal,0), 0)</f>
        <v>4485.2040321504319</v>
      </c>
      <c r="G114" s="201">
        <f>SUM($F$17:F114)</f>
        <v>405895.11176786886</v>
      </c>
      <c r="H114" s="201">
        <f>IFERROR(IF(LoanIsNotPaid*LoanIsGood,InterestAmt,0), 0)</f>
        <v>1205.9834871071359</v>
      </c>
      <c r="I114" s="201">
        <f>SUM($H$17:H114)</f>
        <v>151841.26511937278</v>
      </c>
      <c r="J114" s="201">
        <f>IFERROR(IF(LoanIsNotPaid*LoanIsGood,EndingBalance,0), 0)</f>
        <v>719104.8882321131</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719104.8882321131</v>
      </c>
      <c r="E115" s="201">
        <f>IFERROR(IF(LoanIsNotPaid*LoanIsGood,MonthlyPayment,0), 0)</f>
        <v>5691.1875192575681</v>
      </c>
      <c r="F115" s="201">
        <f>IFERROR(IF(LoanIsNotPaid*LoanIsGood,Principal,0), 0)</f>
        <v>4492.6793722040165</v>
      </c>
      <c r="G115" s="201">
        <f>SUM($F$17:F115)</f>
        <v>410387.79114007286</v>
      </c>
      <c r="H115" s="201">
        <f>IFERROR(IF(LoanIsNotPaid*LoanIsGood,InterestAmt,0), 0)</f>
        <v>1198.5081470535522</v>
      </c>
      <c r="I115" s="201">
        <f>SUM($H$17:H115)</f>
        <v>153039.77326642635</v>
      </c>
      <c r="J115" s="201">
        <f>IFERROR(IF(LoanIsNotPaid*LoanIsGood,EndingBalance,0), 0)</f>
        <v>714612.20885990874</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714612.20885990874</v>
      </c>
      <c r="E116" s="201">
        <f>IFERROR(IF(LoanIsNotPaid*LoanIsGood,MonthlyPayment,0), 0)</f>
        <v>5691.1875192575681</v>
      </c>
      <c r="F116" s="201">
        <f>IFERROR(IF(LoanIsNotPaid*LoanIsGood,Principal,0), 0)</f>
        <v>4500.1671711576892</v>
      </c>
      <c r="G116" s="201">
        <f>SUM($F$17:F116)</f>
        <v>414887.95831123053</v>
      </c>
      <c r="H116" s="201">
        <f>IFERROR(IF(LoanIsNotPaid*LoanIsGood,InterestAmt,0), 0)</f>
        <v>1191.0203480998789</v>
      </c>
      <c r="I116" s="201">
        <f>SUM($H$17:H116)</f>
        <v>154230.79361452622</v>
      </c>
      <c r="J116" s="201">
        <f>IFERROR(IF(LoanIsNotPaid*LoanIsGood,EndingBalance,0), 0)</f>
        <v>710112.04168875085</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710112.04168875085</v>
      </c>
      <c r="E117" s="201">
        <f>IFERROR(IF(LoanIsNotPaid*LoanIsGood,MonthlyPayment,0), 0)</f>
        <v>5691.1875192575681</v>
      </c>
      <c r="F117" s="201">
        <f>IFERROR(IF(LoanIsNotPaid*LoanIsGood,Principal,0), 0)</f>
        <v>4507.6674497762851</v>
      </c>
      <c r="G117" s="201">
        <f>SUM($F$17:F117)</f>
        <v>419395.62576100678</v>
      </c>
      <c r="H117" s="201">
        <f>IFERROR(IF(LoanIsNotPaid*LoanIsGood,InterestAmt,0), 0)</f>
        <v>1183.5200694812827</v>
      </c>
      <c r="I117" s="201">
        <f>SUM($H$17:H117)</f>
        <v>155414.3136840075</v>
      </c>
      <c r="J117" s="201">
        <f>IFERROR(IF(LoanIsNotPaid*LoanIsGood,EndingBalance,0), 0)</f>
        <v>705604.37423897453</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705604.37423897453</v>
      </c>
      <c r="E118" s="201">
        <f>IFERROR(IF(LoanIsNotPaid*LoanIsGood,MonthlyPayment,0), 0)</f>
        <v>5691.1875192575681</v>
      </c>
      <c r="F118" s="201">
        <f>IFERROR(IF(LoanIsNotPaid*LoanIsGood,Principal,0), 0)</f>
        <v>4515.1802288592462</v>
      </c>
      <c r="G118" s="201">
        <f>SUM($F$17:F118)</f>
        <v>423910.80598986603</v>
      </c>
      <c r="H118" s="201">
        <f>IFERROR(IF(LoanIsNotPaid*LoanIsGood,InterestAmt,0), 0)</f>
        <v>1176.0072903983223</v>
      </c>
      <c r="I118" s="201">
        <f>SUM($H$17:H118)</f>
        <v>156590.32097440583</v>
      </c>
      <c r="J118" s="201">
        <f>IFERROR(IF(LoanIsNotPaid*LoanIsGood,EndingBalance,0), 0)</f>
        <v>701089.19401011546</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701089.19401011546</v>
      </c>
      <c r="E119" s="201">
        <f>IFERROR(IF(LoanIsNotPaid*LoanIsGood,MonthlyPayment,0), 0)</f>
        <v>5691.1875192575681</v>
      </c>
      <c r="F119" s="201">
        <f>IFERROR(IF(LoanIsNotPaid*LoanIsGood,Principal,0), 0)</f>
        <v>4522.7055292406776</v>
      </c>
      <c r="G119" s="201">
        <f>SUM($F$17:F119)</f>
        <v>428433.51151910669</v>
      </c>
      <c r="H119" s="201">
        <f>IFERROR(IF(LoanIsNotPaid*LoanIsGood,InterestAmt,0), 0)</f>
        <v>1168.48199001689</v>
      </c>
      <c r="I119" s="201">
        <f>SUM($H$17:H119)</f>
        <v>157758.80296442271</v>
      </c>
      <c r="J119" s="201">
        <f>IFERROR(IF(LoanIsNotPaid*LoanIsGood,EndingBalance,0), 0)</f>
        <v>696566.4884808741</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696566.4884808741</v>
      </c>
      <c r="E120" s="201">
        <f>IFERROR(IF(LoanIsNotPaid*LoanIsGood,MonthlyPayment,0), 0)</f>
        <v>5691.1875192575681</v>
      </c>
      <c r="F120" s="201">
        <f>IFERROR(IF(LoanIsNotPaid*LoanIsGood,Principal,0), 0)</f>
        <v>4530.2433717894128</v>
      </c>
      <c r="G120" s="201">
        <f>SUM($F$17:F120)</f>
        <v>432963.75489089609</v>
      </c>
      <c r="H120" s="201">
        <f>IFERROR(IF(LoanIsNotPaid*LoanIsGood,InterestAmt,0), 0)</f>
        <v>1160.9441474681555</v>
      </c>
      <c r="I120" s="201">
        <f>SUM($H$17:H120)</f>
        <v>158919.74711189087</v>
      </c>
      <c r="J120" s="201">
        <f>IFERROR(IF(LoanIsNotPaid*LoanIsGood,EndingBalance,0), 0)</f>
        <v>692036.2451090843</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692036.2451090843</v>
      </c>
      <c r="E121" s="201">
        <f>IFERROR(IF(LoanIsNotPaid*LoanIsGood,MonthlyPayment,0), 0)</f>
        <v>5691.1875192575681</v>
      </c>
      <c r="F121" s="201">
        <f>IFERROR(IF(LoanIsNotPaid*LoanIsGood,Principal,0), 0)</f>
        <v>4537.7937774090615</v>
      </c>
      <c r="G121" s="201">
        <f>SUM($F$17:F121)</f>
        <v>437501.54866830516</v>
      </c>
      <c r="H121" s="201">
        <f>IFERROR(IF(LoanIsNotPaid*LoanIsGood,InterestAmt,0), 0)</f>
        <v>1153.3937418485066</v>
      </c>
      <c r="I121" s="201">
        <f>SUM($H$17:H121)</f>
        <v>160073.14085373937</v>
      </c>
      <c r="J121" s="201">
        <f>IFERROR(IF(LoanIsNotPaid*LoanIsGood,EndingBalance,0), 0)</f>
        <v>687498.45133167552</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687498.45133167552</v>
      </c>
      <c r="E122" s="201">
        <f>IFERROR(IF(LoanIsNotPaid*LoanIsGood,MonthlyPayment,0), 0)</f>
        <v>5691.1875192575681</v>
      </c>
      <c r="F122" s="201">
        <f>IFERROR(IF(LoanIsNotPaid*LoanIsGood,Principal,0), 0)</f>
        <v>4545.3567670380762</v>
      </c>
      <c r="G122" s="201">
        <f>SUM($F$17:F122)</f>
        <v>442046.90543534321</v>
      </c>
      <c r="H122" s="201">
        <f>IFERROR(IF(LoanIsNotPaid*LoanIsGood,InterestAmt,0), 0)</f>
        <v>1145.8307522194914</v>
      </c>
      <c r="I122" s="201">
        <f>SUM($H$17:H122)</f>
        <v>161218.97160595885</v>
      </c>
      <c r="J122" s="201">
        <f>IFERROR(IF(LoanIsNotPaid*LoanIsGood,EndingBalance,0), 0)</f>
        <v>682953.0945646374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682953.0945646374</v>
      </c>
      <c r="E123" s="201">
        <f>IFERROR(IF(LoanIsNotPaid*LoanIsGood,MonthlyPayment,0), 0)</f>
        <v>5691.1875192575681</v>
      </c>
      <c r="F123" s="201">
        <f>IFERROR(IF(LoanIsNotPaid*LoanIsGood,Principal,0), 0)</f>
        <v>4552.9323616498068</v>
      </c>
      <c r="G123" s="201">
        <f>SUM($F$17:F123)</f>
        <v>446599.83779699303</v>
      </c>
      <c r="H123" s="201">
        <f>IFERROR(IF(LoanIsNotPaid*LoanIsGood,InterestAmt,0), 0)</f>
        <v>1138.2551576077612</v>
      </c>
      <c r="I123" s="201">
        <f>SUM($H$17:H123)</f>
        <v>162357.22676356661</v>
      </c>
      <c r="J123" s="201">
        <f>IFERROR(IF(LoanIsNotPaid*LoanIsGood,EndingBalance,0), 0)</f>
        <v>678400.16220298689</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678400.16220298689</v>
      </c>
      <c r="E124" s="207">
        <f>IFERROR(IF(LoanIsNotPaid*LoanIsGood,MonthlyPayment,0), 0)</f>
        <v>5691.1875192575681</v>
      </c>
      <c r="F124" s="207">
        <f>IFERROR(IF(LoanIsNotPaid*LoanIsGood,Principal,0), 0)</f>
        <v>4560.5205822525568</v>
      </c>
      <c r="G124" s="207">
        <f>SUM($F$17:F124)</f>
        <v>451160.35837924556</v>
      </c>
      <c r="H124" s="207">
        <f>IFERROR(IF(LoanIsNotPaid*LoanIsGood,InterestAmt,0), 0)</f>
        <v>1130.6669370050115</v>
      </c>
      <c r="I124" s="207">
        <f>SUM($H$17:H124)</f>
        <v>163487.89370057161</v>
      </c>
      <c r="J124" s="207">
        <f>IFERROR(IF(LoanIsNotPaid*LoanIsGood,EndingBalance,0), 0)</f>
        <v>673839.64162073459</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673839.64162073459</v>
      </c>
      <c r="E125" s="201">
        <f>IFERROR(IF(LoanIsNotPaid*LoanIsGood,MonthlyPayment,0), 0)</f>
        <v>5691.1875192575681</v>
      </c>
      <c r="F125" s="201">
        <f>IFERROR(IF(LoanIsNotPaid*LoanIsGood,Principal,0), 0)</f>
        <v>4568.1214498896443</v>
      </c>
      <c r="G125" s="201">
        <f>SUM($F$17:F125)</f>
        <v>455728.47982913523</v>
      </c>
      <c r="H125" s="201">
        <f>IFERROR(IF(LoanIsNotPaid*LoanIsGood,InterestAmt,0), 0)</f>
        <v>1123.066069367924</v>
      </c>
      <c r="I125" s="201">
        <f>SUM($H$17:H125)</f>
        <v>164610.95976993954</v>
      </c>
      <c r="J125" s="201">
        <f>IFERROR(IF(LoanIsNotPaid*LoanIsGood,EndingBalance,0), 0)</f>
        <v>669271.52017084451</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669271.52017084451</v>
      </c>
      <c r="E126" s="201">
        <f>IFERROR(IF(LoanIsNotPaid*LoanIsGood,MonthlyPayment,0), 0)</f>
        <v>5691.1875192575681</v>
      </c>
      <c r="F126" s="201">
        <f>IFERROR(IF(LoanIsNotPaid*LoanIsGood,Principal,0), 0)</f>
        <v>4575.7349856394603</v>
      </c>
      <c r="G126" s="201">
        <f>SUM($F$17:F126)</f>
        <v>460304.21481477469</v>
      </c>
      <c r="H126" s="201">
        <f>IFERROR(IF(LoanIsNotPaid*LoanIsGood,InterestAmt,0), 0)</f>
        <v>1115.452533618108</v>
      </c>
      <c r="I126" s="201">
        <f>SUM($H$17:H126)</f>
        <v>165726.41230355765</v>
      </c>
      <c r="J126" s="201">
        <f>IFERROR(IF(LoanIsNotPaid*LoanIsGood,EndingBalance,0), 0)</f>
        <v>664695.78518520447</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664695.78518520447</v>
      </c>
      <c r="E127" s="201">
        <f>IFERROR(IF(LoanIsNotPaid*LoanIsGood,MonthlyPayment,0), 0)</f>
        <v>5691.1875192575681</v>
      </c>
      <c r="F127" s="201">
        <f>IFERROR(IF(LoanIsNotPaid*LoanIsGood,Principal,0), 0)</f>
        <v>4583.361210615526</v>
      </c>
      <c r="G127" s="201">
        <f>SUM($F$17:F127)</f>
        <v>464887.57602539024</v>
      </c>
      <c r="H127" s="201">
        <f>IFERROR(IF(LoanIsNotPaid*LoanIsGood,InterestAmt,0), 0)</f>
        <v>1107.8263086420422</v>
      </c>
      <c r="I127" s="201">
        <f>SUM($H$17:H127)</f>
        <v>166834.2386121997</v>
      </c>
      <c r="J127" s="201">
        <f>IFERROR(IF(LoanIsNotPaid*LoanIsGood,EndingBalance,0), 0)</f>
        <v>660112.42397458886</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660112.42397458886</v>
      </c>
      <c r="E128" s="201">
        <f>IFERROR(IF(LoanIsNotPaid*LoanIsGood,MonthlyPayment,0), 0)</f>
        <v>5691.1875192575681</v>
      </c>
      <c r="F128" s="201">
        <f>IFERROR(IF(LoanIsNotPaid*LoanIsGood,Principal,0), 0)</f>
        <v>4591.0001459665518</v>
      </c>
      <c r="G128" s="201">
        <f>SUM($F$17:F128)</f>
        <v>469478.57617135678</v>
      </c>
      <c r="H128" s="201">
        <f>IFERROR(IF(LoanIsNotPaid*LoanIsGood,InterestAmt,0), 0)</f>
        <v>1100.1873732910165</v>
      </c>
      <c r="I128" s="201">
        <f>SUM($H$17:H128)</f>
        <v>167934.4259854907</v>
      </c>
      <c r="J128" s="201">
        <f>IFERROR(IF(LoanIsNotPaid*LoanIsGood,EndingBalance,0), 0)</f>
        <v>655521.42382862186</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655521.42382862186</v>
      </c>
      <c r="E129" s="201">
        <f>IFERROR(IF(LoanIsNotPaid*LoanIsGood,MonthlyPayment,0), 0)</f>
        <v>5691.1875192575681</v>
      </c>
      <c r="F129" s="201">
        <f>IFERROR(IF(LoanIsNotPaid*LoanIsGood,Principal,0), 0)</f>
        <v>4598.6518128764956</v>
      </c>
      <c r="G129" s="201">
        <f>SUM($F$17:F129)</f>
        <v>474077.22798423329</v>
      </c>
      <c r="H129" s="201">
        <f>IFERROR(IF(LoanIsNotPaid*LoanIsGood,InterestAmt,0), 0)</f>
        <v>1092.5357063810723</v>
      </c>
      <c r="I129" s="201">
        <f>SUM($H$17:H129)</f>
        <v>169026.96169187178</v>
      </c>
      <c r="J129" s="201">
        <f>IFERROR(IF(LoanIsNotPaid*LoanIsGood,EndingBalance,0), 0)</f>
        <v>650922.77201574529</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650922.77201574529</v>
      </c>
      <c r="E130" s="201">
        <f>IFERROR(IF(LoanIsNotPaid*LoanIsGood,MonthlyPayment,0), 0)</f>
        <v>5691.1875192575681</v>
      </c>
      <c r="F130" s="201">
        <f>IFERROR(IF(LoanIsNotPaid*LoanIsGood,Principal,0), 0)</f>
        <v>4606.3162325646235</v>
      </c>
      <c r="G130" s="201">
        <f>SUM($F$17:F130)</f>
        <v>478683.54421679792</v>
      </c>
      <c r="H130" s="201">
        <f>IFERROR(IF(LoanIsNotPaid*LoanIsGood,InterestAmt,0), 0)</f>
        <v>1084.8712866929443</v>
      </c>
      <c r="I130" s="201">
        <f>SUM($H$17:H130)</f>
        <v>170111.83297856472</v>
      </c>
      <c r="J130" s="201">
        <f>IFERROR(IF(LoanIsNotPaid*LoanIsGood,EndingBalance,0), 0)</f>
        <v>646316.45578318078</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646316.45578318078</v>
      </c>
      <c r="E131" s="201">
        <f>IFERROR(IF(LoanIsNotPaid*LoanIsGood,MonthlyPayment,0), 0)</f>
        <v>5691.1875192575681</v>
      </c>
      <c r="F131" s="201">
        <f>IFERROR(IF(LoanIsNotPaid*LoanIsGood,Principal,0), 0)</f>
        <v>4613.9934262855641</v>
      </c>
      <c r="G131" s="201">
        <f>SUM($F$17:F131)</f>
        <v>483297.53764308349</v>
      </c>
      <c r="H131" s="201">
        <f>IFERROR(IF(LoanIsNotPaid*LoanIsGood,InterestAmt,0), 0)</f>
        <v>1077.1940929720035</v>
      </c>
      <c r="I131" s="201">
        <f>SUM($H$17:H131)</f>
        <v>171189.02707153672</v>
      </c>
      <c r="J131" s="201">
        <f>IFERROR(IF(LoanIsNotPaid*LoanIsGood,EndingBalance,0), 0)</f>
        <v>641702.46235689451</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641702.46235689451</v>
      </c>
      <c r="E132" s="201">
        <f>IFERROR(IF(LoanIsNotPaid*LoanIsGood,MonthlyPayment,0), 0)</f>
        <v>5691.1875192575681</v>
      </c>
      <c r="F132" s="201">
        <f>IFERROR(IF(LoanIsNotPaid*LoanIsGood,Principal,0), 0)</f>
        <v>4621.6834153293739</v>
      </c>
      <c r="G132" s="201">
        <f>SUM($F$17:F132)</f>
        <v>487919.22105841286</v>
      </c>
      <c r="H132" s="201">
        <f>IFERROR(IF(LoanIsNotPaid*LoanIsGood,InterestAmt,0), 0)</f>
        <v>1069.5041039281944</v>
      </c>
      <c r="I132" s="201">
        <f>SUM($H$17:H132)</f>
        <v>172258.53117546492</v>
      </c>
      <c r="J132" s="201">
        <f>IFERROR(IF(LoanIsNotPaid*LoanIsGood,EndingBalance,0), 0)</f>
        <v>637080.77894156519</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637080.77894156519</v>
      </c>
      <c r="E133" s="201">
        <f>IFERROR(IF(LoanIsNotPaid*LoanIsGood,MonthlyPayment,0), 0)</f>
        <v>5691.1875192575681</v>
      </c>
      <c r="F133" s="201">
        <f>IFERROR(IF(LoanIsNotPaid*LoanIsGood,Principal,0), 0)</f>
        <v>4629.3862210215893</v>
      </c>
      <c r="G133" s="201">
        <f>SUM($F$17:F133)</f>
        <v>492548.60727943445</v>
      </c>
      <c r="H133" s="201">
        <f>IFERROR(IF(LoanIsNotPaid*LoanIsGood,InterestAmt,0), 0)</f>
        <v>1061.8012982359785</v>
      </c>
      <c r="I133" s="201">
        <f>SUM($H$17:H133)</f>
        <v>173320.3324737009</v>
      </c>
      <c r="J133" s="201">
        <f>IFERROR(IF(LoanIsNotPaid*LoanIsGood,EndingBalance,0), 0)</f>
        <v>632451.39272054308</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632451.39272054308</v>
      </c>
      <c r="E134" s="201">
        <f>IFERROR(IF(LoanIsNotPaid*LoanIsGood,MonthlyPayment,0), 0)</f>
        <v>5691.1875192575681</v>
      </c>
      <c r="F134" s="201">
        <f>IFERROR(IF(LoanIsNotPaid*LoanIsGood,Principal,0), 0)</f>
        <v>4637.1018647232922</v>
      </c>
      <c r="G134" s="201">
        <f>SUM($F$17:F134)</f>
        <v>497185.70914415776</v>
      </c>
      <c r="H134" s="201">
        <f>IFERROR(IF(LoanIsNotPaid*LoanIsGood,InterestAmt,0), 0)</f>
        <v>1054.0856545342763</v>
      </c>
      <c r="I134" s="201">
        <f>SUM($H$17:H134)</f>
        <v>174374.41812823518</v>
      </c>
      <c r="J134" s="201">
        <f>IFERROR(IF(LoanIsNotPaid*LoanIsGood,EndingBalance,0), 0)</f>
        <v>627814.29085582017</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627814.29085582017</v>
      </c>
      <c r="E135" s="201">
        <f>IFERROR(IF(LoanIsNotPaid*LoanIsGood,MonthlyPayment,0), 0)</f>
        <v>5691.1875192575681</v>
      </c>
      <c r="F135" s="201">
        <f>IFERROR(IF(LoanIsNotPaid*LoanIsGood,Principal,0), 0)</f>
        <v>4644.830367831164</v>
      </c>
      <c r="G135" s="201">
        <f>SUM($F$17:F135)</f>
        <v>501830.53951198893</v>
      </c>
      <c r="H135" s="201">
        <f>IFERROR(IF(LoanIsNotPaid*LoanIsGood,InterestAmt,0), 0)</f>
        <v>1046.3571514264038</v>
      </c>
      <c r="I135" s="201">
        <f>SUM($H$17:H135)</f>
        <v>175420.77527966158</v>
      </c>
      <c r="J135" s="201">
        <f>IFERROR(IF(LoanIsNotPaid*LoanIsGood,EndingBalance,0), 0)</f>
        <v>623169.46048798854</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623169.46048798854</v>
      </c>
      <c r="E136" s="201">
        <f>IFERROR(IF(LoanIsNotPaid*LoanIsGood,MonthlyPayment,0), 0)</f>
        <v>5691.1875192575681</v>
      </c>
      <c r="F136" s="201">
        <f>IFERROR(IF(LoanIsNotPaid*LoanIsGood,Principal,0), 0)</f>
        <v>4652.5717517775493</v>
      </c>
      <c r="G136" s="201">
        <f>SUM($F$17:F136)</f>
        <v>506483.11126376648</v>
      </c>
      <c r="H136" s="201">
        <f>IFERROR(IF(LoanIsNotPaid*LoanIsGood,InterestAmt,0), 0)</f>
        <v>1038.6157674800186</v>
      </c>
      <c r="I136" s="201">
        <f>SUM($H$17:H136)</f>
        <v>176459.3910471416</v>
      </c>
      <c r="J136" s="201">
        <f>IFERROR(IF(LoanIsNotPaid*LoanIsGood,EndingBalance,0), 0)</f>
        <v>618516.8887362103</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618516.8887362103</v>
      </c>
      <c r="E137" s="201">
        <f>IFERROR(IF(LoanIsNotPaid*LoanIsGood,MonthlyPayment,0), 0)</f>
        <v>5691.1875192575681</v>
      </c>
      <c r="F137" s="201">
        <f>IFERROR(IF(LoanIsNotPaid*LoanIsGood,Principal,0), 0)</f>
        <v>4660.3260380305119</v>
      </c>
      <c r="G137" s="201">
        <f>SUM($F$17:F137)</f>
        <v>511143.43730179698</v>
      </c>
      <c r="H137" s="201">
        <f>IFERROR(IF(LoanIsNotPaid*LoanIsGood,InterestAmt,0), 0)</f>
        <v>1030.8614812270559</v>
      </c>
      <c r="I137" s="201">
        <f>SUM($H$17:H137)</f>
        <v>177490.25252836867</v>
      </c>
      <c r="J137" s="201">
        <f>IFERROR(IF(LoanIsNotPaid*LoanIsGood,EndingBalance,0), 0)</f>
        <v>613856.56269817997</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613856.56269817997</v>
      </c>
      <c r="E138" s="201">
        <f>IFERROR(IF(LoanIsNotPaid*LoanIsGood,MonthlyPayment,0), 0)</f>
        <v>5691.1875192575681</v>
      </c>
      <c r="F138" s="201">
        <f>IFERROR(IF(LoanIsNotPaid*LoanIsGood,Principal,0), 0)</f>
        <v>4668.0932480938973</v>
      </c>
      <c r="G138" s="201">
        <f>SUM($F$17:F138)</f>
        <v>515811.53054989089</v>
      </c>
      <c r="H138" s="201">
        <f>IFERROR(IF(LoanIsNotPaid*LoanIsGood,InterestAmt,0), 0)</f>
        <v>1023.0942711636718</v>
      </c>
      <c r="I138" s="201">
        <f>SUM($H$17:H138)</f>
        <v>178513.34679953233</v>
      </c>
      <c r="J138" s="201">
        <f>IFERROR(IF(LoanIsNotPaid*LoanIsGood,EndingBalance,0), 0)</f>
        <v>609188.46945008554</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609188.46945008554</v>
      </c>
      <c r="E139" s="201">
        <f>IFERROR(IF(LoanIsNotPaid*LoanIsGood,MonthlyPayment,0), 0)</f>
        <v>5691.1875192575681</v>
      </c>
      <c r="F139" s="201">
        <f>IFERROR(IF(LoanIsNotPaid*LoanIsGood,Principal,0), 0)</f>
        <v>4675.8734035073858</v>
      </c>
      <c r="G139" s="201">
        <f>SUM($F$17:F139)</f>
        <v>520487.40395339829</v>
      </c>
      <c r="H139" s="201">
        <f>IFERROR(IF(LoanIsNotPaid*LoanIsGood,InterestAmt,0), 0)</f>
        <v>1015.3141157501821</v>
      </c>
      <c r="I139" s="201">
        <f>SUM($H$17:H139)</f>
        <v>179528.66091528253</v>
      </c>
      <c r="J139" s="201">
        <f>IFERROR(IF(LoanIsNotPaid*LoanIsGood,EndingBalance,0), 0)</f>
        <v>604512.59604657791</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604512.59604657791</v>
      </c>
      <c r="E140" s="201">
        <f>IFERROR(IF(LoanIsNotPaid*LoanIsGood,MonthlyPayment,0), 0)</f>
        <v>5691.1875192575681</v>
      </c>
      <c r="F140" s="201">
        <f>IFERROR(IF(LoanIsNotPaid*LoanIsGood,Principal,0), 0)</f>
        <v>4683.6665258465646</v>
      </c>
      <c r="G140" s="201">
        <f>SUM($F$17:F140)</f>
        <v>525171.07047924481</v>
      </c>
      <c r="H140" s="201">
        <f>IFERROR(IF(LoanIsNotPaid*LoanIsGood,InterestAmt,0), 0)</f>
        <v>1007.5209934110032</v>
      </c>
      <c r="I140" s="201">
        <f>SUM($H$17:H140)</f>
        <v>180536.18190869354</v>
      </c>
      <c r="J140" s="201">
        <f>IFERROR(IF(LoanIsNotPaid*LoanIsGood,EndingBalance,0), 0)</f>
        <v>599828.92952073179</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599828.92952073179</v>
      </c>
      <c r="E141" s="201">
        <f>IFERROR(IF(LoanIsNotPaid*LoanIsGood,MonthlyPayment,0), 0)</f>
        <v>5691.1875192575681</v>
      </c>
      <c r="F141" s="201">
        <f>IFERROR(IF(LoanIsNotPaid*LoanIsGood,Principal,0), 0)</f>
        <v>4691.4726367229759</v>
      </c>
      <c r="G141" s="201">
        <f>SUM($F$17:F141)</f>
        <v>529862.54311596777</v>
      </c>
      <c r="H141" s="201">
        <f>IFERROR(IF(LoanIsNotPaid*LoanIsGood,InterestAmt,0), 0)</f>
        <v>999.71488253459199</v>
      </c>
      <c r="I141" s="201">
        <f>SUM($H$17:H141)</f>
        <v>181535.89679122812</v>
      </c>
      <c r="J141" s="201">
        <f>IFERROR(IF(LoanIsNotPaid*LoanIsGood,EndingBalance,0), 0)</f>
        <v>595137.4568840079</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595137.4568840079</v>
      </c>
      <c r="E142" s="201">
        <f>IFERROR(IF(LoanIsNotPaid*LoanIsGood,MonthlyPayment,0), 0)</f>
        <v>5691.1875192575681</v>
      </c>
      <c r="F142" s="201">
        <f>IFERROR(IF(LoanIsNotPaid*LoanIsGood,Principal,0), 0)</f>
        <v>4699.2917577841808</v>
      </c>
      <c r="G142" s="201">
        <f>SUM($F$17:F142)</f>
        <v>534561.83487375197</v>
      </c>
      <c r="H142" s="201">
        <f>IFERROR(IF(LoanIsNotPaid*LoanIsGood,InterestAmt,0), 0)</f>
        <v>991.89576147338687</v>
      </c>
      <c r="I142" s="201">
        <f>SUM($H$17:H142)</f>
        <v>182527.79255270152</v>
      </c>
      <c r="J142" s="201">
        <f>IFERROR(IF(LoanIsNotPaid*LoanIsGood,EndingBalance,0), 0)</f>
        <v>590438.16512622405</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590438.16512622405</v>
      </c>
      <c r="E143" s="201">
        <f>IFERROR(IF(LoanIsNotPaid*LoanIsGood,MonthlyPayment,0), 0)</f>
        <v>5691.1875192575681</v>
      </c>
      <c r="F143" s="201">
        <f>IFERROR(IF(LoanIsNotPaid*LoanIsGood,Principal,0), 0)</f>
        <v>4707.1239107138217</v>
      </c>
      <c r="G143" s="201">
        <f>SUM($F$17:F143)</f>
        <v>539268.95878446579</v>
      </c>
      <c r="H143" s="201">
        <f>IFERROR(IF(LoanIsNotPaid*LoanIsGood,InterestAmt,0), 0)</f>
        <v>984.0636085437468</v>
      </c>
      <c r="I143" s="201">
        <f>SUM($H$17:H143)</f>
        <v>183511.85616124526</v>
      </c>
      <c r="J143" s="201">
        <f>IFERROR(IF(LoanIsNotPaid*LoanIsGood,EndingBalance,0), 0)</f>
        <v>585731.04121550918</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585731.04121550918</v>
      </c>
      <c r="E144" s="201">
        <f>IFERROR(IF(LoanIsNotPaid*LoanIsGood,MonthlyPayment,0), 0)</f>
        <v>5691.1875192575681</v>
      </c>
      <c r="F144" s="201">
        <f>IFERROR(IF(LoanIsNotPaid*LoanIsGood,Principal,0), 0)</f>
        <v>4714.969117231677</v>
      </c>
      <c r="G144" s="201">
        <f>SUM($F$17:F144)</f>
        <v>543983.92790169746</v>
      </c>
      <c r="H144" s="201">
        <f>IFERROR(IF(LoanIsNotPaid*LoanIsGood,InterestAmt,0), 0)</f>
        <v>976.21840202589044</v>
      </c>
      <c r="I144" s="201">
        <f>SUM($H$17:H144)</f>
        <v>184488.07456327116</v>
      </c>
      <c r="J144" s="201">
        <f>IFERROR(IF(LoanIsNotPaid*LoanIsGood,EndingBalance,0), 0)</f>
        <v>581016.07209827751</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581016.07209827751</v>
      </c>
      <c r="E145" s="201">
        <f>IFERROR(IF(LoanIsNotPaid*LoanIsGood,MonthlyPayment,0), 0)</f>
        <v>5691.1875192575681</v>
      </c>
      <c r="F145" s="201">
        <f>IFERROR(IF(LoanIsNotPaid*LoanIsGood,Principal,0), 0)</f>
        <v>4722.8273990937305</v>
      </c>
      <c r="G145" s="201">
        <f>SUM($F$17:F145)</f>
        <v>548706.75530079124</v>
      </c>
      <c r="H145" s="201">
        <f>IFERROR(IF(LoanIsNotPaid*LoanIsGood,InterestAmt,0), 0)</f>
        <v>968.36012016383768</v>
      </c>
      <c r="I145" s="201">
        <f>SUM($H$17:H145)</f>
        <v>185456.43468343501</v>
      </c>
      <c r="J145" s="201">
        <f>IFERROR(IF(LoanIsNotPaid*LoanIsGood,EndingBalance,0), 0)</f>
        <v>576293.2446991835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576293.2446991835</v>
      </c>
      <c r="E146" s="201">
        <f>IFERROR(IF(LoanIsNotPaid*LoanIsGood,MonthlyPayment,0), 0)</f>
        <v>5691.1875192575681</v>
      </c>
      <c r="F146" s="201">
        <f>IFERROR(IF(LoanIsNotPaid*LoanIsGood,Principal,0), 0)</f>
        <v>4730.69877809222</v>
      </c>
      <c r="G146" s="201">
        <f>SUM($F$17:F146)</f>
        <v>553437.4540788834</v>
      </c>
      <c r="H146" s="201">
        <f>IFERROR(IF(LoanIsNotPaid*LoanIsGood,InterestAmt,0), 0)</f>
        <v>960.48874116534796</v>
      </c>
      <c r="I146" s="201">
        <f>SUM($H$17:H146)</f>
        <v>186416.92342460036</v>
      </c>
      <c r="J146" s="201">
        <f>IFERROR(IF(LoanIsNotPaid*LoanIsGood,EndingBalance,0), 0)</f>
        <v>571562.54592109122</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571562.54592109122</v>
      </c>
      <c r="E147" s="201">
        <f>IFERROR(IF(LoanIsNotPaid*LoanIsGood,MonthlyPayment,0), 0)</f>
        <v>5691.1875192575681</v>
      </c>
      <c r="F147" s="201">
        <f>IFERROR(IF(LoanIsNotPaid*LoanIsGood,Principal,0), 0)</f>
        <v>4738.5832760557068</v>
      </c>
      <c r="G147" s="201">
        <f>SUM($F$17:F147)</f>
        <v>558176.03735493915</v>
      </c>
      <c r="H147" s="201">
        <f>IFERROR(IF(LoanIsNotPaid*LoanIsGood,InterestAmt,0), 0)</f>
        <v>952.6042432018611</v>
      </c>
      <c r="I147" s="201">
        <f>SUM($H$17:H147)</f>
        <v>187369.52766780223</v>
      </c>
      <c r="J147" s="201">
        <f>IFERROR(IF(LoanIsNotPaid*LoanIsGood,EndingBalance,0), 0)</f>
        <v>566823.96264503535</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566823.96264503535</v>
      </c>
      <c r="E148" s="201">
        <f>IFERROR(IF(LoanIsNotPaid*LoanIsGood,MonthlyPayment,0), 0)</f>
        <v>5691.1875192575681</v>
      </c>
      <c r="F148" s="201">
        <f>IFERROR(IF(LoanIsNotPaid*LoanIsGood,Principal,0), 0)</f>
        <v>4746.4809148491331</v>
      </c>
      <c r="G148" s="201">
        <f>SUM($F$17:F148)</f>
        <v>562922.51826978824</v>
      </c>
      <c r="H148" s="201">
        <f>IFERROR(IF(LoanIsNotPaid*LoanIsGood,InterestAmt,0), 0)</f>
        <v>944.70660440843483</v>
      </c>
      <c r="I148" s="201">
        <f>SUM($H$17:H148)</f>
        <v>188314.23427221066</v>
      </c>
      <c r="J148" s="201">
        <f>IFERROR(IF(LoanIsNotPaid*LoanIsGood,EndingBalance,0), 0)</f>
        <v>562077.48173018557</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562077.48173018557</v>
      </c>
      <c r="E149" s="201">
        <f>IFERROR(IF(LoanIsNotPaid*LoanIsGood,MonthlyPayment,0), 0)</f>
        <v>5691.1875192575681</v>
      </c>
      <c r="F149" s="201">
        <f>IFERROR(IF(LoanIsNotPaid*LoanIsGood,Principal,0), 0)</f>
        <v>4754.3917163738815</v>
      </c>
      <c r="G149" s="201">
        <f>SUM($F$17:F149)</f>
        <v>567676.90998616209</v>
      </c>
      <c r="H149" s="201">
        <f>IFERROR(IF(LoanIsNotPaid*LoanIsGood,InterestAmt,0), 0)</f>
        <v>936.79580288368629</v>
      </c>
      <c r="I149" s="201">
        <f>SUM($H$17:H149)</f>
        <v>189251.03007509434</v>
      </c>
      <c r="J149" s="201">
        <f>IFERROR(IF(LoanIsNotPaid*LoanIsGood,EndingBalance,0), 0)</f>
        <v>557323.09001381195</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557323.09001381195</v>
      </c>
      <c r="E150" s="201">
        <f>IFERROR(IF(LoanIsNotPaid*LoanIsGood,MonthlyPayment,0), 0)</f>
        <v>5691.1875192575681</v>
      </c>
      <c r="F150" s="201">
        <f>IFERROR(IF(LoanIsNotPaid*LoanIsGood,Principal,0), 0)</f>
        <v>4762.3157025678383</v>
      </c>
      <c r="G150" s="201">
        <f>SUM($F$17:F150)</f>
        <v>572439.2256887299</v>
      </c>
      <c r="H150" s="201">
        <f>IFERROR(IF(LoanIsNotPaid*LoanIsGood,InterestAmt,0), 0)</f>
        <v>928.87181668972994</v>
      </c>
      <c r="I150" s="201">
        <f>SUM($H$17:H150)</f>
        <v>190179.90189178407</v>
      </c>
      <c r="J150" s="201">
        <f>IFERROR(IF(LoanIsNotPaid*LoanIsGood,EndingBalance,0), 0)</f>
        <v>552560.77431124402</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552560.77431124402</v>
      </c>
      <c r="E151" s="201">
        <f>IFERROR(IF(LoanIsNotPaid*LoanIsGood,MonthlyPayment,0), 0)</f>
        <v>5691.1875192575681</v>
      </c>
      <c r="F151" s="201">
        <f>IFERROR(IF(LoanIsNotPaid*LoanIsGood,Principal,0), 0)</f>
        <v>4770.2528954054515</v>
      </c>
      <c r="G151" s="201">
        <f>SUM($F$17:F151)</f>
        <v>577209.4785841353</v>
      </c>
      <c r="H151" s="201">
        <f>IFERROR(IF(LoanIsNotPaid*LoanIsGood,InterestAmt,0), 0)</f>
        <v>920.93462385211672</v>
      </c>
      <c r="I151" s="201">
        <f>SUM($H$17:H151)</f>
        <v>191100.83651563618</v>
      </c>
      <c r="J151" s="201">
        <f>IFERROR(IF(LoanIsNotPaid*LoanIsGood,EndingBalance,0), 0)</f>
        <v>547790.52141583827</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547790.52141583827</v>
      </c>
      <c r="E152" s="201">
        <f>IFERROR(IF(LoanIsNotPaid*LoanIsGood,MonthlyPayment,0), 0)</f>
        <v>5691.1875192575681</v>
      </c>
      <c r="F152" s="201">
        <f>IFERROR(IF(LoanIsNotPaid*LoanIsGood,Principal,0), 0)</f>
        <v>4778.2033168977932</v>
      </c>
      <c r="G152" s="201">
        <f>SUM($F$17:F152)</f>
        <v>581987.68190103304</v>
      </c>
      <c r="H152" s="201">
        <f>IFERROR(IF(LoanIsNotPaid*LoanIsGood,InterestAmt,0), 0)</f>
        <v>912.98420235977437</v>
      </c>
      <c r="I152" s="201">
        <f>SUM($H$17:H152)</f>
        <v>192013.82071799596</v>
      </c>
      <c r="J152" s="201">
        <f>IFERROR(IF(LoanIsNotPaid*LoanIsGood,EndingBalance,0), 0)</f>
        <v>543012.31809893972</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543012.31809893972</v>
      </c>
      <c r="E153" s="201">
        <f>IFERROR(IF(LoanIsNotPaid*LoanIsGood,MonthlyPayment,0), 0)</f>
        <v>5691.1875192575681</v>
      </c>
      <c r="F153" s="201">
        <f>IFERROR(IF(LoanIsNotPaid*LoanIsGood,Principal,0), 0)</f>
        <v>4786.1669890926241</v>
      </c>
      <c r="G153" s="201">
        <f>SUM($F$17:F153)</f>
        <v>586773.84889012564</v>
      </c>
      <c r="H153" s="201">
        <f>IFERROR(IF(LoanIsNotPaid*LoanIsGood,InterestAmt,0), 0)</f>
        <v>905.02053016494483</v>
      </c>
      <c r="I153" s="201">
        <f>SUM($H$17:H153)</f>
        <v>192918.8412481609</v>
      </c>
      <c r="J153" s="201">
        <f>IFERROR(IF(LoanIsNotPaid*LoanIsGood,EndingBalance,0), 0)</f>
        <v>538226.15110984747</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538226.15110984747</v>
      </c>
      <c r="E154" s="201">
        <f>IFERROR(IF(LoanIsNotPaid*LoanIsGood,MonthlyPayment,0), 0)</f>
        <v>5691.1875192575681</v>
      </c>
      <c r="F154" s="201">
        <f>IFERROR(IF(LoanIsNotPaid*LoanIsGood,Principal,0), 0)</f>
        <v>4794.1439340744446</v>
      </c>
      <c r="G154" s="201">
        <f>SUM($F$17:F154)</f>
        <v>591567.99282420008</v>
      </c>
      <c r="H154" s="201">
        <f>IFERROR(IF(LoanIsNotPaid*LoanIsGood,InterestAmt,0), 0)</f>
        <v>897.04358518312358</v>
      </c>
      <c r="I154" s="201">
        <f>SUM($H$17:H154)</f>
        <v>193815.88483334403</v>
      </c>
      <c r="J154" s="201">
        <f>IFERROR(IF(LoanIsNotPaid*LoanIsGood,EndingBalance,0), 0)</f>
        <v>533432.00717577257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533432.00717577257</v>
      </c>
      <c r="E155" s="201">
        <f>IFERROR(IF(LoanIsNotPaid*LoanIsGood,MonthlyPayment,0), 0)</f>
        <v>5691.1875192575681</v>
      </c>
      <c r="F155" s="201">
        <f>IFERROR(IF(LoanIsNotPaid*LoanIsGood,Principal,0), 0)</f>
        <v>4802.1341739645686</v>
      </c>
      <c r="G155" s="201">
        <f>SUM($F$17:F155)</f>
        <v>596370.12699816469</v>
      </c>
      <c r="H155" s="201">
        <f>IFERROR(IF(LoanIsNotPaid*LoanIsGood,InterestAmt,0), 0)</f>
        <v>889.05334529299978</v>
      </c>
      <c r="I155" s="201">
        <f>SUM($H$17:H155)</f>
        <v>194704.93817863704</v>
      </c>
      <c r="J155" s="201">
        <f>IFERROR(IF(LoanIsNotPaid*LoanIsGood,EndingBalance,0), 0)</f>
        <v>528629.87300180749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528629.87300180749</v>
      </c>
      <c r="E156" s="201">
        <f>IFERROR(IF(LoanIsNotPaid*LoanIsGood,MonthlyPayment,0), 0)</f>
        <v>5691.1875192575681</v>
      </c>
      <c r="F156" s="201">
        <f>IFERROR(IF(LoanIsNotPaid*LoanIsGood,Principal,0), 0)</f>
        <v>4810.1377309211766</v>
      </c>
      <c r="G156" s="201">
        <f>SUM($F$17:F156)</f>
        <v>601180.26472908584</v>
      </c>
      <c r="H156" s="201">
        <f>IFERROR(IF(LoanIsNotPaid*LoanIsGood,InterestAmt,0), 0)</f>
        <v>881.049788336392</v>
      </c>
      <c r="I156" s="201">
        <f>SUM($H$17:H156)</f>
        <v>195585.98796697342</v>
      </c>
      <c r="J156" s="201">
        <f>IFERROR(IF(LoanIsNotPaid*LoanIsGood,EndingBalance,0), 0)</f>
        <v>523819.73527088633</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523819.73527088633</v>
      </c>
      <c r="E157" s="201">
        <f>IFERROR(IF(LoanIsNotPaid*LoanIsGood,MonthlyPayment,0), 0)</f>
        <v>5691.1875192575681</v>
      </c>
      <c r="F157" s="201">
        <f>IFERROR(IF(LoanIsNotPaid*LoanIsGood,Principal,0), 0)</f>
        <v>4818.1546271393781</v>
      </c>
      <c r="G157" s="201">
        <f>SUM($F$17:F157)</f>
        <v>605998.41935622517</v>
      </c>
      <c r="H157" s="201">
        <f>IFERROR(IF(LoanIsNotPaid*LoanIsGood,InterestAmt,0), 0)</f>
        <v>873.03289211819003</v>
      </c>
      <c r="I157" s="201">
        <f>SUM($H$17:H157)</f>
        <v>196459.0208590916</v>
      </c>
      <c r="J157" s="201">
        <f>IFERROR(IF(LoanIsNotPaid*LoanIsGood,EndingBalance,0), 0)</f>
        <v>519001.58064374665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519001.58064374665</v>
      </c>
      <c r="E158" s="201">
        <f>IFERROR(IF(LoanIsNotPaid*LoanIsGood,MonthlyPayment,0), 0)</f>
        <v>5691.1875192575681</v>
      </c>
      <c r="F158" s="201">
        <f>IFERROR(IF(LoanIsNotPaid*LoanIsGood,Principal,0), 0)</f>
        <v>4826.1848848512773</v>
      </c>
      <c r="G158" s="201">
        <f>SUM($F$17:F158)</f>
        <v>610824.60424107651</v>
      </c>
      <c r="H158" s="201">
        <f>IFERROR(IF(LoanIsNotPaid*LoanIsGood,InterestAmt,0), 0)</f>
        <v>865.00263440629089</v>
      </c>
      <c r="I158" s="201">
        <f>SUM($H$17:H158)</f>
        <v>197324.02349349789</v>
      </c>
      <c r="J158" s="201">
        <f>IFERROR(IF(LoanIsNotPaid*LoanIsGood,EndingBalance,0), 0)</f>
        <v>514175.39575889485</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514175.39575889485</v>
      </c>
      <c r="E159" s="201">
        <f>IFERROR(IF(LoanIsNotPaid*LoanIsGood,MonthlyPayment,0), 0)</f>
        <v>5691.1875192575681</v>
      </c>
      <c r="F159" s="201">
        <f>IFERROR(IF(LoanIsNotPaid*LoanIsGood,Principal,0), 0)</f>
        <v>4834.2285263260292</v>
      </c>
      <c r="G159" s="201">
        <f>SUM($F$17:F159)</f>
        <v>615658.83276740252</v>
      </c>
      <c r="H159" s="201">
        <f>IFERROR(IF(LoanIsNotPaid*LoanIsGood,InterestAmt,0), 0)</f>
        <v>856.95899293153889</v>
      </c>
      <c r="I159" s="201">
        <f>SUM($H$17:H159)</f>
        <v>198180.98248642942</v>
      </c>
      <c r="J159" s="201">
        <f>IFERROR(IF(LoanIsNotPaid*LoanIsGood,EndingBalance,0), 0)</f>
        <v>509341.16723256896</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509341.16723256896</v>
      </c>
      <c r="E160" s="201">
        <f>IFERROR(IF(LoanIsNotPaid*LoanIsGood,MonthlyPayment,0), 0)</f>
        <v>5691.1875192575681</v>
      </c>
      <c r="F160" s="201">
        <f>IFERROR(IF(LoanIsNotPaid*LoanIsGood,Principal,0), 0)</f>
        <v>4842.2855738699063</v>
      </c>
      <c r="G160" s="201">
        <f>SUM($F$17:F160)</f>
        <v>620501.11834127246</v>
      </c>
      <c r="H160" s="201">
        <f>IFERROR(IF(LoanIsNotPaid*LoanIsGood,InterestAmt,0), 0)</f>
        <v>848.90194538766218</v>
      </c>
      <c r="I160" s="201">
        <f>SUM($H$17:H160)</f>
        <v>199029.88443181707</v>
      </c>
      <c r="J160" s="201">
        <f>IFERROR(IF(LoanIsNotPaid*LoanIsGood,EndingBalance,0), 0)</f>
        <v>504498.88165869832</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504498.88165869832</v>
      </c>
      <c r="E161" s="201">
        <f>IFERROR(IF(LoanIsNotPaid*LoanIsGood,MonthlyPayment,0), 0)</f>
        <v>5691.1875192575681</v>
      </c>
      <c r="F161" s="201">
        <f>IFERROR(IF(LoanIsNotPaid*LoanIsGood,Principal,0), 0)</f>
        <v>4850.356049826356</v>
      </c>
      <c r="G161" s="201">
        <f>SUM($F$17:F161)</f>
        <v>625351.47439109883</v>
      </c>
      <c r="H161" s="201">
        <f>IFERROR(IF(LoanIsNotPaid*LoanIsGood,InterestAmt,0), 0)</f>
        <v>840.83146943121244</v>
      </c>
      <c r="I161" s="201">
        <f>SUM($H$17:H161)</f>
        <v>199870.71590124827</v>
      </c>
      <c r="J161" s="201">
        <f>IFERROR(IF(LoanIsNotPaid*LoanIsGood,EndingBalance,0), 0)</f>
        <v>499648.52560887218</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499648.52560887218</v>
      </c>
      <c r="E162" s="201">
        <f>IFERROR(IF(LoanIsNotPaid*LoanIsGood,MonthlyPayment,0), 0)</f>
        <v>5691.1875192575681</v>
      </c>
      <c r="F162" s="201">
        <f>IFERROR(IF(LoanIsNotPaid*LoanIsGood,Principal,0), 0)</f>
        <v>4858.4399765760663</v>
      </c>
      <c r="G162" s="201">
        <f>SUM($F$17:F162)</f>
        <v>630209.91436767485</v>
      </c>
      <c r="H162" s="201">
        <f>IFERROR(IF(LoanIsNotPaid*LoanIsGood,InterestAmt,0), 0)</f>
        <v>832.74754268150184</v>
      </c>
      <c r="I162" s="201">
        <f>SUM($H$17:H162)</f>
        <v>200703.46344392977</v>
      </c>
      <c r="J162" s="201">
        <f>IFERROR(IF(LoanIsNotPaid*LoanIsGood,EndingBalance,0), 0)</f>
        <v>494790.0856322957</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494790.0856322957</v>
      </c>
      <c r="E163" s="201">
        <f>IFERROR(IF(LoanIsNotPaid*LoanIsGood,MonthlyPayment,0), 0)</f>
        <v>5691.1875192575681</v>
      </c>
      <c r="F163" s="201">
        <f>IFERROR(IF(LoanIsNotPaid*LoanIsGood,Principal,0), 0)</f>
        <v>4866.5373765370259</v>
      </c>
      <c r="G163" s="201">
        <f>SUM($F$17:F163)</f>
        <v>635076.45174421184</v>
      </c>
      <c r="H163" s="201">
        <f>IFERROR(IF(LoanIsNotPaid*LoanIsGood,InterestAmt,0), 0)</f>
        <v>824.65014272054168</v>
      </c>
      <c r="I163" s="201">
        <f>SUM($H$17:H163)</f>
        <v>201528.11358665032</v>
      </c>
      <c r="J163" s="201">
        <f>IFERROR(IF(LoanIsNotPaid*LoanIsGood,EndingBalance,0), 0)</f>
        <v>489923.54825575836</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489923.54825575836</v>
      </c>
      <c r="E164" s="201">
        <f>IFERROR(IF(LoanIsNotPaid*LoanIsGood,MonthlyPayment,0), 0)</f>
        <v>5691.1875192575681</v>
      </c>
      <c r="F164" s="201">
        <f>IFERROR(IF(LoanIsNotPaid*LoanIsGood,Principal,0), 0)</f>
        <v>4874.648272164588</v>
      </c>
      <c r="G164" s="201">
        <f>SUM($F$17:F164)</f>
        <v>639951.10001637647</v>
      </c>
      <c r="H164" s="201">
        <f>IFERROR(IF(LoanIsNotPaid*LoanIsGood,InterestAmt,0), 0)</f>
        <v>816.53924709297985</v>
      </c>
      <c r="I164" s="201">
        <f>SUM($H$17:H164)</f>
        <v>202344.65283374328</v>
      </c>
      <c r="J164" s="201">
        <f>IFERROR(IF(LoanIsNotPaid*LoanIsGood,EndingBalance,0), 0)</f>
        <v>485048.89998359373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485048.89998359373</v>
      </c>
      <c r="E165" s="201">
        <f>IFERROR(IF(LoanIsNotPaid*LoanIsGood,MonthlyPayment,0), 0)</f>
        <v>5691.1875192575681</v>
      </c>
      <c r="F165" s="201">
        <f>IFERROR(IF(LoanIsNotPaid*LoanIsGood,Principal,0), 0)</f>
        <v>4882.7726859515296</v>
      </c>
      <c r="G165" s="201">
        <f>SUM($F$17:F165)</f>
        <v>644833.87270232802</v>
      </c>
      <c r="H165" s="201">
        <f>IFERROR(IF(LoanIsNotPaid*LoanIsGood,InterestAmt,0), 0)</f>
        <v>808.41483330603899</v>
      </c>
      <c r="I165" s="201">
        <f>SUM($H$17:H165)</f>
        <v>203153.06766704933</v>
      </c>
      <c r="J165" s="201">
        <f>IFERROR(IF(LoanIsNotPaid*LoanIsGood,EndingBalance,0), 0)</f>
        <v>480166.12729764159</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480166.12729764159</v>
      </c>
      <c r="E166" s="201">
        <f>IFERROR(IF(LoanIsNotPaid*LoanIsGood,MonthlyPayment,0), 0)</f>
        <v>5691.1875192575681</v>
      </c>
      <c r="F166" s="201">
        <f>IFERROR(IF(LoanIsNotPaid*LoanIsGood,Principal,0), 0)</f>
        <v>4890.9106404281147</v>
      </c>
      <c r="G166" s="201">
        <f>SUM($F$17:F166)</f>
        <v>649724.7833427561</v>
      </c>
      <c r="H166" s="201">
        <f>IFERROR(IF(LoanIsNotPaid*LoanIsGood,InterestAmt,0), 0)</f>
        <v>800.27687882945304</v>
      </c>
      <c r="I166" s="201">
        <f>SUM($H$17:H166)</f>
        <v>203953.34454587879</v>
      </c>
      <c r="J166" s="201">
        <f>IFERROR(IF(LoanIsNotPaid*LoanIsGood,EndingBalance,0), 0)</f>
        <v>475275.21665721387</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475275.21665721387</v>
      </c>
      <c r="E167" s="201">
        <f>IFERROR(IF(LoanIsNotPaid*LoanIsGood,MonthlyPayment,0), 0)</f>
        <v>5691.1875192575681</v>
      </c>
      <c r="F167" s="201">
        <f>IFERROR(IF(LoanIsNotPaid*LoanIsGood,Principal,0), 0)</f>
        <v>4899.0621581621617</v>
      </c>
      <c r="G167" s="201">
        <f>SUM($F$17:F167)</f>
        <v>654623.84550091822</v>
      </c>
      <c r="H167" s="201">
        <f>IFERROR(IF(LoanIsNotPaid*LoanIsGood,InterestAmt,0), 0)</f>
        <v>792.12536109540622</v>
      </c>
      <c r="I167" s="201">
        <f>SUM($H$17:H167)</f>
        <v>204745.46990697421</v>
      </c>
      <c r="J167" s="201">
        <f>IFERROR(IF(LoanIsNotPaid*LoanIsGood,EndingBalance,0), 0)</f>
        <v>470376.15449905116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470376.15449905116</v>
      </c>
      <c r="E168" s="201">
        <f>IFERROR(IF(LoanIsNotPaid*LoanIsGood,MonthlyPayment,0), 0)</f>
        <v>5691.1875192575681</v>
      </c>
      <c r="F168" s="201">
        <f>IFERROR(IF(LoanIsNotPaid*LoanIsGood,Principal,0), 0)</f>
        <v>4907.2272617590988</v>
      </c>
      <c r="G168" s="201">
        <f>SUM($F$17:F168)</f>
        <v>659531.07276267733</v>
      </c>
      <c r="H168" s="201">
        <f>IFERROR(IF(LoanIsNotPaid*LoanIsGood,InterestAmt,0), 0)</f>
        <v>783.96025749846922</v>
      </c>
      <c r="I168" s="201">
        <f>SUM($H$17:H168)</f>
        <v>205529.43016447267</v>
      </c>
      <c r="J168" s="201">
        <f>IFERROR(IF(LoanIsNotPaid*LoanIsGood,EndingBalance,0), 0)</f>
        <v>465468.92723729147</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465468.92723729147</v>
      </c>
      <c r="E169" s="201">
        <f>IFERROR(IF(LoanIsNotPaid*LoanIsGood,MonthlyPayment,0), 0)</f>
        <v>5691.1875192575681</v>
      </c>
      <c r="F169" s="201">
        <f>IFERROR(IF(LoanIsNotPaid*LoanIsGood,Principal,0), 0)</f>
        <v>4915.4059738620308</v>
      </c>
      <c r="G169" s="201">
        <f>SUM($F$17:F169)</f>
        <v>664446.47873653937</v>
      </c>
      <c r="H169" s="201">
        <f>IFERROR(IF(LoanIsNotPaid*LoanIsGood,InterestAmt,0), 0)</f>
        <v>775.78154539553725</v>
      </c>
      <c r="I169" s="201">
        <f>SUM($H$17:H169)</f>
        <v>206305.21170986819</v>
      </c>
      <c r="J169" s="201">
        <f>IFERROR(IF(LoanIsNotPaid*LoanIsGood,EndingBalance,0), 0)</f>
        <v>460553.52126342966</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460553.52126342966</v>
      </c>
      <c r="E170" s="201">
        <f>IFERROR(IF(LoanIsNotPaid*LoanIsGood,MonthlyPayment,0), 0)</f>
        <v>5691.1875192575681</v>
      </c>
      <c r="F170" s="201">
        <f>IFERROR(IF(LoanIsNotPaid*LoanIsGood,Principal,0), 0)</f>
        <v>4923.5983171518001</v>
      </c>
      <c r="G170" s="201">
        <f>SUM($F$17:F170)</f>
        <v>669370.07705369114</v>
      </c>
      <c r="H170" s="201">
        <f>IFERROR(IF(LoanIsNotPaid*LoanIsGood,InterestAmt,0), 0)</f>
        <v>767.5892021057673</v>
      </c>
      <c r="I170" s="201">
        <f>SUM($H$17:H170)</f>
        <v>207072.80091197396</v>
      </c>
      <c r="J170" s="201">
        <f>IFERROR(IF(LoanIsNotPaid*LoanIsGood,EndingBalance,0), 0)</f>
        <v>455629.92294627742</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455629.92294627742</v>
      </c>
      <c r="E171" s="201">
        <f>IFERROR(IF(LoanIsNotPaid*LoanIsGood,MonthlyPayment,0), 0)</f>
        <v>5691.1875192575681</v>
      </c>
      <c r="F171" s="201">
        <f>IFERROR(IF(LoanIsNotPaid*LoanIsGood,Principal,0), 0)</f>
        <v>4931.8043143470532</v>
      </c>
      <c r="G171" s="201">
        <f>SUM($F$17:F171)</f>
        <v>674301.88136803824</v>
      </c>
      <c r="H171" s="201">
        <f>IFERROR(IF(LoanIsNotPaid*LoanIsGood,InterestAmt,0), 0)</f>
        <v>759.38320491051434</v>
      </c>
      <c r="I171" s="201">
        <f>SUM($H$17:H171)</f>
        <v>207832.18411688448</v>
      </c>
      <c r="J171" s="201">
        <f>IFERROR(IF(LoanIsNotPaid*LoanIsGood,EndingBalance,0), 0)</f>
        <v>450698.11863192986</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450698.11863192986</v>
      </c>
      <c r="E172" s="201">
        <f>IFERROR(IF(LoanIsNotPaid*LoanIsGood,MonthlyPayment,0), 0)</f>
        <v>5691.1875192575681</v>
      </c>
      <c r="F172" s="201">
        <f>IFERROR(IF(LoanIsNotPaid*LoanIsGood,Principal,0), 0)</f>
        <v>4940.0239882042988</v>
      </c>
      <c r="G172" s="201">
        <f>SUM($F$17:F172)</f>
        <v>679241.90535624255</v>
      </c>
      <c r="H172" s="201">
        <f>IFERROR(IF(LoanIsNotPaid*LoanIsGood,InterestAmt,0), 0)</f>
        <v>751.16353105326937</v>
      </c>
      <c r="I172" s="201">
        <f>SUM($H$17:H172)</f>
        <v>208583.34764793774</v>
      </c>
      <c r="J172" s="201">
        <f>IFERROR(IF(LoanIsNotPaid*LoanIsGood,EndingBalance,0), 0)</f>
        <v>445758.09464372578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445758.09464372578</v>
      </c>
      <c r="E173" s="201">
        <f>IFERROR(IF(LoanIsNotPaid*LoanIsGood,MonthlyPayment,0), 0)</f>
        <v>5691.1875192575681</v>
      </c>
      <c r="F173" s="201">
        <f>IFERROR(IF(LoanIsNotPaid*LoanIsGood,Principal,0), 0)</f>
        <v>4948.2573615179726</v>
      </c>
      <c r="G173" s="201">
        <f>SUM($F$17:F173)</f>
        <v>684190.16271776054</v>
      </c>
      <c r="H173" s="201">
        <f>IFERROR(IF(LoanIsNotPaid*LoanIsGood,InterestAmt,0), 0)</f>
        <v>742.93015773959553</v>
      </c>
      <c r="I173" s="201">
        <f>SUM($H$17:H173)</f>
        <v>209326.27780567732</v>
      </c>
      <c r="J173" s="201">
        <f>IFERROR(IF(LoanIsNotPaid*LoanIsGood,EndingBalance,0), 0)</f>
        <v>440809.8372822071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440809.8372822071</v>
      </c>
      <c r="E174" s="201">
        <f>IFERROR(IF(LoanIsNotPaid*LoanIsGood,MonthlyPayment,0), 0)</f>
        <v>5691.1875192575681</v>
      </c>
      <c r="F174" s="201">
        <f>IFERROR(IF(LoanIsNotPaid*LoanIsGood,Principal,0), 0)</f>
        <v>4956.5044571205026</v>
      </c>
      <c r="G174" s="201">
        <f>SUM($F$17:F174)</f>
        <v>689146.66717488109</v>
      </c>
      <c r="H174" s="201">
        <f>IFERROR(IF(LoanIsNotPaid*LoanIsGood,InterestAmt,0), 0)</f>
        <v>734.68306213706558</v>
      </c>
      <c r="I174" s="201">
        <f>SUM($H$17:H174)</f>
        <v>210060.9608678144</v>
      </c>
      <c r="J174" s="201">
        <f>IFERROR(IF(LoanIsNotPaid*LoanIsGood,EndingBalance,0), 0)</f>
        <v>435853.33282508689</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435853.33282508689</v>
      </c>
      <c r="E175" s="201">
        <f>IFERROR(IF(LoanIsNotPaid*LoanIsGood,MonthlyPayment,0), 0)</f>
        <v>5691.1875192575681</v>
      </c>
      <c r="F175" s="201">
        <f>IFERROR(IF(LoanIsNotPaid*LoanIsGood,Principal,0), 0)</f>
        <v>4964.7652978823699</v>
      </c>
      <c r="G175" s="201">
        <f>SUM($F$17:F175)</f>
        <v>694111.43247276347</v>
      </c>
      <c r="H175" s="201">
        <f>IFERROR(IF(LoanIsNotPaid*LoanIsGood,InterestAmt,0), 0)</f>
        <v>726.42222137519798</v>
      </c>
      <c r="I175" s="201">
        <f>SUM($H$17:H175)</f>
        <v>210787.38308918959</v>
      </c>
      <c r="J175" s="201">
        <f>IFERROR(IF(LoanIsNotPaid*LoanIsGood,EndingBalance,0), 0)</f>
        <v>430888.56752720382</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430888.56752720382</v>
      </c>
      <c r="E176" s="201">
        <f>IFERROR(IF(LoanIsNotPaid*LoanIsGood,MonthlyPayment,0), 0)</f>
        <v>5691.1875192575681</v>
      </c>
      <c r="F176" s="201">
        <f>IFERROR(IF(LoanIsNotPaid*LoanIsGood,Principal,0), 0)</f>
        <v>4973.0399067121743</v>
      </c>
      <c r="G176" s="201">
        <f>SUM($F$17:F176)</f>
        <v>699084.4723794756</v>
      </c>
      <c r="H176" s="201">
        <f>IFERROR(IF(LoanIsNotPaid*LoanIsGood,InterestAmt,0), 0)</f>
        <v>718.14761254539394</v>
      </c>
      <c r="I176" s="201">
        <f>SUM($H$17:H176)</f>
        <v>211505.530701735</v>
      </c>
      <c r="J176" s="201">
        <f>IFERROR(IF(LoanIsNotPaid*LoanIsGood,EndingBalance,0), 0)</f>
        <v>425915.52762049146</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425915.52762049146</v>
      </c>
      <c r="E177" s="201">
        <f>IFERROR(IF(LoanIsNotPaid*LoanIsGood,MonthlyPayment,0), 0)</f>
        <v>5691.1875192575681</v>
      </c>
      <c r="F177" s="201">
        <f>IFERROR(IF(LoanIsNotPaid*LoanIsGood,Principal,0), 0)</f>
        <v>4981.3283065566948</v>
      </c>
      <c r="G177" s="201">
        <f>SUM($F$17:F177)</f>
        <v>704065.80068603228</v>
      </c>
      <c r="H177" s="201">
        <f>IFERROR(IF(LoanIsNotPaid*LoanIsGood,InterestAmt,0), 0)</f>
        <v>709.85921270087363</v>
      </c>
      <c r="I177" s="201">
        <f>SUM($H$17:H177)</f>
        <v>212215.38991443586</v>
      </c>
      <c r="J177" s="201">
        <f>IFERROR(IF(LoanIsNotPaid*LoanIsGood,EndingBalance,0), 0)</f>
        <v>420934.19931393396</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420934.19931393396</v>
      </c>
      <c r="E178" s="201">
        <f>IFERROR(IF(LoanIsNotPaid*LoanIsGood,MonthlyPayment,0), 0)</f>
        <v>5691.1875192575681</v>
      </c>
      <c r="F178" s="201">
        <f>IFERROR(IF(LoanIsNotPaid*LoanIsGood,Principal,0), 0)</f>
        <v>4989.6305204009559</v>
      </c>
      <c r="G178" s="201">
        <f>SUM($F$17:F178)</f>
        <v>709055.43120643322</v>
      </c>
      <c r="H178" s="201">
        <f>IFERROR(IF(LoanIsNotPaid*LoanIsGood,InterestAmt,0), 0)</f>
        <v>701.55699885661249</v>
      </c>
      <c r="I178" s="201">
        <f>SUM($H$17:H178)</f>
        <v>212916.94691329246</v>
      </c>
      <c r="J178" s="201">
        <f>IFERROR(IF(LoanIsNotPaid*LoanIsGood,EndingBalance,0), 0)</f>
        <v>415944.56879353337</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415944.56879353337</v>
      </c>
      <c r="E179" s="201">
        <f>IFERROR(IF(LoanIsNotPaid*LoanIsGood,MonthlyPayment,0), 0)</f>
        <v>5691.1875192575681</v>
      </c>
      <c r="F179" s="201">
        <f>IFERROR(IF(LoanIsNotPaid*LoanIsGood,Principal,0), 0)</f>
        <v>4997.9465712682904</v>
      </c>
      <c r="G179" s="201">
        <f>SUM($F$17:F179)</f>
        <v>714053.37777770148</v>
      </c>
      <c r="H179" s="201">
        <f>IFERROR(IF(LoanIsNotPaid*LoanIsGood,InterestAmt,0), 0)</f>
        <v>693.24094798927774</v>
      </c>
      <c r="I179" s="201">
        <f>SUM($H$17:H179)</f>
        <v>213610.18786128174</v>
      </c>
      <c r="J179" s="201">
        <f>IFERROR(IF(LoanIsNotPaid*LoanIsGood,EndingBalance,0), 0)</f>
        <v>410946.62222226453</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410946.62222226453</v>
      </c>
      <c r="E180" s="201">
        <f>IFERROR(IF(LoanIsNotPaid*LoanIsGood,MonthlyPayment,0), 0)</f>
        <v>5691.1875192575681</v>
      </c>
      <c r="F180" s="201">
        <f>IFERROR(IF(LoanIsNotPaid*LoanIsGood,Principal,0), 0)</f>
        <v>5006.2764822204044</v>
      </c>
      <c r="G180" s="201">
        <f>SUM($F$17:F180)</f>
        <v>719059.65425992187</v>
      </c>
      <c r="H180" s="201">
        <f>IFERROR(IF(LoanIsNotPaid*LoanIsGood,InterestAmt,0), 0)</f>
        <v>684.91103703716385</v>
      </c>
      <c r="I180" s="201">
        <f>SUM($H$17:H180)</f>
        <v>214295.09889831892</v>
      </c>
      <c r="J180" s="201">
        <f>IFERROR(IF(LoanIsNotPaid*LoanIsGood,EndingBalance,0), 0)</f>
        <v>405940.34574004379</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405940.34574004379</v>
      </c>
      <c r="E181" s="201">
        <f>IFERROR(IF(LoanIsNotPaid*LoanIsGood,MonthlyPayment,0), 0)</f>
        <v>5691.1875192575681</v>
      </c>
      <c r="F181" s="201">
        <f>IFERROR(IF(LoanIsNotPaid*LoanIsGood,Principal,0), 0)</f>
        <v>5014.6202763574383</v>
      </c>
      <c r="G181" s="201">
        <f>SUM($F$17:F181)</f>
        <v>724074.27453627926</v>
      </c>
      <c r="H181" s="201">
        <f>IFERROR(IF(LoanIsNotPaid*LoanIsGood,InterestAmt,0), 0)</f>
        <v>676.56724290012983</v>
      </c>
      <c r="I181" s="201">
        <f>SUM($H$17:H181)</f>
        <v>214971.66614121906</v>
      </c>
      <c r="J181" s="201">
        <f>IFERROR(IF(LoanIsNotPaid*LoanIsGood,EndingBalance,0), 0)</f>
        <v>400925.72546368605</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400925.72546368605</v>
      </c>
      <c r="E182" s="201">
        <f>IFERROR(IF(LoanIsNotPaid*LoanIsGood,MonthlyPayment,0), 0)</f>
        <v>5691.1875192575681</v>
      </c>
      <c r="F182" s="201">
        <f>IFERROR(IF(LoanIsNotPaid*LoanIsGood,Principal,0), 0)</f>
        <v>5022.9779768180342</v>
      </c>
      <c r="G182" s="201">
        <f>SUM($F$17:F182)</f>
        <v>729097.25251309725</v>
      </c>
      <c r="H182" s="201">
        <f>IFERROR(IF(LoanIsNotPaid*LoanIsGood,InterestAmt,0), 0)</f>
        <v>668.20954243953418</v>
      </c>
      <c r="I182" s="201">
        <f>SUM($H$17:H182)</f>
        <v>215639.87568365858</v>
      </c>
      <c r="J182" s="201">
        <f>IFERROR(IF(LoanIsNotPaid*LoanIsGood,EndingBalance,0), 0)</f>
        <v>395902.74748686794</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395902.74748686794</v>
      </c>
      <c r="E183" s="201">
        <f>IFERROR(IF(LoanIsNotPaid*LoanIsGood,MonthlyPayment,0), 0)</f>
        <v>5691.1875192575681</v>
      </c>
      <c r="F183" s="201">
        <f>IFERROR(IF(LoanIsNotPaid*LoanIsGood,Principal,0), 0)</f>
        <v>5031.3496067793976</v>
      </c>
      <c r="G183" s="201">
        <f>SUM($F$17:F183)</f>
        <v>734128.60211987665</v>
      </c>
      <c r="H183" s="201">
        <f>IFERROR(IF(LoanIsNotPaid*LoanIsGood,InterestAmt,0), 0)</f>
        <v>659.83791247817078</v>
      </c>
      <c r="I183" s="201">
        <f>SUM($H$17:H183)</f>
        <v>216299.71359613675</v>
      </c>
      <c r="J183" s="201">
        <f>IFERROR(IF(LoanIsNotPaid*LoanIsGood,EndingBalance,0), 0)</f>
        <v>390871.39788008854</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390871.39788008854</v>
      </c>
      <c r="E184" s="201">
        <f>IFERROR(IF(LoanIsNotPaid*LoanIsGood,MonthlyPayment,0), 0)</f>
        <v>5691.1875192575681</v>
      </c>
      <c r="F184" s="201">
        <f>IFERROR(IF(LoanIsNotPaid*LoanIsGood,Principal,0), 0)</f>
        <v>5039.735189457363</v>
      </c>
      <c r="G184" s="201">
        <f>SUM($F$17:F184)</f>
        <v>739168.33730933396</v>
      </c>
      <c r="H184" s="201">
        <f>IFERROR(IF(LoanIsNotPaid*LoanIsGood,InterestAmt,0), 0)</f>
        <v>651.45232980020501</v>
      </c>
      <c r="I184" s="201">
        <f>SUM($H$17:H184)</f>
        <v>216951.16592593695</v>
      </c>
      <c r="J184" s="201">
        <f>IFERROR(IF(LoanIsNotPaid*LoanIsGood,EndingBalance,0), 0)</f>
        <v>385831.66269062995</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385831.66269062995</v>
      </c>
      <c r="E185" s="201">
        <f>IFERROR(IF(LoanIsNotPaid*LoanIsGood,MonthlyPayment,0), 0)</f>
        <v>5691.1875192575681</v>
      </c>
      <c r="F185" s="201">
        <f>IFERROR(IF(LoanIsNotPaid*LoanIsGood,Principal,0), 0)</f>
        <v>5048.1347481064586</v>
      </c>
      <c r="G185" s="201">
        <f>SUM($F$17:F185)</f>
        <v>744216.47205744043</v>
      </c>
      <c r="H185" s="201">
        <f>IFERROR(IF(LoanIsNotPaid*LoanIsGood,InterestAmt,0), 0)</f>
        <v>643.05277115110948</v>
      </c>
      <c r="I185" s="201">
        <f>SUM($H$17:H185)</f>
        <v>217594.21869708807</v>
      </c>
      <c r="J185" s="201">
        <f>IFERROR(IF(LoanIsNotPaid*LoanIsGood,EndingBalance,0), 0)</f>
        <v>380783.52794252429</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380783.52794252429</v>
      </c>
      <c r="E186" s="201">
        <f>IFERROR(IF(LoanIsNotPaid*LoanIsGood,MonthlyPayment,0), 0)</f>
        <v>5691.1875192575681</v>
      </c>
      <c r="F186" s="201">
        <f>IFERROR(IF(LoanIsNotPaid*LoanIsGood,Principal,0), 0)</f>
        <v>5056.5483060199695</v>
      </c>
      <c r="G186" s="201">
        <f>SUM($F$17:F186)</f>
        <v>749273.02036346041</v>
      </c>
      <c r="H186" s="201">
        <f>IFERROR(IF(LoanIsNotPaid*LoanIsGood,InterestAmt,0), 0)</f>
        <v>634.6392132375986</v>
      </c>
      <c r="I186" s="201">
        <f>SUM($H$17:H186)</f>
        <v>218228.85791032566</v>
      </c>
      <c r="J186" s="201">
        <f>IFERROR(IF(LoanIsNotPaid*LoanIsGood,EndingBalance,0), 0)</f>
        <v>375726.97963650408</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375726.97963650408</v>
      </c>
      <c r="E187" s="201">
        <f>IFERROR(IF(LoanIsNotPaid*LoanIsGood,MonthlyPayment,0), 0)</f>
        <v>5691.1875192575681</v>
      </c>
      <c r="F187" s="201">
        <f>IFERROR(IF(LoanIsNotPaid*LoanIsGood,Principal,0), 0)</f>
        <v>5064.9758865300028</v>
      </c>
      <c r="G187" s="201">
        <f>SUM($F$17:F187)</f>
        <v>754337.99624999042</v>
      </c>
      <c r="H187" s="201">
        <f>IFERROR(IF(LoanIsNotPaid*LoanIsGood,InterestAmt,0), 0)</f>
        <v>626.21163272756542</v>
      </c>
      <c r="I187" s="201">
        <f>SUM($H$17:H187)</f>
        <v>218855.06954305322</v>
      </c>
      <c r="J187" s="201">
        <f>IFERROR(IF(LoanIsNotPaid*LoanIsGood,EndingBalance,0), 0)</f>
        <v>370662.00374997361</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370662.00374997361</v>
      </c>
      <c r="E188" s="201">
        <f>IFERROR(IF(LoanIsNotPaid*LoanIsGood,MonthlyPayment,0), 0)</f>
        <v>5691.1875192575681</v>
      </c>
      <c r="F188" s="201">
        <f>IFERROR(IF(LoanIsNotPaid*LoanIsGood,Principal,0), 0)</f>
        <v>5073.4175130075528</v>
      </c>
      <c r="G188" s="201">
        <f>SUM($F$17:F188)</f>
        <v>759411.41376299795</v>
      </c>
      <c r="H188" s="201">
        <f>IFERROR(IF(LoanIsNotPaid*LoanIsGood,InterestAmt,0), 0)</f>
        <v>617.7700062500154</v>
      </c>
      <c r="I188" s="201">
        <f>SUM($H$17:H188)</f>
        <v>219472.83954930323</v>
      </c>
      <c r="J188" s="201">
        <f>IFERROR(IF(LoanIsNotPaid*LoanIsGood,EndingBalance,0), 0)</f>
        <v>365588.58623696584</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365588.58623696584</v>
      </c>
      <c r="E189" s="201">
        <f>IFERROR(IF(LoanIsNotPaid*LoanIsGood,MonthlyPayment,0), 0)</f>
        <v>5691.1875192575681</v>
      </c>
      <c r="F189" s="201">
        <f>IFERROR(IF(LoanIsNotPaid*LoanIsGood,Principal,0), 0)</f>
        <v>5081.8732088625648</v>
      </c>
      <c r="G189" s="201">
        <f>SUM($F$17:F189)</f>
        <v>764493.28697186057</v>
      </c>
      <c r="H189" s="201">
        <f>IFERROR(IF(LoanIsNotPaid*LoanIsGood,InterestAmt,0), 0)</f>
        <v>609.31431039500274</v>
      </c>
      <c r="I189" s="201">
        <f>SUM($H$17:H189)</f>
        <v>220082.15385969824</v>
      </c>
      <c r="J189" s="201">
        <f>IFERROR(IF(LoanIsNotPaid*LoanIsGood,EndingBalance,0), 0)</f>
        <v>360506.71302810265</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360506.71302810265</v>
      </c>
      <c r="E190" s="201">
        <f>IFERROR(IF(LoanIsNotPaid*LoanIsGood,MonthlyPayment,0), 0)</f>
        <v>5691.1875192575681</v>
      </c>
      <c r="F190" s="201">
        <f>IFERROR(IF(LoanIsNotPaid*LoanIsGood,Principal,0), 0)</f>
        <v>5090.3429975440031</v>
      </c>
      <c r="G190" s="201">
        <f>SUM($F$17:F190)</f>
        <v>769583.62996940454</v>
      </c>
      <c r="H190" s="201">
        <f>IFERROR(IF(LoanIsNotPaid*LoanIsGood,InterestAmt,0), 0)</f>
        <v>600.8445217135652</v>
      </c>
      <c r="I190" s="201">
        <f>SUM($H$17:H190)</f>
        <v>220682.9983814118</v>
      </c>
      <c r="J190" s="201">
        <f>IFERROR(IF(LoanIsNotPaid*LoanIsGood,EndingBalance,0), 0)</f>
        <v>355416.37003055867</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355416.37003055867</v>
      </c>
      <c r="E191" s="201">
        <f>IFERROR(IF(LoanIsNotPaid*LoanIsGood,MonthlyPayment,0), 0)</f>
        <v>5691.1875192575681</v>
      </c>
      <c r="F191" s="201">
        <f>IFERROR(IF(LoanIsNotPaid*LoanIsGood,Principal,0), 0)</f>
        <v>5098.8269025399086</v>
      </c>
      <c r="G191" s="201">
        <f>SUM($F$17:F191)</f>
        <v>774682.45687194448</v>
      </c>
      <c r="H191" s="201">
        <f>IFERROR(IF(LoanIsNotPaid*LoanIsGood,InterestAmt,0), 0)</f>
        <v>592.36061671765856</v>
      </c>
      <c r="I191" s="201">
        <f>SUM($H$17:H191)</f>
        <v>221275.35899812946</v>
      </c>
      <c r="J191" s="201">
        <f>IFERROR(IF(LoanIsNotPaid*LoanIsGood,EndingBalance,0), 0)</f>
        <v>350317.5431280185</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350317.5431280185</v>
      </c>
      <c r="E192" s="201">
        <f>IFERROR(IF(LoanIsNotPaid*LoanIsGood,MonthlyPayment,0), 0)</f>
        <v>5691.1875192575681</v>
      </c>
      <c r="F192" s="201">
        <f>IFERROR(IF(LoanIsNotPaid*LoanIsGood,Principal,0), 0)</f>
        <v>5107.3249473774758</v>
      </c>
      <c r="G192" s="201">
        <f>SUM($F$17:F192)</f>
        <v>779789.78181932191</v>
      </c>
      <c r="H192" s="201">
        <f>IFERROR(IF(LoanIsNotPaid*LoanIsGood,InterestAmt,0), 0)</f>
        <v>583.86257188009199</v>
      </c>
      <c r="I192" s="201">
        <f>SUM($H$17:H192)</f>
        <v>221859.22157000957</v>
      </c>
      <c r="J192" s="201">
        <f>IFERROR(IF(LoanIsNotPaid*LoanIsGood,EndingBalance,0), 0)</f>
        <v>345210.21818064013</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345210.21818064013</v>
      </c>
      <c r="E193" s="201">
        <f>IFERROR(IF(LoanIsNotPaid*LoanIsGood,MonthlyPayment,0), 0)</f>
        <v>5691.1875192575681</v>
      </c>
      <c r="F193" s="201">
        <f>IFERROR(IF(LoanIsNotPaid*LoanIsGood,Principal,0), 0)</f>
        <v>5115.837155623105</v>
      </c>
      <c r="G193" s="201">
        <f>SUM($F$17:F193)</f>
        <v>784905.61897494504</v>
      </c>
      <c r="H193" s="201">
        <f>IFERROR(IF(LoanIsNotPaid*LoanIsGood,InterestAmt,0), 0)</f>
        <v>575.35036363446284</v>
      </c>
      <c r="I193" s="201">
        <f>SUM($H$17:H193)</f>
        <v>222434.57193364404</v>
      </c>
      <c r="J193" s="201">
        <f>IFERROR(IF(LoanIsNotPaid*LoanIsGood,EndingBalance,0), 0)</f>
        <v>340094.38102501724</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340094.38102501724</v>
      </c>
      <c r="E194" s="201">
        <f>IFERROR(IF(LoanIsNotPaid*LoanIsGood,MonthlyPayment,0), 0)</f>
        <v>5691.1875192575681</v>
      </c>
      <c r="F194" s="201">
        <f>IFERROR(IF(LoanIsNotPaid*LoanIsGood,Principal,0), 0)</f>
        <v>5124.3635508824764</v>
      </c>
      <c r="G194" s="201">
        <f>SUM($F$17:F194)</f>
        <v>790029.98252582748</v>
      </c>
      <c r="H194" s="201">
        <f>IFERROR(IF(LoanIsNotPaid*LoanIsGood,InterestAmt,0), 0)</f>
        <v>566.823968375091</v>
      </c>
      <c r="I194" s="201">
        <f>SUM($H$17:H194)</f>
        <v>223001.39590201914</v>
      </c>
      <c r="J194" s="201">
        <f>IFERROR(IF(LoanIsNotPaid*LoanIsGood,EndingBalance,0), 0)</f>
        <v>334970.01747413469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334970.01747413469</v>
      </c>
      <c r="E195" s="201">
        <f>IFERROR(IF(LoanIsNotPaid*LoanIsGood,MonthlyPayment,0), 0)</f>
        <v>5691.1875192575681</v>
      </c>
      <c r="F195" s="201">
        <f>IFERROR(IF(LoanIsNotPaid*LoanIsGood,Principal,0), 0)</f>
        <v>5132.9041568006141</v>
      </c>
      <c r="G195" s="201">
        <f>SUM($F$17:F195)</f>
        <v>795162.88668262807</v>
      </c>
      <c r="H195" s="201">
        <f>IFERROR(IF(LoanIsNotPaid*LoanIsGood,InterestAmt,0), 0)</f>
        <v>558.28336245695345</v>
      </c>
      <c r="I195" s="201">
        <f>SUM($H$17:H195)</f>
        <v>223559.67926447609</v>
      </c>
      <c r="J195" s="201">
        <f>IFERROR(IF(LoanIsNotPaid*LoanIsGood,EndingBalance,0), 0)</f>
        <v>329837.11331733316</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329837.11331733316</v>
      </c>
      <c r="E196" s="201">
        <f>IFERROR(IF(LoanIsNotPaid*LoanIsGood,MonthlyPayment,0), 0)</f>
        <v>5691.1875192575681</v>
      </c>
      <c r="F196" s="201">
        <f>IFERROR(IF(LoanIsNotPaid*LoanIsGood,Principal,0), 0)</f>
        <v>5141.4589970619481</v>
      </c>
      <c r="G196" s="201">
        <f>SUM($F$17:F196)</f>
        <v>800304.34567969001</v>
      </c>
      <c r="H196" s="201">
        <f>IFERROR(IF(LoanIsNotPaid*LoanIsGood,InterestAmt,0), 0)</f>
        <v>549.72852219561923</v>
      </c>
      <c r="I196" s="201">
        <f>SUM($H$17:H196)</f>
        <v>224109.40778667171</v>
      </c>
      <c r="J196" s="201">
        <f>IFERROR(IF(LoanIsNotPaid*LoanIsGood,EndingBalance,0), 0)</f>
        <v>324695.65432027122</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324695.65432027122</v>
      </c>
      <c r="E197" s="201">
        <f>IFERROR(IF(LoanIsNotPaid*LoanIsGood,MonthlyPayment,0), 0)</f>
        <v>5691.1875192575681</v>
      </c>
      <c r="F197" s="201">
        <f>IFERROR(IF(LoanIsNotPaid*LoanIsGood,Principal,0), 0)</f>
        <v>5150.0280953903857</v>
      </c>
      <c r="G197" s="201">
        <f>SUM($F$17:F197)</f>
        <v>805454.37377508043</v>
      </c>
      <c r="H197" s="201">
        <f>IFERROR(IF(LoanIsNotPaid*LoanIsGood,InterestAmt,0), 0)</f>
        <v>541.15942386718268</v>
      </c>
      <c r="I197" s="201">
        <f>SUM($H$17:H197)</f>
        <v>224650.56721053889</v>
      </c>
      <c r="J197" s="201">
        <f>IFERROR(IF(LoanIsNotPaid*LoanIsGood,EndingBalance,0), 0)</f>
        <v>319545.62622488057</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319545.62622488057</v>
      </c>
      <c r="E198" s="201">
        <f>IFERROR(IF(LoanIsNotPaid*LoanIsGood,MonthlyPayment,0), 0)</f>
        <v>5691.1875192575681</v>
      </c>
      <c r="F198" s="201">
        <f>IFERROR(IF(LoanIsNotPaid*LoanIsGood,Principal,0), 0)</f>
        <v>5158.6114755493691</v>
      </c>
      <c r="G198" s="201">
        <f>SUM($F$17:F198)</f>
        <v>810612.98525062983</v>
      </c>
      <c r="H198" s="201">
        <f>IFERROR(IF(LoanIsNotPaid*LoanIsGood,InterestAmt,0), 0)</f>
        <v>532.57604370819877</v>
      </c>
      <c r="I198" s="201">
        <f>SUM($H$17:H198)</f>
        <v>225183.14325424709</v>
      </c>
      <c r="J198" s="201">
        <f>IFERROR(IF(LoanIsNotPaid*LoanIsGood,EndingBalance,0), 0)</f>
        <v>314387.01474933093</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314387.01474933093</v>
      </c>
      <c r="E199" s="201">
        <f>IFERROR(IF(LoanIsNotPaid*LoanIsGood,MonthlyPayment,0), 0)</f>
        <v>5691.1875192575681</v>
      </c>
      <c r="F199" s="201">
        <f>IFERROR(IF(LoanIsNotPaid*LoanIsGood,Principal,0), 0)</f>
        <v>5167.2091613419516</v>
      </c>
      <c r="G199" s="201">
        <f>SUM($F$17:F199)</f>
        <v>815780.19441197184</v>
      </c>
      <c r="H199" s="201">
        <f>IFERROR(IF(LoanIsNotPaid*LoanIsGood,InterestAmt,0), 0)</f>
        <v>523.97835791561636</v>
      </c>
      <c r="I199" s="201">
        <f>SUM($H$17:H199)</f>
        <v>225707.12161216271</v>
      </c>
      <c r="J199" s="201">
        <f>IFERROR(IF(LoanIsNotPaid*LoanIsGood,EndingBalance,0), 0)</f>
        <v>309219.80558798905</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309219.80558798905</v>
      </c>
      <c r="E200" s="201">
        <f>IFERROR(IF(LoanIsNotPaid*LoanIsGood,MonthlyPayment,0), 0)</f>
        <v>5691.1875192575681</v>
      </c>
      <c r="F200" s="201">
        <f>IFERROR(IF(LoanIsNotPaid*LoanIsGood,Principal,0), 0)</f>
        <v>5175.8211766108552</v>
      </c>
      <c r="G200" s="201">
        <f>SUM($F$17:F200)</f>
        <v>820956.01558858273</v>
      </c>
      <c r="H200" s="201">
        <f>IFERROR(IF(LoanIsNotPaid*LoanIsGood,InterestAmt,0), 0)</f>
        <v>515.36634264671329</v>
      </c>
      <c r="I200" s="201">
        <f>SUM($H$17:H200)</f>
        <v>226222.48795480942</v>
      </c>
      <c r="J200" s="201">
        <f>IFERROR(IF(LoanIsNotPaid*LoanIsGood,EndingBalance,0), 0)</f>
        <v>304043.98441137699</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304043.98441137699</v>
      </c>
      <c r="E201" s="201">
        <f>IFERROR(IF(LoanIsNotPaid*LoanIsGood,MonthlyPayment,0), 0)</f>
        <v>5691.1875192575681</v>
      </c>
      <c r="F201" s="201">
        <f>IFERROR(IF(LoanIsNotPaid*LoanIsGood,Principal,0), 0)</f>
        <v>5184.4475452385395</v>
      </c>
      <c r="G201" s="201">
        <f>SUM($F$17:F201)</f>
        <v>826140.46313382126</v>
      </c>
      <c r="H201" s="201">
        <f>IFERROR(IF(LoanIsNotPaid*LoanIsGood,InterestAmt,0), 0)</f>
        <v>506.73997401902835</v>
      </c>
      <c r="I201" s="201">
        <f>SUM($H$17:H201)</f>
        <v>226729.22792882845</v>
      </c>
      <c r="J201" s="201">
        <f>IFERROR(IF(LoanIsNotPaid*LoanIsGood,EndingBalance,0), 0)</f>
        <v>298859.53686613915</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298859.53686613915</v>
      </c>
      <c r="E202" s="201">
        <f>IFERROR(IF(LoanIsNotPaid*LoanIsGood,MonthlyPayment,0), 0)</f>
        <v>5691.1875192575681</v>
      </c>
      <c r="F202" s="201">
        <f>IFERROR(IF(LoanIsNotPaid*LoanIsGood,Principal,0), 0)</f>
        <v>5193.0882911472709</v>
      </c>
      <c r="G202" s="201">
        <f>SUM($F$17:F202)</f>
        <v>831333.55142496852</v>
      </c>
      <c r="H202" s="201">
        <f>IFERROR(IF(LoanIsNotPaid*LoanIsGood,InterestAmt,0), 0)</f>
        <v>498.09922811029753</v>
      </c>
      <c r="I202" s="201">
        <f>SUM($H$17:H202)</f>
        <v>227227.32715693876</v>
      </c>
      <c r="J202" s="201">
        <f>IFERROR(IF(LoanIsNotPaid*LoanIsGood,EndingBalance,0), 0)</f>
        <v>293666.4485749912</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293666.4485749912</v>
      </c>
      <c r="E203" s="201">
        <f>IFERROR(IF(LoanIsNotPaid*LoanIsGood,MonthlyPayment,0), 0)</f>
        <v>5691.1875192575681</v>
      </c>
      <c r="F203" s="201">
        <f>IFERROR(IF(LoanIsNotPaid*LoanIsGood,Principal,0), 0)</f>
        <v>5201.7434382991833</v>
      </c>
      <c r="G203" s="201">
        <f>SUM($F$17:F203)</f>
        <v>836535.29486326769</v>
      </c>
      <c r="H203" s="201">
        <f>IFERROR(IF(LoanIsNotPaid*LoanIsGood,InterestAmt,0), 0)</f>
        <v>489.44408095838537</v>
      </c>
      <c r="I203" s="201">
        <f>SUM($H$17:H203)</f>
        <v>227716.77123789713</v>
      </c>
      <c r="J203" s="201">
        <f>IFERROR(IF(LoanIsNotPaid*LoanIsGood,EndingBalance,0), 0)</f>
        <v>288464.70513669215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288464.70513669215</v>
      </c>
      <c r="E204" s="201">
        <f>IFERROR(IF(LoanIsNotPaid*LoanIsGood,MonthlyPayment,0), 0)</f>
        <v>5691.1875192575681</v>
      </c>
      <c r="F204" s="201">
        <f>IFERROR(IF(LoanIsNotPaid*LoanIsGood,Principal,0), 0)</f>
        <v>5210.4130106963485</v>
      </c>
      <c r="G204" s="201">
        <f>SUM($F$17:F204)</f>
        <v>841745.70787396398</v>
      </c>
      <c r="H204" s="201">
        <f>IFERROR(IF(LoanIsNotPaid*LoanIsGood,InterestAmt,0), 0)</f>
        <v>480.77450856121999</v>
      </c>
      <c r="I204" s="201">
        <f>SUM($H$17:H204)</f>
        <v>228197.54574645835</v>
      </c>
      <c r="J204" s="201">
        <f>IFERROR(IF(LoanIsNotPaid*LoanIsGood,EndingBalance,0), 0)</f>
        <v>283254.29212599527</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283254.29212599527</v>
      </c>
      <c r="E205" s="201">
        <f>IFERROR(IF(LoanIsNotPaid*LoanIsGood,MonthlyPayment,0), 0)</f>
        <v>5691.1875192575681</v>
      </c>
      <c r="F205" s="201">
        <f>IFERROR(IF(LoanIsNotPaid*LoanIsGood,Principal,0), 0)</f>
        <v>5219.0970323808415</v>
      </c>
      <c r="G205" s="201">
        <f>SUM($F$17:F205)</f>
        <v>846964.80490634486</v>
      </c>
      <c r="H205" s="201">
        <f>IFERROR(IF(LoanIsNotPaid*LoanIsGood,InterestAmt,0), 0)</f>
        <v>472.09048687672612</v>
      </c>
      <c r="I205" s="201">
        <f>SUM($H$17:H205)</f>
        <v>228669.63623333507</v>
      </c>
      <c r="J205" s="201">
        <f>IFERROR(IF(LoanIsNotPaid*LoanIsGood,EndingBalance,0), 0)</f>
        <v>278035.19509361428</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278035.19509361428</v>
      </c>
      <c r="E206" s="201">
        <f>IFERROR(IF(LoanIsNotPaid*LoanIsGood,MonthlyPayment,0), 0)</f>
        <v>5691.1875192575681</v>
      </c>
      <c r="F206" s="201">
        <f>IFERROR(IF(LoanIsNotPaid*LoanIsGood,Principal,0), 0)</f>
        <v>5227.7955274348096</v>
      </c>
      <c r="G206" s="201">
        <f>SUM($F$17:F206)</f>
        <v>852192.60043377965</v>
      </c>
      <c r="H206" s="201">
        <f>IFERROR(IF(LoanIsNotPaid*LoanIsGood,InterestAmt,0), 0)</f>
        <v>463.39199182275803</v>
      </c>
      <c r="I206" s="201">
        <f>SUM($H$17:H206)</f>
        <v>229133.02822515782</v>
      </c>
      <c r="J206" s="201">
        <f>IFERROR(IF(LoanIsNotPaid*LoanIsGood,EndingBalance,0), 0)</f>
        <v>272807.39956617937</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272807.39956617937</v>
      </c>
      <c r="E207" s="201">
        <f>IFERROR(IF(LoanIsNotPaid*LoanIsGood,MonthlyPayment,0), 0)</f>
        <v>5691.1875192575681</v>
      </c>
      <c r="F207" s="201">
        <f>IFERROR(IF(LoanIsNotPaid*LoanIsGood,Principal,0), 0)</f>
        <v>5236.5085199805344</v>
      </c>
      <c r="G207" s="201">
        <f>SUM($F$17:F207)</f>
        <v>857429.10895376024</v>
      </c>
      <c r="H207" s="201">
        <f>IFERROR(IF(LoanIsNotPaid*LoanIsGood,InterestAmt,0), 0)</f>
        <v>454.67899927703337</v>
      </c>
      <c r="I207" s="201">
        <f>SUM($H$17:H207)</f>
        <v>229587.70722443485</v>
      </c>
      <c r="J207" s="201">
        <f>IFERROR(IF(LoanIsNotPaid*LoanIsGood,EndingBalance,0), 0)</f>
        <v>267570.89104619785</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267570.89104619785</v>
      </c>
      <c r="E208" s="201">
        <f>IFERROR(IF(LoanIsNotPaid*LoanIsGood,MonthlyPayment,0), 0)</f>
        <v>5691.1875192575681</v>
      </c>
      <c r="F208" s="201">
        <f>IFERROR(IF(LoanIsNotPaid*LoanIsGood,Principal,0), 0)</f>
        <v>5245.2360341805024</v>
      </c>
      <c r="G208" s="201">
        <f>SUM($F$17:F208)</f>
        <v>862674.34498794074</v>
      </c>
      <c r="H208" s="201">
        <f>IFERROR(IF(LoanIsNotPaid*LoanIsGood,InterestAmt,0), 0)</f>
        <v>445.9514850770658</v>
      </c>
      <c r="I208" s="201">
        <f>SUM($H$17:H208)</f>
        <v>230033.65870951192</v>
      </c>
      <c r="J208" s="201">
        <f>IFERROR(IF(LoanIsNotPaid*LoanIsGood,EndingBalance,0), 0)</f>
        <v>262325.65501201712</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262325.65501201712</v>
      </c>
      <c r="E209" s="201">
        <f>IFERROR(IF(LoanIsNotPaid*LoanIsGood,MonthlyPayment,0), 0)</f>
        <v>5691.1875192575681</v>
      </c>
      <c r="F209" s="201">
        <f>IFERROR(IF(LoanIsNotPaid*LoanIsGood,Principal,0), 0)</f>
        <v>5253.97809423747</v>
      </c>
      <c r="G209" s="201">
        <f>SUM($F$17:F209)</f>
        <v>867928.32308217825</v>
      </c>
      <c r="H209" s="201">
        <f>IFERROR(IF(LoanIsNotPaid*LoanIsGood,InterestAmt,0), 0)</f>
        <v>437.20942502009842</v>
      </c>
      <c r="I209" s="201">
        <f>SUM($H$17:H209)</f>
        <v>230470.86813453201</v>
      </c>
      <c r="J209" s="201">
        <f>IFERROR(IF(LoanIsNotPaid*LoanIsGood,EndingBalance,0), 0)</f>
        <v>257071.67691777926</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257071.67691777926</v>
      </c>
      <c r="E210" s="201">
        <f>IFERROR(IF(LoanIsNotPaid*LoanIsGood,MonthlyPayment,0), 0)</f>
        <v>5691.1875192575681</v>
      </c>
      <c r="F210" s="201">
        <f>IFERROR(IF(LoanIsNotPaid*LoanIsGood,Principal,0), 0)</f>
        <v>5262.7347243945323</v>
      </c>
      <c r="G210" s="201">
        <f>SUM($F$17:F210)</f>
        <v>873191.05780657276</v>
      </c>
      <c r="H210" s="201">
        <f>IFERROR(IF(LoanIsNotPaid*LoanIsGood,InterestAmt,0), 0)</f>
        <v>428.45279486303588</v>
      </c>
      <c r="I210" s="201">
        <f>SUM($H$17:H210)</f>
        <v>230899.32092939503</v>
      </c>
      <c r="J210" s="201">
        <f>IFERROR(IF(LoanIsNotPaid*LoanIsGood,EndingBalance,0), 0)</f>
        <v>251808.94219338475</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251808.94219338475</v>
      </c>
      <c r="E211" s="201">
        <f>IFERROR(IF(LoanIsNotPaid*LoanIsGood,MonthlyPayment,0), 0)</f>
        <v>5691.1875192575681</v>
      </c>
      <c r="F211" s="201">
        <f>IFERROR(IF(LoanIsNotPaid*LoanIsGood,Principal,0), 0)</f>
        <v>5271.5059489351897</v>
      </c>
      <c r="G211" s="201">
        <f>SUM($F$17:F211)</f>
        <v>878462.56375550793</v>
      </c>
      <c r="H211" s="201">
        <f>IFERROR(IF(LoanIsNotPaid*LoanIsGood,InterestAmt,0), 0)</f>
        <v>419.68157032237832</v>
      </c>
      <c r="I211" s="201">
        <f>SUM($H$17:H211)</f>
        <v>231319.0024997174</v>
      </c>
      <c r="J211" s="201">
        <f>IFERROR(IF(LoanIsNotPaid*LoanIsGood,EndingBalance,0), 0)</f>
        <v>246537.43624444911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246537.43624444911</v>
      </c>
      <c r="E212" s="201">
        <f>IFERROR(IF(LoanIsNotPaid*LoanIsGood,MonthlyPayment,0), 0)</f>
        <v>5691.1875192575681</v>
      </c>
      <c r="F212" s="201">
        <f>IFERROR(IF(LoanIsNotPaid*LoanIsGood,Principal,0), 0)</f>
        <v>5280.2917921834151</v>
      </c>
      <c r="G212" s="201">
        <f>SUM($F$17:F212)</f>
        <v>883742.85554769135</v>
      </c>
      <c r="H212" s="201">
        <f>IFERROR(IF(LoanIsNotPaid*LoanIsGood,InterestAmt,0), 0)</f>
        <v>410.895727074153</v>
      </c>
      <c r="I212" s="201">
        <f>SUM($H$17:H212)</f>
        <v>231729.89822679156</v>
      </c>
      <c r="J212" s="201">
        <f>IFERROR(IF(LoanIsNotPaid*LoanIsGood,EndingBalance,0), 0)</f>
        <v>241257.14445226546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241257.14445226546</v>
      </c>
      <c r="E213" s="201">
        <f>IFERROR(IF(LoanIsNotPaid*LoanIsGood,MonthlyPayment,0), 0)</f>
        <v>5691.1875192575681</v>
      </c>
      <c r="F213" s="201">
        <f>IFERROR(IF(LoanIsNotPaid*LoanIsGood,Principal,0), 0)</f>
        <v>5289.092278503721</v>
      </c>
      <c r="G213" s="201">
        <f>SUM($F$17:F213)</f>
        <v>889031.94782619504</v>
      </c>
      <c r="H213" s="201">
        <f>IFERROR(IF(LoanIsNotPaid*LoanIsGood,InterestAmt,0), 0)</f>
        <v>402.09524075384724</v>
      </c>
      <c r="I213" s="201">
        <f>SUM($H$17:H213)</f>
        <v>232131.9934675454</v>
      </c>
      <c r="J213" s="201">
        <f>IFERROR(IF(LoanIsNotPaid*LoanIsGood,EndingBalance,0), 0)</f>
        <v>235968.05217376212</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235968.05217376212</v>
      </c>
      <c r="E214" s="201">
        <f>IFERROR(IF(LoanIsNotPaid*LoanIsGood,MonthlyPayment,0), 0)</f>
        <v>5691.1875192575681</v>
      </c>
      <c r="F214" s="201">
        <f>IFERROR(IF(LoanIsNotPaid*LoanIsGood,Principal,0), 0)</f>
        <v>5297.9074323012264</v>
      </c>
      <c r="G214" s="201">
        <f>SUM($F$17:F214)</f>
        <v>894329.85525849625</v>
      </c>
      <c r="H214" s="201">
        <f>IFERROR(IF(LoanIsNotPaid*LoanIsGood,InterestAmt,0), 0)</f>
        <v>393.28008695634111</v>
      </c>
      <c r="I214" s="201">
        <f>SUM($H$17:H214)</f>
        <v>232525.27355450173</v>
      </c>
      <c r="J214" s="201">
        <f>IFERROR(IF(LoanIsNotPaid*LoanIsGood,EndingBalance,0), 0)</f>
        <v>230670.14474146068</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230670.14474146068</v>
      </c>
      <c r="E215" s="201">
        <f>IFERROR(IF(LoanIsNotPaid*LoanIsGood,MonthlyPayment,0), 0)</f>
        <v>5691.1875192575681</v>
      </c>
      <c r="F215" s="201">
        <f>IFERROR(IF(LoanIsNotPaid*LoanIsGood,Principal,0), 0)</f>
        <v>5306.7372780217293</v>
      </c>
      <c r="G215" s="201">
        <f>SUM($F$17:F215)</f>
        <v>899636.592536518</v>
      </c>
      <c r="H215" s="201">
        <f>IFERROR(IF(LoanIsNotPaid*LoanIsGood,InterestAmt,0), 0)</f>
        <v>384.45024123583903</v>
      </c>
      <c r="I215" s="201">
        <f>SUM($H$17:H215)</f>
        <v>232909.72379573758</v>
      </c>
      <c r="J215" s="201">
        <f>IFERROR(IF(LoanIsNotPaid*LoanIsGood,EndingBalance,0), 0)</f>
        <v>225363.40746343858</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225363.40746343858</v>
      </c>
      <c r="E216" s="201">
        <f>IFERROR(IF(LoanIsNotPaid*LoanIsGood,MonthlyPayment,0), 0)</f>
        <v>5691.1875192575681</v>
      </c>
      <c r="F216" s="201">
        <f>IFERROR(IF(LoanIsNotPaid*LoanIsGood,Principal,0), 0)</f>
        <v>5315.5818401517654</v>
      </c>
      <c r="G216" s="201">
        <f>SUM($F$17:F216)</f>
        <v>904952.17437666981</v>
      </c>
      <c r="H216" s="201">
        <f>IFERROR(IF(LoanIsNotPaid*LoanIsGood,InterestAmt,0), 0)</f>
        <v>375.60567910580284</v>
      </c>
      <c r="I216" s="201">
        <f>SUM($H$17:H216)</f>
        <v>233285.32947484337</v>
      </c>
      <c r="J216" s="201">
        <f>IFERROR(IF(LoanIsNotPaid*LoanIsGood,EndingBalance,0), 0)</f>
        <v>220047.82562328596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220047.82562328596</v>
      </c>
      <c r="E217" s="201">
        <f>IFERROR(IF(LoanIsNotPaid*LoanIsGood,MonthlyPayment,0), 0)</f>
        <v>5691.1875192575681</v>
      </c>
      <c r="F217" s="201">
        <f>IFERROR(IF(LoanIsNotPaid*LoanIsGood,Principal,0), 0)</f>
        <v>5324.4411432186853</v>
      </c>
      <c r="G217" s="201">
        <f>SUM($F$17:F217)</f>
        <v>910276.61551988847</v>
      </c>
      <c r="H217" s="201">
        <f>IFERROR(IF(LoanIsNotPaid*LoanIsGood,InterestAmt,0), 0)</f>
        <v>366.74637603888323</v>
      </c>
      <c r="I217" s="201">
        <f>SUM($H$17:H217)</f>
        <v>233652.07585088225</v>
      </c>
      <c r="J217" s="201">
        <f>IFERROR(IF(LoanIsNotPaid*LoanIsGood,EndingBalance,0), 0)</f>
        <v>214723.38448006753</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214723.38448006753</v>
      </c>
      <c r="E218" s="201">
        <f>IFERROR(IF(LoanIsNotPaid*LoanIsGood,MonthlyPayment,0), 0)</f>
        <v>5691.1875192575681</v>
      </c>
      <c r="F218" s="201">
        <f>IFERROR(IF(LoanIsNotPaid*LoanIsGood,Principal,0), 0)</f>
        <v>5333.3152117907157</v>
      </c>
      <c r="G218" s="201">
        <f>SUM($F$17:F218)</f>
        <v>915609.9307316792</v>
      </c>
      <c r="H218" s="201">
        <f>IFERROR(IF(LoanIsNotPaid*LoanIsGood,InterestAmt,0), 0)</f>
        <v>357.87230746685202</v>
      </c>
      <c r="I218" s="201">
        <f>SUM($H$17:H218)</f>
        <v>234009.94815834909</v>
      </c>
      <c r="J218" s="201">
        <f>IFERROR(IF(LoanIsNotPaid*LoanIsGood,EndingBalance,0), 0)</f>
        <v>209390.06926827622</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209390.06926827622</v>
      </c>
      <c r="E219" s="201">
        <f>IFERROR(IF(LoanIsNotPaid*LoanIsGood,MonthlyPayment,0), 0)</f>
        <v>5691.1875192575681</v>
      </c>
      <c r="F219" s="201">
        <f>IFERROR(IF(LoanIsNotPaid*LoanIsGood,Principal,0), 0)</f>
        <v>5342.2040704770334</v>
      </c>
      <c r="G219" s="201">
        <f>SUM($F$17:F219)</f>
        <v>920952.13480215624</v>
      </c>
      <c r="H219" s="201">
        <f>IFERROR(IF(LoanIsNotPaid*LoanIsGood,InterestAmt,0), 0)</f>
        <v>348.98344878053422</v>
      </c>
      <c r="I219" s="201">
        <f>SUM($H$17:H219)</f>
        <v>234358.93160712961</v>
      </c>
      <c r="J219" s="201">
        <f>IFERROR(IF(LoanIsNotPaid*LoanIsGood,EndingBalance,0), 0)</f>
        <v>204047.8651977987</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204047.8651977987</v>
      </c>
      <c r="E220" s="201">
        <f>IFERROR(IF(LoanIsNotPaid*LoanIsGood,MonthlyPayment,0), 0)</f>
        <v>5691.1875192575681</v>
      </c>
      <c r="F220" s="201">
        <f>IFERROR(IF(LoanIsNotPaid*LoanIsGood,Principal,0), 0)</f>
        <v>5351.1077439278288</v>
      </c>
      <c r="G220" s="201">
        <f>SUM($F$17:F220)</f>
        <v>926303.2425460841</v>
      </c>
      <c r="H220" s="201">
        <f>IFERROR(IF(LoanIsNotPaid*LoanIsGood,InterestAmt,0), 0)</f>
        <v>340.07977532973916</v>
      </c>
      <c r="I220" s="201">
        <f>SUM($H$17:H220)</f>
        <v>234699.01138245934</v>
      </c>
      <c r="J220" s="201">
        <f>IFERROR(IF(LoanIsNotPaid*LoanIsGood,EndingBalance,0), 0)</f>
        <v>198696.75745387096</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198696.75745387096</v>
      </c>
      <c r="E221" s="201">
        <f>IFERROR(IF(LoanIsNotPaid*LoanIsGood,MonthlyPayment,0), 0)</f>
        <v>5691.1875192575681</v>
      </c>
      <c r="F221" s="201">
        <f>IFERROR(IF(LoanIsNotPaid*LoanIsGood,Principal,0), 0)</f>
        <v>5360.0262568343751</v>
      </c>
      <c r="G221" s="201">
        <f>SUM($F$17:F221)</f>
        <v>931663.26880291849</v>
      </c>
      <c r="H221" s="201">
        <f>IFERROR(IF(LoanIsNotPaid*LoanIsGood,InterestAmt,0), 0)</f>
        <v>331.16126242319274</v>
      </c>
      <c r="I221" s="201">
        <f>SUM($H$17:H221)</f>
        <v>235030.17264488252</v>
      </c>
      <c r="J221" s="201">
        <f>IFERROR(IF(LoanIsNotPaid*LoanIsGood,EndingBalance,0), 0)</f>
        <v>193336.73119703587</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193336.73119703587</v>
      </c>
      <c r="E222" s="201">
        <f>IFERROR(IF(LoanIsNotPaid*LoanIsGood,MonthlyPayment,0), 0)</f>
        <v>5691.1875192575681</v>
      </c>
      <c r="F222" s="201">
        <f>IFERROR(IF(LoanIsNotPaid*LoanIsGood,Principal,0), 0)</f>
        <v>5368.9596339290993</v>
      </c>
      <c r="G222" s="201">
        <f>SUM($F$17:F222)</f>
        <v>937032.22843684757</v>
      </c>
      <c r="H222" s="201">
        <f>IFERROR(IF(LoanIsNotPaid*LoanIsGood,InterestAmt,0), 0)</f>
        <v>322.22788532846886</v>
      </c>
      <c r="I222" s="201">
        <f>SUM($H$17:H222)</f>
        <v>235352.40053021099</v>
      </c>
      <c r="J222" s="201">
        <f>IFERROR(IF(LoanIsNotPaid*LoanIsGood,EndingBalance,0), 0)</f>
        <v>187967.77156310668</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187967.77156310668</v>
      </c>
      <c r="E223" s="201">
        <f>IFERROR(IF(LoanIsNotPaid*LoanIsGood,MonthlyPayment,0), 0)</f>
        <v>5691.1875192575681</v>
      </c>
      <c r="F223" s="201">
        <f>IFERROR(IF(LoanIsNotPaid*LoanIsGood,Principal,0), 0)</f>
        <v>5377.9078999856483</v>
      </c>
      <c r="G223" s="201">
        <f>SUM($F$17:F223)</f>
        <v>942410.13633683324</v>
      </c>
      <c r="H223" s="201">
        <f>IFERROR(IF(LoanIsNotPaid*LoanIsGood,InterestAmt,0), 0)</f>
        <v>313.2796192719203</v>
      </c>
      <c r="I223" s="201">
        <f>SUM($H$17:H223)</f>
        <v>235665.68014948291</v>
      </c>
      <c r="J223" s="201">
        <f>IFERROR(IF(LoanIsNotPaid*LoanIsGood,EndingBalance,0), 0)</f>
        <v>182589.86366312136</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182589.86366312136</v>
      </c>
      <c r="E224" s="201">
        <f>IFERROR(IF(LoanIsNotPaid*LoanIsGood,MonthlyPayment,0), 0)</f>
        <v>5691.1875192575681</v>
      </c>
      <c r="F224" s="201">
        <f>IFERROR(IF(LoanIsNotPaid*LoanIsGood,Principal,0), 0)</f>
        <v>5386.8710798189568</v>
      </c>
      <c r="G224" s="201">
        <f>SUM($F$17:F224)</f>
        <v>947797.00741665217</v>
      </c>
      <c r="H224" s="201">
        <f>IFERROR(IF(LoanIsNotPaid*LoanIsGood,InterestAmt,0), 0)</f>
        <v>304.31643943861093</v>
      </c>
      <c r="I224" s="201">
        <f>SUM($H$17:H224)</f>
        <v>235969.99658892152</v>
      </c>
      <c r="J224" s="201">
        <f>IFERROR(IF(LoanIsNotPaid*LoanIsGood,EndingBalance,0), 0)</f>
        <v>177202.99258330115</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177202.99258330115</v>
      </c>
      <c r="E225" s="201">
        <f>IFERROR(IF(LoanIsNotPaid*LoanIsGood,MonthlyPayment,0), 0)</f>
        <v>5691.1875192575681</v>
      </c>
      <c r="F225" s="201">
        <f>IFERROR(IF(LoanIsNotPaid*LoanIsGood,Principal,0), 0)</f>
        <v>5395.849198285322</v>
      </c>
      <c r="G225" s="201">
        <f>SUM($F$17:F225)</f>
        <v>953192.85661493754</v>
      </c>
      <c r="H225" s="201">
        <f>IFERROR(IF(LoanIsNotPaid*LoanIsGood,InterestAmt,0), 0)</f>
        <v>295.33832097224598</v>
      </c>
      <c r="I225" s="201">
        <f>SUM($H$17:H225)</f>
        <v>236265.33490989378</v>
      </c>
      <c r="J225" s="201">
        <f>IFERROR(IF(LoanIsNotPaid*LoanIsGood,EndingBalance,0), 0)</f>
        <v>171807.14338501589</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171807.14338501589</v>
      </c>
      <c r="E226" s="201">
        <f>IFERROR(IF(LoanIsNotPaid*LoanIsGood,MonthlyPayment,0), 0)</f>
        <v>5691.1875192575681</v>
      </c>
      <c r="F226" s="201">
        <f>IFERROR(IF(LoanIsNotPaid*LoanIsGood,Principal,0), 0)</f>
        <v>5404.8422802824643</v>
      </c>
      <c r="G226" s="201">
        <f>SUM($F$17:F226)</f>
        <v>958597.69889521995</v>
      </c>
      <c r="H226" s="201">
        <f>IFERROR(IF(LoanIsNotPaid*LoanIsGood,InterestAmt,0), 0)</f>
        <v>286.34523897510371</v>
      </c>
      <c r="I226" s="201">
        <f>SUM($H$17:H226)</f>
        <v>236551.68014886888</v>
      </c>
      <c r="J226" s="201">
        <f>IFERROR(IF(LoanIsNotPaid*LoanIsGood,EndingBalance,0), 0)</f>
        <v>166402.30110473372</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166402.30110473372</v>
      </c>
      <c r="E227" s="201">
        <f>IFERROR(IF(LoanIsNotPaid*LoanIsGood,MonthlyPayment,0), 0)</f>
        <v>5691.1875192575681</v>
      </c>
      <c r="F227" s="201">
        <f>IFERROR(IF(LoanIsNotPaid*LoanIsGood,Principal,0), 0)</f>
        <v>5413.8503507496016</v>
      </c>
      <c r="G227" s="201">
        <f>SUM($F$17:F227)</f>
        <v>964011.54924596951</v>
      </c>
      <c r="H227" s="201">
        <f>IFERROR(IF(LoanIsNotPaid*LoanIsGood,InterestAmt,0), 0)</f>
        <v>277.3371685079664</v>
      </c>
      <c r="I227" s="201">
        <f>SUM($H$17:H227)</f>
        <v>236829.01731737686</v>
      </c>
      <c r="J227" s="201">
        <f>IFERROR(IF(LoanIsNotPaid*LoanIsGood,EndingBalance,0), 0)</f>
        <v>160988.45075398334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160988.45075398334</v>
      </c>
      <c r="E228" s="201">
        <f>IFERROR(IF(LoanIsNotPaid*LoanIsGood,MonthlyPayment,0), 0)</f>
        <v>5691.1875192575681</v>
      </c>
      <c r="F228" s="201">
        <f>IFERROR(IF(LoanIsNotPaid*LoanIsGood,Principal,0), 0)</f>
        <v>5422.8734346675174</v>
      </c>
      <c r="G228" s="201">
        <f>SUM($F$17:F228)</f>
        <v>969434.42268063698</v>
      </c>
      <c r="H228" s="201">
        <f>IFERROR(IF(LoanIsNotPaid*LoanIsGood,InterestAmt,0), 0)</f>
        <v>268.3140845900503</v>
      </c>
      <c r="I228" s="201">
        <f>SUM($H$17:H228)</f>
        <v>237097.33140196692</v>
      </c>
      <c r="J228" s="201">
        <f>IFERROR(IF(LoanIsNotPaid*LoanIsGood,EndingBalance,0), 0)</f>
        <v>155565.57731931517</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155565.57731931517</v>
      </c>
      <c r="E229" s="201">
        <f>IFERROR(IF(LoanIsNotPaid*LoanIsGood,MonthlyPayment,0), 0)</f>
        <v>5691.1875192575681</v>
      </c>
      <c r="F229" s="201">
        <f>IFERROR(IF(LoanIsNotPaid*LoanIsGood,Principal,0), 0)</f>
        <v>5431.91155705863</v>
      </c>
      <c r="G229" s="201">
        <f>SUM($F$17:F229)</f>
        <v>974866.33423769567</v>
      </c>
      <c r="H229" s="201">
        <f>IFERROR(IF(LoanIsNotPaid*LoanIsGood,InterestAmt,0), 0)</f>
        <v>259.27596219893786</v>
      </c>
      <c r="I229" s="201">
        <f>SUM($H$17:H229)</f>
        <v>237356.60736416586</v>
      </c>
      <c r="J229" s="201">
        <f>IFERROR(IF(LoanIsNotPaid*LoanIsGood,EndingBalance,0), 0)</f>
        <v>150133.66576225567</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150133.66576225567</v>
      </c>
      <c r="E230" s="201">
        <f>IFERROR(IF(LoanIsNotPaid*LoanIsGood,MonthlyPayment,0), 0)</f>
        <v>5691.1875192575681</v>
      </c>
      <c r="F230" s="201">
        <f>IFERROR(IF(LoanIsNotPaid*LoanIsGood,Principal,0), 0)</f>
        <v>5440.964742987062</v>
      </c>
      <c r="G230" s="201">
        <f>SUM($F$17:F230)</f>
        <v>980307.29898068274</v>
      </c>
      <c r="H230" s="201">
        <f>IFERROR(IF(LoanIsNotPaid*LoanIsGood,InterestAmt,0), 0)</f>
        <v>250.22277627050678</v>
      </c>
      <c r="I230" s="201">
        <f>SUM($H$17:H230)</f>
        <v>237606.83014043636</v>
      </c>
      <c r="J230" s="201">
        <f>IFERROR(IF(LoanIsNotPaid*LoanIsGood,EndingBalance,0), 0)</f>
        <v>144692.70101926941</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144692.70101926941</v>
      </c>
      <c r="E231" s="201">
        <f>IFERROR(IF(LoanIsNotPaid*LoanIsGood,MonthlyPayment,0), 0)</f>
        <v>5691.1875192575681</v>
      </c>
      <c r="F231" s="201">
        <f>IFERROR(IF(LoanIsNotPaid*LoanIsGood,Principal,0), 0)</f>
        <v>5450.0330175587069</v>
      </c>
      <c r="G231" s="201">
        <f>SUM($F$17:F231)</f>
        <v>985757.33199824148</v>
      </c>
      <c r="H231" s="201">
        <f>IFERROR(IF(LoanIsNotPaid*LoanIsGood,InterestAmt,0), 0)</f>
        <v>241.15450169886168</v>
      </c>
      <c r="I231" s="201">
        <f>SUM($H$17:H231)</f>
        <v>237847.98464213521</v>
      </c>
      <c r="J231" s="201">
        <f>IFERROR(IF(LoanIsNotPaid*LoanIsGood,EndingBalance,0), 0)</f>
        <v>139242.66800170974</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139242.66800170974</v>
      </c>
      <c r="E232" s="201">
        <f>IFERROR(IF(LoanIsNotPaid*LoanIsGood,MonthlyPayment,0), 0)</f>
        <v>5691.1875192575681</v>
      </c>
      <c r="F232" s="201">
        <f>IFERROR(IF(LoanIsNotPaid*LoanIsGood,Principal,0), 0)</f>
        <v>5459.1164059213042</v>
      </c>
      <c r="G232" s="201">
        <f>SUM($F$17:F232)</f>
        <v>991216.44840416277</v>
      </c>
      <c r="H232" s="201">
        <f>IFERROR(IF(LoanIsNotPaid*LoanIsGood,InterestAmt,0), 0)</f>
        <v>232.07111333626378</v>
      </c>
      <c r="I232" s="201">
        <f>SUM($H$17:H232)</f>
        <v>238080.05575547146</v>
      </c>
      <c r="J232" s="201">
        <f>IFERROR(IF(LoanIsNotPaid*LoanIsGood,EndingBalance,0), 0)</f>
        <v>133783.55159578752</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133783.55159578752</v>
      </c>
      <c r="E233" s="201">
        <f>IFERROR(IF(LoanIsNotPaid*LoanIsGood,MonthlyPayment,0), 0)</f>
        <v>5691.1875192575681</v>
      </c>
      <c r="F233" s="201">
        <f>IFERROR(IF(LoanIsNotPaid*LoanIsGood,Principal,0), 0)</f>
        <v>5468.2149332645067</v>
      </c>
      <c r="G233" s="201">
        <f>SUM($F$17:F233)</f>
        <v>996684.66333742731</v>
      </c>
      <c r="H233" s="201">
        <f>IFERROR(IF(LoanIsNotPaid*LoanIsGood,InterestAmt,0), 0)</f>
        <v>222.97258599306161</v>
      </c>
      <c r="I233" s="201">
        <f>SUM($H$17:H233)</f>
        <v>238303.02834146452</v>
      </c>
      <c r="J233" s="201">
        <f>IFERROR(IF(LoanIsNotPaid*LoanIsGood,EndingBalance,0), 0)</f>
        <v>128315.33666252345</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128315.33666252345</v>
      </c>
      <c r="E234" s="201">
        <f>IFERROR(IF(LoanIsNotPaid*LoanIsGood,MonthlyPayment,0), 0)</f>
        <v>5691.1875192575681</v>
      </c>
      <c r="F234" s="201">
        <f>IFERROR(IF(LoanIsNotPaid*LoanIsGood,Principal,0), 0)</f>
        <v>5477.3286248199474</v>
      </c>
      <c r="G234" s="201">
        <f>SUM($F$17:F234)</f>
        <v>1002161.9919622473</v>
      </c>
      <c r="H234" s="201">
        <f>IFERROR(IF(LoanIsNotPaid*LoanIsGood,InterestAmt,0), 0)</f>
        <v>213.85889443762079</v>
      </c>
      <c r="I234" s="201">
        <f>SUM($H$17:H234)</f>
        <v>238516.88723590213</v>
      </c>
      <c r="J234" s="201">
        <f>IFERROR(IF(LoanIsNotPaid*LoanIsGood,EndingBalance,0), 0)</f>
        <v>122838.00803770381</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122838.00803770381</v>
      </c>
      <c r="E235" s="201">
        <f>IFERROR(IF(LoanIsNotPaid*LoanIsGood,MonthlyPayment,0), 0)</f>
        <v>5691.1875192575681</v>
      </c>
      <c r="F235" s="201">
        <f>IFERROR(IF(LoanIsNotPaid*LoanIsGood,Principal,0), 0)</f>
        <v>5486.4575058613136</v>
      </c>
      <c r="G235" s="201">
        <f>SUM($F$17:F235)</f>
        <v>1007648.4494681086</v>
      </c>
      <c r="H235" s="201">
        <f>IFERROR(IF(LoanIsNotPaid*LoanIsGood,InterestAmt,0), 0)</f>
        <v>204.73001339625415</v>
      </c>
      <c r="I235" s="201">
        <f>SUM($H$17:H235)</f>
        <v>238721.61724929838</v>
      </c>
      <c r="J235" s="201">
        <f>IFERROR(IF(LoanIsNotPaid*LoanIsGood,EndingBalance,0), 0)</f>
        <v>117351.55053184181</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117351.55053184181</v>
      </c>
      <c r="E236" s="201">
        <f>IFERROR(IF(LoanIsNotPaid*LoanIsGood,MonthlyPayment,0), 0)</f>
        <v>5691.1875192575681</v>
      </c>
      <c r="F236" s="201">
        <f>IFERROR(IF(LoanIsNotPaid*LoanIsGood,Principal,0), 0)</f>
        <v>5495.6016017044158</v>
      </c>
      <c r="G236" s="201">
        <f>SUM($F$17:F236)</f>
        <v>1013144.051069813</v>
      </c>
      <c r="H236" s="201">
        <f>IFERROR(IF(LoanIsNotPaid*LoanIsGood,InterestAmt,0), 0)</f>
        <v>195.58591755315203</v>
      </c>
      <c r="I236" s="201">
        <f>SUM($H$17:H236)</f>
        <v>238917.20316685154</v>
      </c>
      <c r="J236" s="201">
        <f>IFERROR(IF(LoanIsNotPaid*LoanIsGood,EndingBalance,0), 0)</f>
        <v>111855.94893013686</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111855.94893013686</v>
      </c>
      <c r="E237" s="201">
        <f>IFERROR(IF(LoanIsNotPaid*LoanIsGood,MonthlyPayment,0), 0)</f>
        <v>5691.1875192575681</v>
      </c>
      <c r="F237" s="201">
        <f>IFERROR(IF(LoanIsNotPaid*LoanIsGood,Principal,0), 0)</f>
        <v>5504.7609377072567</v>
      </c>
      <c r="G237" s="201">
        <f>SUM($F$17:F237)</f>
        <v>1018648.8120075202</v>
      </c>
      <c r="H237" s="201">
        <f>IFERROR(IF(LoanIsNotPaid*LoanIsGood,InterestAmt,0), 0)</f>
        <v>186.42658155031131</v>
      </c>
      <c r="I237" s="201">
        <f>SUM($H$17:H237)</f>
        <v>239103.62974840184</v>
      </c>
      <c r="J237" s="201">
        <f>IFERROR(IF(LoanIsNotPaid*LoanIsGood,EndingBalance,0), 0)</f>
        <v>106351.18799242866</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106351.18799242866</v>
      </c>
      <c r="E238" s="201">
        <f>IFERROR(IF(LoanIsNotPaid*LoanIsGood,MonthlyPayment,0), 0)</f>
        <v>5691.1875192575681</v>
      </c>
      <c r="F238" s="201">
        <f>IFERROR(IF(LoanIsNotPaid*LoanIsGood,Principal,0), 0)</f>
        <v>5513.9355392701018</v>
      </c>
      <c r="G238" s="201">
        <f>SUM($F$17:F238)</f>
        <v>1024162.7475467903</v>
      </c>
      <c r="H238" s="201">
        <f>IFERROR(IF(LoanIsNotPaid*LoanIsGood,InterestAmt,0), 0)</f>
        <v>177.25197998746589</v>
      </c>
      <c r="I238" s="201">
        <f>SUM($H$17:H238)</f>
        <v>239280.8817283893</v>
      </c>
      <c r="J238" s="201">
        <f>IFERROR(IF(LoanIsNotPaid*LoanIsGood,EndingBalance,0), 0)</f>
        <v>100837.25245315931</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100837.25245315931</v>
      </c>
      <c r="E239" s="201">
        <f>IFERROR(IF(LoanIsNotPaid*LoanIsGood,MonthlyPayment,0), 0)</f>
        <v>5691.1875192575681</v>
      </c>
      <c r="F239" s="201">
        <f>IFERROR(IF(LoanIsNotPaid*LoanIsGood,Principal,0), 0)</f>
        <v>5523.1254318355523</v>
      </c>
      <c r="G239" s="201">
        <f>SUM($F$17:F239)</f>
        <v>1029685.8729786258</v>
      </c>
      <c r="H239" s="201">
        <f>IFERROR(IF(LoanIsNotPaid*LoanIsGood,InterestAmt,0), 0)</f>
        <v>168.06208742201571</v>
      </c>
      <c r="I239" s="201">
        <f>SUM($H$17:H239)</f>
        <v>239448.9438158113</v>
      </c>
      <c r="J239" s="201">
        <f>IFERROR(IF(LoanIsNotPaid*LoanIsGood,EndingBalance,0), 0)</f>
        <v>95314.127021323191</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95314.127021323191</v>
      </c>
      <c r="E240" s="201">
        <f>IFERROR(IF(LoanIsNotPaid*LoanIsGood,MonthlyPayment,0), 0)</f>
        <v>5691.1875192575681</v>
      </c>
      <c r="F240" s="201">
        <f>IFERROR(IF(LoanIsNotPaid*LoanIsGood,Principal,0), 0)</f>
        <v>5532.3306408886119</v>
      </c>
      <c r="G240" s="201">
        <f>SUM($F$17:F240)</f>
        <v>1035218.2036195145</v>
      </c>
      <c r="H240" s="201">
        <f>IFERROR(IF(LoanIsNotPaid*LoanIsGood,InterestAmt,0), 0)</f>
        <v>158.85687836895644</v>
      </c>
      <c r="I240" s="201">
        <f>SUM($H$17:H240)</f>
        <v>239607.80069418027</v>
      </c>
      <c r="J240" s="201">
        <f>IFERROR(IF(LoanIsNotPaid*LoanIsGood,EndingBalance,0), 0)</f>
        <v>89781.796380433487</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89781.796380433487</v>
      </c>
      <c r="E241" s="201">
        <f>IFERROR(IF(LoanIsNotPaid*LoanIsGood,MonthlyPayment,0), 0)</f>
        <v>5691.1875192575681</v>
      </c>
      <c r="F241" s="201">
        <f>IFERROR(IF(LoanIsNotPaid*LoanIsGood,Principal,0), 0)</f>
        <v>5541.5511919567589</v>
      </c>
      <c r="G241" s="201">
        <f>SUM($F$17:F241)</f>
        <v>1040759.7548114712</v>
      </c>
      <c r="H241" s="201">
        <f>IFERROR(IF(LoanIsNotPaid*LoanIsGood,InterestAmt,0), 0)</f>
        <v>149.63632730080874</v>
      </c>
      <c r="I241" s="201">
        <f>SUM($H$17:H241)</f>
        <v>239757.43702148108</v>
      </c>
      <c r="J241" s="201">
        <f>IFERROR(IF(LoanIsNotPaid*LoanIsGood,EndingBalance,0), 0)</f>
        <v>84240.245188476518</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84240.245188476518</v>
      </c>
      <c r="E242" s="201">
        <f>IFERROR(IF(LoanIsNotPaid*LoanIsGood,MonthlyPayment,0), 0)</f>
        <v>5691.1875192575681</v>
      </c>
      <c r="F242" s="201">
        <f>IFERROR(IF(LoanIsNotPaid*LoanIsGood,Principal,0), 0)</f>
        <v>5550.787110610021</v>
      </c>
      <c r="G242" s="201">
        <f>SUM($F$17:F242)</f>
        <v>1046310.5419220813</v>
      </c>
      <c r="H242" s="201">
        <f>IFERROR(IF(LoanIsNotPaid*LoanIsGood,InterestAmt,0), 0)</f>
        <v>140.40040864754749</v>
      </c>
      <c r="I242" s="201">
        <f>SUM($H$17:H242)</f>
        <v>239897.83743012862</v>
      </c>
      <c r="J242" s="201">
        <f>IFERROR(IF(LoanIsNotPaid*LoanIsGood,EndingBalance,0), 0)</f>
        <v>78689.458077866584</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78689.458077866584</v>
      </c>
      <c r="E243" s="201">
        <f>IFERROR(IF(LoanIsNotPaid*LoanIsGood,MonthlyPayment,0), 0)</f>
        <v>5691.1875192575681</v>
      </c>
      <c r="F243" s="201">
        <f>IFERROR(IF(LoanIsNotPaid*LoanIsGood,Principal,0), 0)</f>
        <v>5560.038422461037</v>
      </c>
      <c r="G243" s="201">
        <f>SUM($F$17:F243)</f>
        <v>1051870.5803445424</v>
      </c>
      <c r="H243" s="201">
        <f>IFERROR(IF(LoanIsNotPaid*LoanIsGood,InterestAmt,0), 0)</f>
        <v>131.14909679653081</v>
      </c>
      <c r="I243" s="201">
        <f>SUM($H$17:H243)</f>
        <v>240028.98652692515</v>
      </c>
      <c r="J243" s="201">
        <f>IFERROR(IF(LoanIsNotPaid*LoanIsGood,EndingBalance,0), 0)</f>
        <v>73129.419655404985</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73129.419655404985</v>
      </c>
      <c r="E244" s="201">
        <f>IFERROR(IF(LoanIsNotPaid*LoanIsGood,MonthlyPayment,0), 0)</f>
        <v>5691.1875192575681</v>
      </c>
      <c r="F244" s="201">
        <f>IFERROR(IF(LoanIsNotPaid*LoanIsGood,Principal,0), 0)</f>
        <v>5569.305153165139</v>
      </c>
      <c r="G244" s="201">
        <f>SUM($F$17:F244)</f>
        <v>1057439.8854977076</v>
      </c>
      <c r="H244" s="201">
        <f>IFERROR(IF(LoanIsNotPaid*LoanIsGood,InterestAmt,0), 0)</f>
        <v>121.88236609242908</v>
      </c>
      <c r="I244" s="201">
        <f>SUM($H$17:H244)</f>
        <v>240150.86889301758</v>
      </c>
      <c r="J244" s="201">
        <f>IFERROR(IF(LoanIsNotPaid*LoanIsGood,EndingBalance,0), 0)</f>
        <v>67560.114502239972</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67560.114502239972</v>
      </c>
      <c r="E245" s="201">
        <f>IFERROR(IF(LoanIsNotPaid*LoanIsGood,MonthlyPayment,0), 0)</f>
        <v>5691.1875192575681</v>
      </c>
      <c r="F245" s="201">
        <f>IFERROR(IF(LoanIsNotPaid*LoanIsGood,Principal,0), 0)</f>
        <v>5578.5873284204135</v>
      </c>
      <c r="G245" s="201">
        <f>SUM($F$17:F245)</f>
        <v>1063018.4728261281</v>
      </c>
      <c r="H245" s="201">
        <f>IFERROR(IF(LoanIsNotPaid*LoanIsGood,InterestAmt,0), 0)</f>
        <v>112.60019083715385</v>
      </c>
      <c r="I245" s="201">
        <f>SUM($H$17:H245)</f>
        <v>240263.46908385472</v>
      </c>
      <c r="J245" s="201">
        <f>IFERROR(IF(LoanIsNotPaid*LoanIsGood,EndingBalance,0), 0)</f>
        <v>61981.527173819253</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61981.527173819253</v>
      </c>
      <c r="E246" s="201">
        <f>IFERROR(IF(LoanIsNotPaid*LoanIsGood,MonthlyPayment,0), 0)</f>
        <v>5691.1875192575681</v>
      </c>
      <c r="F246" s="201">
        <f>IFERROR(IF(LoanIsNotPaid*LoanIsGood,Principal,0), 0)</f>
        <v>5587.8849739677808</v>
      </c>
      <c r="G246" s="201">
        <f>SUM($F$17:F246)</f>
        <v>1068606.3578000958</v>
      </c>
      <c r="H246" s="201">
        <f>IFERROR(IF(LoanIsNotPaid*LoanIsGood,InterestAmt,0), 0)</f>
        <v>103.30254528978647</v>
      </c>
      <c r="I246" s="201">
        <f>SUM($H$17:H246)</f>
        <v>240366.77162914452</v>
      </c>
      <c r="J246" s="201">
        <f>IFERROR(IF(LoanIsNotPaid*LoanIsGood,EndingBalance,0), 0)</f>
        <v>56393.642199852038</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56393.642199852038</v>
      </c>
      <c r="E247" s="201">
        <f>IFERROR(IF(LoanIsNotPaid*LoanIsGood,MonthlyPayment,0), 0)</f>
        <v>5691.1875192575681</v>
      </c>
      <c r="F247" s="201">
        <f>IFERROR(IF(LoanIsNotPaid*LoanIsGood,Principal,0), 0)</f>
        <v>5597.1981155910607</v>
      </c>
      <c r="G247" s="201">
        <f>SUM($F$17:F247)</f>
        <v>1074203.5559156868</v>
      </c>
      <c r="H247" s="201">
        <f>IFERROR(IF(LoanIsNotPaid*LoanIsGood,InterestAmt,0), 0)</f>
        <v>93.989403666506831</v>
      </c>
      <c r="I247" s="201">
        <f>SUM($H$17:H247)</f>
        <v>240460.76103281105</v>
      </c>
      <c r="J247" s="201">
        <f>IFERROR(IF(LoanIsNotPaid*LoanIsGood,EndingBalance,0), 0)</f>
        <v>50796.444084259449</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50796.444084259449</v>
      </c>
      <c r="E248" s="201">
        <f>IFERROR(IF(LoanIsNotPaid*LoanIsGood,MonthlyPayment,0), 0)</f>
        <v>5691.1875192575681</v>
      </c>
      <c r="F248" s="201">
        <f>IFERROR(IF(LoanIsNotPaid*LoanIsGood,Principal,0), 0)</f>
        <v>5606.5267791170463</v>
      </c>
      <c r="G248" s="201">
        <f>SUM($F$17:F248)</f>
        <v>1079810.0826948038</v>
      </c>
      <c r="H248" s="201">
        <f>IFERROR(IF(LoanIsNotPaid*LoanIsGood,InterestAmt,0), 0)</f>
        <v>84.660740140521739</v>
      </c>
      <c r="I248" s="201">
        <f>SUM($H$17:H248)</f>
        <v>240545.42177295158</v>
      </c>
      <c r="J248" s="201">
        <f>IFERROR(IF(LoanIsNotPaid*LoanIsGood,EndingBalance,0), 0)</f>
        <v>45189.917305141687</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45189.917305141687</v>
      </c>
      <c r="E249" s="201">
        <f>IFERROR(IF(LoanIsNotPaid*LoanIsGood,MonthlyPayment,0), 0)</f>
        <v>5691.1875192575681</v>
      </c>
      <c r="F249" s="201">
        <f>IFERROR(IF(LoanIsNotPaid*LoanIsGood,Principal,0), 0)</f>
        <v>5615.8709904155749</v>
      </c>
      <c r="G249" s="201">
        <f>SUM($F$17:F249)</f>
        <v>1085425.9536852194</v>
      </c>
      <c r="H249" s="201">
        <f>IFERROR(IF(LoanIsNotPaid*LoanIsGood,InterestAmt,0), 0)</f>
        <v>75.316528841993332</v>
      </c>
      <c r="I249" s="201">
        <f>SUM($H$17:H249)</f>
        <v>240620.73830179358</v>
      </c>
      <c r="J249" s="201">
        <f>IFERROR(IF(LoanIsNotPaid*LoanIsGood,EndingBalance,0), 0)</f>
        <v>39574.046314727049</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39574.046314727049</v>
      </c>
      <c r="E250" s="201">
        <f>IFERROR(IF(LoanIsNotPaid*LoanIsGood,MonthlyPayment,0), 0)</f>
        <v>5691.1875192575681</v>
      </c>
      <c r="F250" s="201">
        <f>IFERROR(IF(LoanIsNotPaid*LoanIsGood,Principal,0), 0)</f>
        <v>5625.2307753996001</v>
      </c>
      <c r="G250" s="201">
        <f>SUM($F$17:F250)</f>
        <v>1091051.184460619</v>
      </c>
      <c r="H250" s="201">
        <f>IFERROR(IF(LoanIsNotPaid*LoanIsGood,InterestAmt,0), 0)</f>
        <v>65.956743857967368</v>
      </c>
      <c r="I250" s="201">
        <f>SUM($H$17:H250)</f>
        <v>240686.69504565155</v>
      </c>
      <c r="J250" s="201">
        <f>IFERROR(IF(LoanIsNotPaid*LoanIsGood,EndingBalance,0), 0)</f>
        <v>33948.815539327217</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33948.815539327217</v>
      </c>
      <c r="E251" s="201">
        <f>IFERROR(IF(LoanIsNotPaid*LoanIsGood,MonthlyPayment,0), 0)</f>
        <v>5691.1875192575681</v>
      </c>
      <c r="F251" s="201">
        <f>IFERROR(IF(LoanIsNotPaid*LoanIsGood,Principal,0), 0)</f>
        <v>5634.606160025266</v>
      </c>
      <c r="G251" s="201">
        <f>SUM($F$17:F251)</f>
        <v>1096685.7906206443</v>
      </c>
      <c r="H251" s="201">
        <f>IFERROR(IF(LoanIsNotPaid*LoanIsGood,InterestAmt,0), 0)</f>
        <v>56.581359232301381</v>
      </c>
      <c r="I251" s="201">
        <f>SUM($H$17:H251)</f>
        <v>240743.27640488386</v>
      </c>
      <c r="J251" s="201">
        <f>IFERROR(IF(LoanIsNotPaid*LoanIsGood,EndingBalance,0), 0)</f>
        <v>28314.209379300941</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28314.209379300941</v>
      </c>
      <c r="E252" s="201">
        <f>IFERROR(IF(LoanIsNotPaid*LoanIsGood,MonthlyPayment,0), 0)</f>
        <v>5691.1875192575681</v>
      </c>
      <c r="F252" s="201">
        <f>IFERROR(IF(LoanIsNotPaid*LoanIsGood,Principal,0), 0)</f>
        <v>5643.9971702919756</v>
      </c>
      <c r="G252" s="201">
        <f>SUM($F$17:F252)</f>
        <v>1102329.7877909364</v>
      </c>
      <c r="H252" s="201">
        <f>IFERROR(IF(LoanIsNotPaid*LoanIsGood,InterestAmt,0), 0)</f>
        <v>47.190348965592584</v>
      </c>
      <c r="I252" s="201">
        <f>SUM($H$17:H252)</f>
        <v>240790.46675384944</v>
      </c>
      <c r="J252" s="201">
        <f>IFERROR(IF(LoanIsNotPaid*LoanIsGood,EndingBalance,0), 0)</f>
        <v>22670.2122090091</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22670.2122090091</v>
      </c>
      <c r="E253" s="201">
        <f>IFERROR(IF(LoanIsNotPaid*LoanIsGood,MonthlyPayment,0), 0)</f>
        <v>5691.1875192575681</v>
      </c>
      <c r="F253" s="201">
        <f>IFERROR(IF(LoanIsNotPaid*LoanIsGood,Principal,0), 0)</f>
        <v>5653.4038322424622</v>
      </c>
      <c r="G253" s="201">
        <f>SUM($F$17:F253)</f>
        <v>1107983.1916231788</v>
      </c>
      <c r="H253" s="201">
        <f>IFERROR(IF(LoanIsNotPaid*LoanIsGood,InterestAmt,0), 0)</f>
        <v>37.783687015105968</v>
      </c>
      <c r="I253" s="201">
        <f>SUM($H$17:H253)</f>
        <v>240828.25044086453</v>
      </c>
      <c r="J253" s="201">
        <f>IFERROR(IF(LoanIsNotPaid*LoanIsGood,EndingBalance,0), 0)</f>
        <v>17016.808376765577</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17016.808376765577</v>
      </c>
      <c r="E254" s="201">
        <f>IFERROR(IF(LoanIsNotPaid*LoanIsGood,MonthlyPayment,0), 0)</f>
        <v>5691.1875192575681</v>
      </c>
      <c r="F254" s="201">
        <f>IFERROR(IF(LoanIsNotPaid*LoanIsGood,Principal,0), 0)</f>
        <v>5662.8261719628663</v>
      </c>
      <c r="G254" s="201">
        <f>SUM($F$17:F254)</f>
        <v>1113646.0177951416</v>
      </c>
      <c r="H254" s="201">
        <f>IFERROR(IF(LoanIsNotPaid*LoanIsGood,InterestAmt,0), 0)</f>
        <v>28.361347294701858</v>
      </c>
      <c r="I254" s="201">
        <f>SUM($H$17:H254)</f>
        <v>240856.61178815924</v>
      </c>
      <c r="J254" s="201">
        <f>IFERROR(IF(LoanIsNotPaid*LoanIsGood,EndingBalance,0), 0)</f>
        <v>11353.982204802334</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11353.982204802334</v>
      </c>
      <c r="E255" s="201">
        <f>IFERROR(IF(LoanIsNotPaid*LoanIsGood,MonthlyPayment,0), 0)</f>
        <v>5691.1875192575681</v>
      </c>
      <c r="F255" s="201">
        <f>IFERROR(IF(LoanIsNotPaid*LoanIsGood,Principal,0), 0)</f>
        <v>5672.2642155828044</v>
      </c>
      <c r="G255" s="201">
        <f>SUM($F$17:F255)</f>
        <v>1119318.2820107243</v>
      </c>
      <c r="H255" s="201">
        <f>IFERROR(IF(LoanIsNotPaid*LoanIsGood,InterestAmt,0), 0)</f>
        <v>18.923303674763744</v>
      </c>
      <c r="I255" s="201">
        <f>SUM($H$17:H255)</f>
        <v>240875.535091834</v>
      </c>
      <c r="J255" s="201">
        <f>IFERROR(IF(LoanIsNotPaid*LoanIsGood,EndingBalance,0), 0)</f>
        <v>5681.7179892195854</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5681.7179892195854</v>
      </c>
      <c r="E256" s="201">
        <f>IFERROR(IF(LoanIsNotPaid*LoanIsGood,MonthlyPayment,0), 0)</f>
        <v>5691.1875192575681</v>
      </c>
      <c r="F256" s="201">
        <f>IFERROR(IF(LoanIsNotPaid*LoanIsGood,Principal,0), 0)</f>
        <v>5681.717989275443</v>
      </c>
      <c r="G256" s="201">
        <f>SUM($F$17:F256)</f>
        <v>1124999.9999999998</v>
      </c>
      <c r="H256" s="201">
        <f>IFERROR(IF(LoanIsNotPaid*LoanIsGood,InterestAmt,0), 0)</f>
        <v>9.4695299821257386</v>
      </c>
      <c r="I256" s="201">
        <f>SUM($H$17:H256)</f>
        <v>240885.00462181613</v>
      </c>
      <c r="J256" s="201">
        <f>IFERROR(IF(LoanIsNotPaid*LoanIsGood,EndingBalance,0), 0)</f>
        <v>-5.634501576423645E-8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337</v>
      </c>
      <c r="B1" s="107">
        <f>Settings!B11</f>
        <v>2.5000000000000001E-2</v>
      </c>
      <c r="E1" s="19" t="s">
        <v>338</v>
      </c>
    </row>
    <row r="2" spans="1:14" ht="25.5" customHeight="1" x14ac:dyDescent="0.15">
      <c r="A2" s="210" t="s">
        <v>339</v>
      </c>
      <c r="B2" s="27">
        <f ca="1">IF($B$8="",'Balance Sheet'!E68,$B$8)</f>
        <v>1228147.4774673865</v>
      </c>
      <c r="C2" s="27">
        <f ca="1">'Balance Sheet'!F68</f>
        <v>842437.09762933326</v>
      </c>
      <c r="D2" s="103"/>
      <c r="E2" s="103"/>
    </row>
    <row r="3" spans="1:14" ht="38.25" customHeight="1" x14ac:dyDescent="0.15">
      <c r="A3" s="210" t="s">
        <v>340</v>
      </c>
      <c r="B3" s="27">
        <f>Settings!B8</f>
        <v>30000</v>
      </c>
    </row>
    <row r="4" spans="1:14" ht="25.5" customHeight="1" x14ac:dyDescent="0.15">
      <c r="A4" s="210" t="s">
        <v>341</v>
      </c>
      <c r="B4" s="107">
        <f>Settings!B12</f>
        <v>0.03</v>
      </c>
      <c r="D4" s="30" t="s">
        <v>342</v>
      </c>
    </row>
    <row r="5" spans="1:14" ht="25.5" customHeight="1" x14ac:dyDescent="0.15">
      <c r="A5" s="210" t="s">
        <v>343</v>
      </c>
      <c r="B5" s="107">
        <f>Settings!B13</f>
        <v>0.05</v>
      </c>
      <c r="D5" s="31" t="s">
        <v>286</v>
      </c>
      <c r="E5" s="27">
        <f ca="1">Housing!B22</f>
        <v>246733.03437019722</v>
      </c>
    </row>
    <row r="6" spans="1:14" ht="25.5" customHeight="1" x14ac:dyDescent="0.15">
      <c r="A6" s="210" t="s">
        <v>344</v>
      </c>
      <c r="B6" s="107">
        <f>Settings!B14</f>
        <v>0.08</v>
      </c>
      <c r="D6" s="31" t="s">
        <v>282</v>
      </c>
      <c r="E6" s="27">
        <f>Housing!B20</f>
        <v>825000.00000000012</v>
      </c>
    </row>
    <row r="7" spans="1:14" ht="25.5" customHeight="1" x14ac:dyDescent="0.15">
      <c r="A7" s="210" t="s">
        <v>345</v>
      </c>
      <c r="B7" s="107">
        <f>Settings!B15</f>
        <v>0.04</v>
      </c>
      <c r="C7" s="103"/>
      <c r="D7" s="211" t="s">
        <v>346</v>
      </c>
      <c r="E7" s="27">
        <f ca="1">Housing!B21</f>
        <v>578266.9656298029</v>
      </c>
    </row>
    <row r="8" spans="1:14" x14ac:dyDescent="0.15">
      <c r="A8" s="210" t="s">
        <v>631</v>
      </c>
      <c r="B8" s="45"/>
      <c r="D8" s="210" t="s">
        <v>632</v>
      </c>
      <c r="E8" s="237"/>
    </row>
    <row r="9" spans="1:14" ht="51" customHeight="1" x14ac:dyDescent="0.15">
      <c r="A9" s="210" t="s">
        <v>347</v>
      </c>
      <c r="B9" s="27">
        <f>Settings!B19</f>
        <v>330000</v>
      </c>
    </row>
    <row r="10" spans="1:14" ht="76.5" customHeight="1" x14ac:dyDescent="0.15">
      <c r="A10" s="210" t="s">
        <v>348</v>
      </c>
      <c r="B10" s="27">
        <f>'Balance Sheet'!B53</f>
        <v>95000</v>
      </c>
    </row>
    <row r="11" spans="1:14" ht="76.5" customHeight="1" x14ac:dyDescent="0.15">
      <c r="A11" s="210" t="s">
        <v>349</v>
      </c>
      <c r="B11" s="27">
        <f>'Balance Sheet'!B54+'Balance Sheet'!B55</f>
        <v>180000</v>
      </c>
    </row>
    <row r="12" spans="1:14" ht="63.75" customHeight="1" x14ac:dyDescent="0.15">
      <c r="A12" s="210" t="s">
        <v>350</v>
      </c>
      <c r="B12" s="27">
        <f>'Balance Sheet'!B27</f>
        <v>120000</v>
      </c>
    </row>
    <row r="13" spans="1:14" ht="12.75" customHeight="1" x14ac:dyDescent="0.15">
      <c r="A13" t="s">
        <v>351</v>
      </c>
      <c r="B13" s="27">
        <f>Insurance!B6</f>
        <v>237422</v>
      </c>
    </row>
    <row r="14" spans="1:14" s="217" customFormat="1" ht="48" customHeight="1" x14ac:dyDescent="0.15">
      <c r="A14" s="212" t="s">
        <v>352</v>
      </c>
      <c r="B14" s="213" t="s">
        <v>314</v>
      </c>
      <c r="C14" s="213" t="s">
        <v>353</v>
      </c>
      <c r="D14" s="213" t="s">
        <v>354</v>
      </c>
      <c r="E14" s="213" t="s">
        <v>355</v>
      </c>
      <c r="F14" s="214" t="s">
        <v>356</v>
      </c>
      <c r="G14" s="214" t="s">
        <v>357</v>
      </c>
      <c r="H14" s="214" t="s">
        <v>358</v>
      </c>
      <c r="I14" s="215" t="s">
        <v>359</v>
      </c>
      <c r="J14" s="215" t="s">
        <v>360</v>
      </c>
      <c r="K14" s="215" t="s">
        <v>361</v>
      </c>
      <c r="L14" s="216" t="s">
        <v>362</v>
      </c>
      <c r="M14" s="216" t="s">
        <v>363</v>
      </c>
      <c r="N14" s="216" t="s">
        <v>364</v>
      </c>
    </row>
    <row r="15" spans="1:14" ht="12.75" customHeight="1" x14ac:dyDescent="0.15">
      <c r="A15" s="218">
        <f>IF($E$8="",Settings!B5,$E$8)</f>
        <v>42</v>
      </c>
      <c r="B15" s="218">
        <f>Settings!B6</f>
        <v>2026</v>
      </c>
      <c r="C15" s="219">
        <f>Settings!B18</f>
        <v>60000</v>
      </c>
      <c r="D15" s="220">
        <v>1225000</v>
      </c>
      <c r="E15" s="221"/>
      <c r="F15" s="222">
        <f ca="1">$B$2</f>
        <v>1228147.4774673865</v>
      </c>
      <c r="G15" s="222">
        <f ca="1">MAX(0,$B$2-SUM($C$64:$C$66))</f>
        <v>376147.47746738652</v>
      </c>
      <c r="H15" s="219">
        <f t="shared" ref="H15:H58" ca="1" si="0">G15*$B$7</f>
        <v>15045.899098695461</v>
      </c>
      <c r="I15" s="222">
        <f ca="1">$B$2</f>
        <v>1228147.4774673865</v>
      </c>
      <c r="J15" s="222">
        <f ca="1">MAX(0,$B$2-SUM($C$64:$C$66))</f>
        <v>376147.47746738652</v>
      </c>
      <c r="K15" s="219">
        <f t="shared" ref="K15:K58" ca="1" si="1">J15*$B$7</f>
        <v>15045.899098695461</v>
      </c>
      <c r="L15" s="222">
        <f ca="1">$B$2</f>
        <v>1228147.4774673865</v>
      </c>
      <c r="M15" s="222">
        <f ca="1">MAX(0,$B$2-SUM($C$64:$C$66))</f>
        <v>376147.47746738652</v>
      </c>
      <c r="N15" s="219">
        <f t="shared" ref="N15:N58" ca="1" si="2">M15*$B$7</f>
        <v>15045.899098695461</v>
      </c>
    </row>
    <row r="16" spans="1:14" ht="12.75" customHeight="1" x14ac:dyDescent="0.15">
      <c r="A16" s="223">
        <f t="shared" ref="A16:A58" si="3">A15+1</f>
        <v>43</v>
      </c>
      <c r="B16" s="223">
        <f t="shared" ref="B16:B58" si="4">B15+1</f>
        <v>2027</v>
      </c>
      <c r="C16" s="224">
        <f t="shared" ref="C16:C58" si="5">(1+$B$1)*C15</f>
        <v>61499.999999999993</v>
      </c>
      <c r="D16" s="45"/>
      <c r="E16" s="225"/>
      <c r="F16" s="224">
        <f ca="1">(1+$B$4)*F15+IF($A16&lt;=Settings!$B$7,$B$3,-$C16)</f>
        <v>1294991.9017914082</v>
      </c>
      <c r="G16" s="226">
        <f ca="1">(1+$B$4)*G15+IF($A16&lt;=Settings!$B$7,$B$3,-$C16)+SUMIFS($E$64:$E$66,$A$64:$A$66,$A16)</f>
        <v>417431.90179140813</v>
      </c>
      <c r="H16" s="224">
        <f t="shared" ca="1" si="0"/>
        <v>16697.276071656324</v>
      </c>
      <c r="I16" s="224">
        <f ca="1">(1+$B$5)*I15+IF($A16&lt;=Settings!$B$7,$B$3,-$C16)</f>
        <v>1319554.8513407558</v>
      </c>
      <c r="J16" s="226">
        <f ca="1">(1+$B$5)*J15+IF($A16&lt;=Settings!$B$7,$B$3,-$C16)+SUMIFS($E$64:$E$66,$A$64:$A$66,$A16)</f>
        <v>424954.85134075588</v>
      </c>
      <c r="K16" s="224">
        <f t="shared" ca="1" si="1"/>
        <v>16998.194053630235</v>
      </c>
      <c r="L16" s="224">
        <f ca="1">(1+$B$6)*L15+IF($A16&lt;=Settings!$B$7,$B$3,-$C16)</f>
        <v>1356399.2756647775</v>
      </c>
      <c r="M16" s="226">
        <f ca="1">(1+$B$6)*M15+IF($A16&lt;=Settings!$B$7,$B$3,-$C16)+SUMIFS($E$64:$E$66,$A$64:$A$66,$A16)</f>
        <v>436239.27566477744</v>
      </c>
      <c r="N16" s="224">
        <f t="shared" ca="1" si="2"/>
        <v>17449.571026591097</v>
      </c>
    </row>
    <row r="17" spans="1:16" ht="12.75" customHeight="1" x14ac:dyDescent="0.15">
      <c r="A17" s="227">
        <f t="shared" si="3"/>
        <v>44</v>
      </c>
      <c r="B17" s="227">
        <f t="shared" si="4"/>
        <v>2028</v>
      </c>
      <c r="C17" s="219">
        <f t="shared" si="5"/>
        <v>63037.499999999985</v>
      </c>
      <c r="D17" s="225"/>
      <c r="E17" s="228"/>
      <c r="F17" s="219">
        <f ca="1">(1+$B$4)*F16+IF($A17&lt;=Settings!$B$7,$B$3,-$C17)</f>
        <v>1363841.6588451504</v>
      </c>
      <c r="G17" s="222">
        <f ca="1">(1+$B$4)*G16+IF($A17&lt;=Settings!$B$7,$B$3,-$C17)+SUMIFS($E$64:$E$66,$A$64:$A$66,$A17)</f>
        <v>459954.85884515039</v>
      </c>
      <c r="H17" s="219">
        <f t="shared" ca="1" si="0"/>
        <v>18398.194353806015</v>
      </c>
      <c r="I17" s="219">
        <f ca="1">(1+$B$5)*I16+IF($A17&lt;=Settings!$B$7,$B$3,-$C17)</f>
        <v>1415532.5939077938</v>
      </c>
      <c r="J17" s="222">
        <f ca="1">(1+$B$5)*J16+IF($A17&lt;=Settings!$B$7,$B$3,-$C17)+SUMIFS($E$64:$E$66,$A$64:$A$66,$A17)</f>
        <v>476202.59390779369</v>
      </c>
      <c r="K17" s="219">
        <f t="shared" ca="1" si="1"/>
        <v>19048.10375631175</v>
      </c>
      <c r="L17" s="219">
        <f ca="1">(1+$B$6)*L16+IF($A17&lt;=Settings!$B$7,$B$3,-$C17)</f>
        <v>1494911.2177179598</v>
      </c>
      <c r="M17" s="222">
        <f ca="1">(1+$B$6)*M16+IF($A17&lt;=Settings!$B$7,$B$3,-$C17)+SUMIFS($E$64:$E$66,$A$64:$A$66,$A17)</f>
        <v>501138.41771795967</v>
      </c>
      <c r="N17" s="219">
        <f t="shared" ca="1" si="2"/>
        <v>20045.536708718388</v>
      </c>
    </row>
    <row r="18" spans="1:16" ht="12.75" customHeight="1" x14ac:dyDescent="0.15">
      <c r="A18" s="223">
        <f t="shared" si="3"/>
        <v>45</v>
      </c>
      <c r="B18" s="223">
        <f t="shared" si="4"/>
        <v>2029</v>
      </c>
      <c r="C18" s="224">
        <f t="shared" si="5"/>
        <v>64613.437499999978</v>
      </c>
      <c r="D18" s="228"/>
      <c r="E18" s="228"/>
      <c r="F18" s="224">
        <f ca="1">(1+$B$4)*F17+IF($A18&lt;=Settings!$B$7,$B$3,-$C18)</f>
        <v>1434756.9086105048</v>
      </c>
      <c r="G18" s="226">
        <f ca="1">(1+$B$4)*G17+IF($A18&lt;=Settings!$B$7,$B$3,-$C18)+SUMIFS($E$64:$E$66,$A$64:$A$66,$A18)</f>
        <v>503753.5046105049</v>
      </c>
      <c r="H18" s="224">
        <f t="shared" ca="1" si="0"/>
        <v>20150.140184420197</v>
      </c>
      <c r="I18" s="224">
        <f ca="1">(1+$B$5)*I17+IF($A18&lt;=Settings!$B$7,$B$3,-$C18)</f>
        <v>1516309.2236031834</v>
      </c>
      <c r="J18" s="226">
        <f ca="1">(1+$B$5)*J17+IF($A18&lt;=Settings!$B$7,$B$3,-$C18)+SUMIFS($E$64:$E$66,$A$64:$A$66,$A18)</f>
        <v>530012.7236031834</v>
      </c>
      <c r="K18" s="224">
        <f t="shared" ca="1" si="1"/>
        <v>21200.508944127338</v>
      </c>
      <c r="L18" s="224">
        <f ca="1">(1+$B$6)*L17+IF($A18&lt;=Settings!$B$7,$B$3,-$C18)</f>
        <v>1644504.1151353966</v>
      </c>
      <c r="M18" s="226">
        <f ca="1">(1+$B$6)*M17+IF($A18&lt;=Settings!$B$7,$B$3,-$C18)+SUMIFS($E$64:$E$66,$A$64:$A$66,$A18)</f>
        <v>571229.49113539653</v>
      </c>
      <c r="N18" s="224">
        <f t="shared" ca="1" si="2"/>
        <v>22849.179645415861</v>
      </c>
      <c r="P18" s="103"/>
    </row>
    <row r="19" spans="1:16" ht="12.75" customHeight="1" x14ac:dyDescent="0.15">
      <c r="A19" s="227">
        <f t="shared" si="3"/>
        <v>46</v>
      </c>
      <c r="B19" s="227">
        <f t="shared" si="4"/>
        <v>2030</v>
      </c>
      <c r="C19" s="219">
        <f t="shared" si="5"/>
        <v>66228.773437499971</v>
      </c>
      <c r="D19" s="228"/>
      <c r="E19" s="228"/>
      <c r="F19" s="219">
        <f ca="1">(1+$B$4)*F18+IF($A19&lt;=Settings!$B$7,$B$3,-$C19)</f>
        <v>1507799.6158688201</v>
      </c>
      <c r="G19" s="222">
        <f ca="1">(1+$B$4)*G18+IF($A19&lt;=Settings!$B$7,$B$3,-$C19)+SUMIFS($E$64:$E$66,$A$64:$A$66,$A19)</f>
        <v>548866.10974882008</v>
      </c>
      <c r="H19" s="219">
        <f t="shared" ca="1" si="0"/>
        <v>21954.644389952802</v>
      </c>
      <c r="I19" s="219">
        <f ca="1">(1+$B$5)*I18+IF($A19&lt;=Settings!$B$7,$B$3,-$C19)</f>
        <v>1622124.6847833425</v>
      </c>
      <c r="J19" s="222">
        <f ca="1">(1+$B$5)*J18+IF($A19&lt;=Settings!$B$7,$B$3,-$C19)+SUMIFS($E$64:$E$66,$A$64:$A$66,$A19)</f>
        <v>586513.35978334257</v>
      </c>
      <c r="K19" s="219">
        <f t="shared" ca="1" si="1"/>
        <v>23460.534391333702</v>
      </c>
      <c r="L19" s="219">
        <f ca="1">(1+$B$6)*L18+IF($A19&lt;=Settings!$B$7,$B$3,-$C19)</f>
        <v>1806064.4443462284</v>
      </c>
      <c r="M19" s="222">
        <f ca="1">(1+$B$6)*M18+IF($A19&lt;=Settings!$B$7,$B$3,-$C19)+SUMIFS($E$64:$E$66,$A$64:$A$66,$A19)</f>
        <v>646927.85042622825</v>
      </c>
      <c r="N19" s="219">
        <f t="shared" ca="1" si="2"/>
        <v>25877.114017049131</v>
      </c>
      <c r="P19" s="103"/>
    </row>
    <row r="20" spans="1:16" ht="12.75" customHeight="1" x14ac:dyDescent="0.15">
      <c r="A20" s="227">
        <f t="shared" si="3"/>
        <v>47</v>
      </c>
      <c r="B20" s="227">
        <f t="shared" si="4"/>
        <v>2031</v>
      </c>
      <c r="C20" s="219">
        <f t="shared" si="5"/>
        <v>67884.492773437465</v>
      </c>
      <c r="D20" s="228"/>
      <c r="E20" s="228"/>
      <c r="F20" s="219">
        <f ca="1">(1+$B$4)*F19+IF($A20&lt;=Settings!$B$7,$B$3,-$C20)</f>
        <v>1583033.6043448849</v>
      </c>
      <c r="G20" s="222">
        <f ca="1">(1+$B$4)*G19+IF($A20&lt;=Settings!$B$7,$B$3,-$C20)+SUMIFS($E$64:$E$66,$A$64:$A$66,$A20)</f>
        <v>595332.09304128471</v>
      </c>
      <c r="H20" s="219">
        <f t="shared" ca="1" si="0"/>
        <v>23813.283721651387</v>
      </c>
      <c r="I20" s="219">
        <f ca="1">(1+$B$5)*I19+IF($A20&lt;=Settings!$B$7,$B$3,-$C20)</f>
        <v>1733230.9190225098</v>
      </c>
      <c r="J20" s="222">
        <f ca="1">(1+$B$5)*J19+IF($A20&lt;=Settings!$B$7,$B$3,-$C20)+SUMIFS($E$64:$E$66,$A$64:$A$66,$A20)</f>
        <v>645839.02777250973</v>
      </c>
      <c r="K20" s="219">
        <f t="shared" ca="1" si="1"/>
        <v>25833.561110900391</v>
      </c>
      <c r="L20" s="219">
        <f ca="1">(1+$B$6)*L19+IF($A20&lt;=Settings!$B$7,$B$3,-$C20)</f>
        <v>1980549.5998939269</v>
      </c>
      <c r="M20" s="222">
        <f ca="1">(1+$B$6)*M19+IF($A20&lt;=Settings!$B$7,$B$3,-$C20)+SUMIFS($E$64:$E$66,$A$64:$A$66,$A20)</f>
        <v>728682.07846032653</v>
      </c>
      <c r="N20" s="219">
        <f t="shared" ca="1" si="2"/>
        <v>29147.283138413062</v>
      </c>
      <c r="P20" s="103"/>
    </row>
    <row r="21" spans="1:16" ht="12.75" customHeight="1" x14ac:dyDescent="0.15">
      <c r="A21" s="227">
        <f t="shared" si="3"/>
        <v>48</v>
      </c>
      <c r="B21" s="227">
        <f t="shared" si="4"/>
        <v>2032</v>
      </c>
      <c r="C21" s="219">
        <f t="shared" si="5"/>
        <v>69581.605092773389</v>
      </c>
      <c r="D21" s="228"/>
      <c r="E21" s="228"/>
      <c r="F21" s="219">
        <f ca="1">(1+$B$4)*F20+IF($A21&lt;=Settings!$B$7,$B$3,-$C21)</f>
        <v>1660524.6124752315</v>
      </c>
      <c r="G21" s="222">
        <f ca="1">(1+$B$4)*G20+IF($A21&lt;=Settings!$B$7,$B$3,-$C21)+SUMIFS($E$64:$E$66,$A$64:$A$66,$A21)</f>
        <v>643192.05583252327</v>
      </c>
      <c r="H21" s="219">
        <f t="shared" ca="1" si="0"/>
        <v>25727.682233300933</v>
      </c>
      <c r="I21" s="219">
        <f ca="1">(1+$B$5)*I20+IF($A21&lt;=Settings!$B$7,$B$3,-$C21)</f>
        <v>1849892.4649736355</v>
      </c>
      <c r="J21" s="222">
        <f ca="1">(1+$B$5)*J20+IF($A21&lt;=Settings!$B$7,$B$3,-$C21)+SUMIFS($E$64:$E$66,$A$64:$A$66,$A21)</f>
        <v>708130.97916113527</v>
      </c>
      <c r="K21" s="219">
        <f t="shared" ca="1" si="1"/>
        <v>28325.239166445412</v>
      </c>
      <c r="L21" s="219">
        <f ca="1">(1+$B$6)*L20+IF($A21&lt;=Settings!$B$7,$B$3,-$C21)</f>
        <v>2168993.5678854412</v>
      </c>
      <c r="M21" s="222">
        <f ca="1">(1+$B$6)*M20+IF($A21&lt;=Settings!$B$7,$B$3,-$C21)+SUMIFS($E$64:$E$66,$A$64:$A$66,$A21)</f>
        <v>816976.64473715273</v>
      </c>
      <c r="N21" s="219">
        <f t="shared" ca="1" si="2"/>
        <v>32679.065789486111</v>
      </c>
      <c r="P21" s="103"/>
    </row>
    <row r="22" spans="1:16" ht="12.75" customHeight="1" x14ac:dyDescent="0.15">
      <c r="A22" s="227">
        <f t="shared" si="3"/>
        <v>49</v>
      </c>
      <c r="B22" s="227">
        <f t="shared" si="4"/>
        <v>2033</v>
      </c>
      <c r="C22" s="219">
        <f t="shared" si="5"/>
        <v>71321.145220092716</v>
      </c>
      <c r="D22" s="228"/>
      <c r="E22" s="228"/>
      <c r="F22" s="219">
        <f ca="1">(1+$B$4)*F21+IF($A22&lt;=Settings!$B$7,$B$3,-$C22)</f>
        <v>1740340.3508494885</v>
      </c>
      <c r="G22" s="222">
        <f ca="1">(1+$B$4)*G21+IF($A22&lt;=Settings!$B$7,$B$3,-$C22)+SUMIFS($E$64:$E$66,$A$64:$A$66,$A22)</f>
        <v>692487.81750749901</v>
      </c>
      <c r="H22" s="219">
        <f t="shared" ca="1" si="0"/>
        <v>27699.512700299962</v>
      </c>
      <c r="I22" s="219">
        <f ca="1">(1+$B$5)*I21+IF($A22&lt;=Settings!$B$7,$B$3,-$C22)</f>
        <v>1972387.0882223174</v>
      </c>
      <c r="J22" s="222">
        <f ca="1">(1+$B$5)*J21+IF($A22&lt;=Settings!$B$7,$B$3,-$C22)+SUMIFS($E$64:$E$66,$A$64:$A$66,$A22)</f>
        <v>773537.52811919211</v>
      </c>
      <c r="K22" s="219">
        <f t="shared" ca="1" si="1"/>
        <v>30941.501124767685</v>
      </c>
      <c r="L22" s="219">
        <f ca="1">(1+$B$6)*L21+IF($A22&lt;=Settings!$B$7,$B$3,-$C22)</f>
        <v>2372513.0533162765</v>
      </c>
      <c r="M22" s="222">
        <f ca="1">(1+$B$6)*M21+IF($A22&lt;=Settings!$B$7,$B$3,-$C22)+SUMIFS($E$64:$E$66,$A$64:$A$66,$A22)</f>
        <v>912334.77631612506</v>
      </c>
      <c r="N22" s="219">
        <f t="shared" ca="1" si="2"/>
        <v>36493.391052645005</v>
      </c>
      <c r="P22" s="103"/>
    </row>
    <row r="23" spans="1:16" ht="12.75" customHeight="1" x14ac:dyDescent="0.15">
      <c r="A23" s="223">
        <f t="shared" si="3"/>
        <v>50</v>
      </c>
      <c r="B23" s="223">
        <f t="shared" si="4"/>
        <v>2034</v>
      </c>
      <c r="C23" s="224">
        <f t="shared" si="5"/>
        <v>73104.173850595034</v>
      </c>
      <c r="D23" s="228"/>
      <c r="E23" s="228"/>
      <c r="F23" s="224">
        <f ca="1">(1+$B$4)*F22+IF($A23&lt;=Settings!$B$7,$B$3,-$C23)</f>
        <v>1822550.5613749733</v>
      </c>
      <c r="G23" s="226">
        <f ca="1">(1+$B$4)*G22+IF($A23&lt;=Settings!$B$7,$B$3,-$C23)+SUMIFS($E$64:$E$66,$A$64:$A$66,$A23)</f>
        <v>743262.45203272405</v>
      </c>
      <c r="H23" s="224">
        <f t="shared" ca="1" si="0"/>
        <v>29730.498081308964</v>
      </c>
      <c r="I23" s="224">
        <f ca="1">(1+$B$5)*I22+IF($A23&lt;=Settings!$B$7,$B$3,-$C23)</f>
        <v>2101006.4426334333</v>
      </c>
      <c r="J23" s="226">
        <f ca="1">(1+$B$5)*J22+IF($A23&lt;=Settings!$B$7,$B$3,-$C23)+SUMIFS($E$64:$E$66,$A$64:$A$66,$A23)</f>
        <v>842214.40452515171</v>
      </c>
      <c r="K23" s="224">
        <f t="shared" ca="1" si="1"/>
        <v>33688.576181006072</v>
      </c>
      <c r="L23" s="224">
        <f ca="1">(1+$B$6)*L22+IF($A23&lt;=Settings!$B$7,$B$3,-$C23)</f>
        <v>2592314.0975815789</v>
      </c>
      <c r="M23" s="226">
        <f ca="1">(1+$B$6)*M22+IF($A23&lt;=Settings!$B$7,$B$3,-$C23)+SUMIFS($E$64:$E$66,$A$64:$A$66,$A23)</f>
        <v>1015321.5584214152</v>
      </c>
      <c r="N23" s="224">
        <f t="shared" ca="1" si="2"/>
        <v>40612.862336856604</v>
      </c>
      <c r="P23" s="103"/>
    </row>
    <row r="24" spans="1:16" ht="12.75" customHeight="1" x14ac:dyDescent="0.15">
      <c r="A24" s="227">
        <f t="shared" si="3"/>
        <v>51</v>
      </c>
      <c r="B24" s="227">
        <f t="shared" si="4"/>
        <v>2035</v>
      </c>
      <c r="C24" s="219">
        <f t="shared" si="5"/>
        <v>74931.778196859901</v>
      </c>
      <c r="D24" s="228"/>
      <c r="E24" s="228"/>
      <c r="F24" s="219">
        <f ca="1">(1+$B$4)*F23+IF($A24&lt;=Settings!$B$7,$B$3,-$C24)</f>
        <v>1907227.0782162226</v>
      </c>
      <c r="G24" s="222">
        <f ca="1">(1+$B$4)*G23+IF($A24&lt;=Settings!$B$7,$B$3,-$C24)+SUMIFS($E$64:$E$66,$A$64:$A$66,$A24)</f>
        <v>795560.32559370575</v>
      </c>
      <c r="H24" s="219">
        <f t="shared" ca="1" si="0"/>
        <v>31822.413023748231</v>
      </c>
      <c r="I24" s="219">
        <f ca="1">(1+$B$5)*I23+IF($A24&lt;=Settings!$B$7,$B$3,-$C24)</f>
        <v>2236056.7647651052</v>
      </c>
      <c r="J24" s="222">
        <f ca="1">(1+$B$5)*J23+IF($A24&lt;=Settings!$B$7,$B$3,-$C24)+SUMIFS($E$64:$E$66,$A$64:$A$66,$A24)</f>
        <v>914325.12475140928</v>
      </c>
      <c r="K24" s="219">
        <f t="shared" ca="1" si="1"/>
        <v>36573.004990056375</v>
      </c>
      <c r="L24" s="219">
        <f ca="1">(1+$B$6)*L23+IF($A24&lt;=Settings!$B$7,$B$3,-$C24)</f>
        <v>2829699.2253881055</v>
      </c>
      <c r="M24" s="222">
        <f ca="1">(1+$B$6)*M23+IF($A24&lt;=Settings!$B$7,$B$3,-$C24)+SUMIFS($E$64:$E$66,$A$64:$A$66,$A24)</f>
        <v>1126547.2830951284</v>
      </c>
      <c r="N24" s="219">
        <f t="shared" ca="1" si="2"/>
        <v>45061.891323805139</v>
      </c>
    </row>
    <row r="25" spans="1:16" ht="12.75" customHeight="1" x14ac:dyDescent="0.15">
      <c r="A25" s="227">
        <f t="shared" si="3"/>
        <v>52</v>
      </c>
      <c r="B25" s="227">
        <f t="shared" si="4"/>
        <v>2036</v>
      </c>
      <c r="C25" s="219">
        <f t="shared" si="5"/>
        <v>76805.072651781389</v>
      </c>
      <c r="D25" s="228"/>
      <c r="E25" s="228"/>
      <c r="F25" s="219">
        <f ca="1">(1+$B$4)*F24+IF($A25&lt;=Settings!$B$7,$B$3,-$C25)</f>
        <v>1994443.8905627094</v>
      </c>
      <c r="G25" s="222">
        <f ca="1">(1+$B$4)*G24+IF($A25&lt;=Settings!$B$7,$B$3,-$C25)+SUMIFS($E$64:$E$66,$A$64:$A$66,$A25)</f>
        <v>849427.13536151696</v>
      </c>
      <c r="H25" s="219">
        <f t="shared" ca="1" si="0"/>
        <v>33977.085414460678</v>
      </c>
      <c r="I25" s="219">
        <f ca="1">(1+$B$5)*I24+IF($A25&lt;=Settings!$B$7,$B$3,-$C25)</f>
        <v>2377859.6030033608</v>
      </c>
      <c r="J25" s="222">
        <f ca="1">(1+$B$5)*J24+IF($A25&lt;=Settings!$B$7,$B$3,-$C25)+SUMIFS($E$64:$E$66,$A$64:$A$66,$A25)</f>
        <v>990041.38098897983</v>
      </c>
      <c r="K25" s="219">
        <f t="shared" ca="1" si="1"/>
        <v>39601.655239559193</v>
      </c>
      <c r="L25" s="219">
        <f ca="1">(1+$B$6)*L24+IF($A25&lt;=Settings!$B$7,$B$3,-$C25)</f>
        <v>3086075.163419154</v>
      </c>
      <c r="M25" s="222">
        <f ca="1">(1+$B$6)*M24+IF($A25&lt;=Settings!$B$7,$B$3,-$C25)+SUMIFS($E$64:$E$66,$A$64:$A$66,$A25)</f>
        <v>1246671.0657427388</v>
      </c>
      <c r="N25" s="219">
        <f t="shared" ca="1" si="2"/>
        <v>49866.84262970955</v>
      </c>
    </row>
    <row r="26" spans="1:16" ht="12.75" customHeight="1" x14ac:dyDescent="0.15">
      <c r="A26" s="227">
        <f t="shared" si="3"/>
        <v>53</v>
      </c>
      <c r="B26" s="227">
        <f t="shared" si="4"/>
        <v>2037</v>
      </c>
      <c r="C26" s="219">
        <f t="shared" si="5"/>
        <v>78725.199468075924</v>
      </c>
      <c r="D26" s="228"/>
      <c r="E26" s="228"/>
      <c r="F26" s="219">
        <f ca="1">(1+$B$4)*F25+IF($A26&lt;=Settings!$B$7,$B$3,-$C26)</f>
        <v>2084277.2072795907</v>
      </c>
      <c r="G26" s="222">
        <f ca="1">(1+$B$4)*G25+IF($A26&lt;=Settings!$B$7,$B$3,-$C26)+SUMIFS($E$64:$E$66,$A$64:$A$66,$A26)</f>
        <v>904909.94942236249</v>
      </c>
      <c r="H26" s="219">
        <f t="shared" ca="1" si="0"/>
        <v>36196.397976894499</v>
      </c>
      <c r="I26" s="219">
        <f ca="1">(1+$B$5)*I25+IF($A26&lt;=Settings!$B$7,$B$3,-$C26)</f>
        <v>2526752.5831535291</v>
      </c>
      <c r="J26" s="222">
        <f ca="1">(1+$B$5)*J25+IF($A26&lt;=Settings!$B$7,$B$3,-$C26)+SUMIFS($E$64:$E$66,$A$64:$A$66,$A26)</f>
        <v>1069543.4500384289</v>
      </c>
      <c r="K26" s="219">
        <f t="shared" ca="1" si="1"/>
        <v>42781.738001537153</v>
      </c>
      <c r="L26" s="219">
        <f ca="1">(1+$B$6)*L25+IF($A26&lt;=Settings!$B$7,$B$3,-$C26)</f>
        <v>3362961.1764926864</v>
      </c>
      <c r="M26" s="222">
        <f ca="1">(1+$B$6)*M25+IF($A26&lt;=Settings!$B$7,$B$3,-$C26)+SUMIFS($E$64:$E$66,$A$64:$A$66,$A26)</f>
        <v>1376404.751002158</v>
      </c>
      <c r="N26" s="219">
        <f t="shared" ca="1" si="2"/>
        <v>55056.190040086323</v>
      </c>
    </row>
    <row r="27" spans="1:16" ht="12.75" customHeight="1" x14ac:dyDescent="0.15">
      <c r="A27" s="227">
        <f t="shared" si="3"/>
        <v>54</v>
      </c>
      <c r="B27" s="227">
        <f t="shared" si="4"/>
        <v>2038</v>
      </c>
      <c r="C27" s="219">
        <f t="shared" si="5"/>
        <v>80693.329454777821</v>
      </c>
      <c r="D27" s="228"/>
      <c r="E27" s="228"/>
      <c r="F27" s="219">
        <f ca="1">(1+$B$4)*F26+IF($A27&lt;=Settings!$B$7,$B$3,-$C27)</f>
        <v>2176805.5234979782</v>
      </c>
      <c r="G27" s="222">
        <f ca="1">(1+$B$4)*G26+IF($A27&lt;=Settings!$B$7,$B$3,-$C27)+SUMIFS($E$64:$E$66,$A$64:$A$66,$A27)</f>
        <v>962057.24790503341</v>
      </c>
      <c r="H27" s="219">
        <f t="shared" ca="1" si="0"/>
        <v>38482.289916201335</v>
      </c>
      <c r="I27" s="219">
        <f ca="1">(1+$B$5)*I26+IF($A27&lt;=Settings!$B$7,$B$3,-$C27)</f>
        <v>2683090.2123112055</v>
      </c>
      <c r="J27" s="222">
        <f ca="1">(1+$B$5)*J26+IF($A27&lt;=Settings!$B$7,$B$3,-$C27)+SUMIFS($E$64:$E$66,$A$64:$A$66,$A27)</f>
        <v>1153020.6225403503</v>
      </c>
      <c r="K27" s="219">
        <f t="shared" ca="1" si="1"/>
        <v>46120.824901614011</v>
      </c>
      <c r="L27" s="219">
        <f ca="1">(1+$B$6)*L26+IF($A27&lt;=Settings!$B$7,$B$3,-$C27)</f>
        <v>3661998.0706121013</v>
      </c>
      <c r="M27" s="222">
        <f ca="1">(1+$B$6)*M26+IF($A27&lt;=Settings!$B$7,$B$3,-$C27)+SUMIFS($E$64:$E$66,$A$64:$A$66,$A27)</f>
        <v>1516517.1310823308</v>
      </c>
      <c r="N27" s="219">
        <f t="shared" ca="1" si="2"/>
        <v>60660.685243293236</v>
      </c>
    </row>
    <row r="28" spans="1:16" s="232" customFormat="1" ht="12.75" customHeight="1" x14ac:dyDescent="0.15">
      <c r="A28" s="229">
        <f t="shared" si="3"/>
        <v>55</v>
      </c>
      <c r="B28" s="229">
        <f t="shared" si="4"/>
        <v>2039</v>
      </c>
      <c r="C28" s="230">
        <f t="shared" si="5"/>
        <v>82710.662691147256</v>
      </c>
      <c r="D28" s="230"/>
      <c r="E28" s="230"/>
      <c r="F28" s="230">
        <f ca="1">(1+$B$4)*F27+IF($A28&lt;=Settings!$B$7,$B$3,-$C28)</f>
        <v>2272109.6892029177</v>
      </c>
      <c r="G28" s="231">
        <f ca="1">(1+$B$4)*G27+IF($A28&lt;=Settings!$B$7,$B$3,-$C28)+SUMIFS($E$64:$E$66,$A$64:$A$66,$A28)</f>
        <v>1641248.9355257892</v>
      </c>
      <c r="H28" s="230">
        <f t="shared" ca="1" si="0"/>
        <v>65649.957421031562</v>
      </c>
      <c r="I28" s="230">
        <f ca="1">(1+$B$5)*I27+IF($A28&lt;=Settings!$B$7,$B$3,-$C28)</f>
        <v>2847244.7229267657</v>
      </c>
      <c r="J28" s="231">
        <f ca="1">(1+$B$5)*J27+IF($A28&lt;=Settings!$B$7,$B$3,-$C28)+SUMIFS($E$64:$E$66,$A$64:$A$66,$A28)</f>
        <v>1861001.6238509724</v>
      </c>
      <c r="K28" s="230">
        <f t="shared" ca="1" si="1"/>
        <v>74440.064954038899</v>
      </c>
      <c r="L28" s="230">
        <f ca="1">(1+$B$6)*L27+IF($A28&lt;=Settings!$B$7,$B$3,-$C28)</f>
        <v>3984957.9162610699</v>
      </c>
      <c r="M28" s="231">
        <f ca="1">(1+$B$6)*M27+IF($A28&lt;=Settings!$B$7,$B$3,-$C28)+SUMIFS($E$64:$E$66,$A$64:$A$66,$A28)</f>
        <v>2288168.471752522</v>
      </c>
      <c r="N28" s="230">
        <f t="shared" ca="1" si="2"/>
        <v>91526.738870100889</v>
      </c>
    </row>
    <row r="29" spans="1:16" ht="12.75" customHeight="1" x14ac:dyDescent="0.15">
      <c r="A29" s="227">
        <f t="shared" si="3"/>
        <v>56</v>
      </c>
      <c r="B29" s="227">
        <f t="shared" si="4"/>
        <v>2040</v>
      </c>
      <c r="C29" s="219">
        <f t="shared" si="5"/>
        <v>84778.429258425924</v>
      </c>
      <c r="D29" s="228"/>
      <c r="E29" s="228"/>
      <c r="F29" s="219">
        <f ca="1">(1+$B$4)*F28+IF($A29&lt;=Settings!$B$7,$B$3,-$C29)</f>
        <v>2370272.9798790053</v>
      </c>
      <c r="G29" s="222">
        <f ca="1">(1+$B$4)*G28+IF($A29&lt;=Settings!$B$7,$B$3,-$C29)+SUMIFS($E$64:$E$66,$A$64:$A$66,$A29)</f>
        <v>1720486.4035915628</v>
      </c>
      <c r="H29" s="219">
        <f t="shared" ca="1" si="0"/>
        <v>68819.456143662508</v>
      </c>
      <c r="I29" s="219">
        <f ca="1">(1+$B$5)*I28+IF($A29&lt;=Settings!$B$7,$B$3,-$C29)</f>
        <v>3019606.959073104</v>
      </c>
      <c r="J29" s="222">
        <f ca="1">(1+$B$5)*J28+IF($A29&lt;=Settings!$B$7,$B$3,-$C29)+SUMIFS($E$64:$E$66,$A$64:$A$66,$A29)</f>
        <v>1984051.705043521</v>
      </c>
      <c r="K29" s="219">
        <f t="shared" ca="1" si="1"/>
        <v>79362.06820174084</v>
      </c>
      <c r="L29" s="219">
        <f ca="1">(1+$B$6)*L28+IF($A29&lt;=Settings!$B$7,$B$3,-$C29)</f>
        <v>4333754.549561956</v>
      </c>
      <c r="M29" s="222">
        <f ca="1">(1+$B$6)*M28+IF($A29&lt;=Settings!$B$7,$B$3,-$C29)+SUMIFS($E$64:$E$66,$A$64:$A$66,$A29)</f>
        <v>2501221.9494927241</v>
      </c>
      <c r="N29" s="219">
        <f t="shared" ca="1" si="2"/>
        <v>100048.87797970897</v>
      </c>
    </row>
    <row r="30" spans="1:16" ht="12.75" customHeight="1" x14ac:dyDescent="0.15">
      <c r="A30" s="227">
        <f t="shared" si="3"/>
        <v>57</v>
      </c>
      <c r="B30" s="227">
        <f t="shared" si="4"/>
        <v>2041</v>
      </c>
      <c r="C30" s="219">
        <f t="shared" si="5"/>
        <v>86897.889989886564</v>
      </c>
      <c r="D30" s="228"/>
      <c r="E30" s="228"/>
      <c r="F30" s="219">
        <f ca="1">(1+$B$4)*F29+IF($A30&lt;=Settings!$B$7,$B$3,-$C30)</f>
        <v>2471381.1692753755</v>
      </c>
      <c r="G30" s="222">
        <f ca="1">(1+$B$4)*G29+IF($A30&lt;=Settings!$B$7,$B$3,-$C30)+SUMIFS($E$64:$E$66,$A$64:$A$66,$A30)</f>
        <v>1802100.9956993097</v>
      </c>
      <c r="H30" s="219">
        <f t="shared" ca="1" si="0"/>
        <v>72084.039827972389</v>
      </c>
      <c r="I30" s="219">
        <f ca="1">(1+$B$5)*I29+IF($A30&lt;=Settings!$B$7,$B$3,-$C30)</f>
        <v>3200587.3070267593</v>
      </c>
      <c r="J30" s="222">
        <f ca="1">(1+$B$5)*J29+IF($A30&lt;=Settings!$B$7,$B$3,-$C30)+SUMIFS($E$64:$E$66,$A$64:$A$66,$A30)</f>
        <v>2113254.2902956968</v>
      </c>
      <c r="K30" s="219">
        <f t="shared" ca="1" si="1"/>
        <v>84530.171611827871</v>
      </c>
      <c r="L30" s="219">
        <f ca="1">(1+$B$6)*L29+IF($A30&lt;=Settings!$B$7,$B$3,-$C30)</f>
        <v>4710454.9135269132</v>
      </c>
      <c r="M30" s="222">
        <f ca="1">(1+$B$6)*M29+IF($A30&lt;=Settings!$B$7,$B$3,-$C30)+SUMIFS($E$64:$E$66,$A$64:$A$66,$A30)</f>
        <v>2731319.7054521423</v>
      </c>
      <c r="N30" s="219">
        <f t="shared" ca="1" si="2"/>
        <v>109252.7882180857</v>
      </c>
    </row>
    <row r="31" spans="1:16" ht="12.75" customHeight="1" x14ac:dyDescent="0.15">
      <c r="A31" s="227">
        <f t="shared" si="3"/>
        <v>58</v>
      </c>
      <c r="B31" s="227">
        <f t="shared" si="4"/>
        <v>2042</v>
      </c>
      <c r="C31" s="219">
        <f t="shared" si="5"/>
        <v>89070.337239633722</v>
      </c>
      <c r="D31" s="228"/>
      <c r="E31" s="228"/>
      <c r="F31" s="219">
        <f ca="1">(1+$B$4)*F30+IF($A31&lt;=Settings!$B$7,$B$3,-$C31)</f>
        <v>2575522.604353637</v>
      </c>
      <c r="G31" s="222">
        <f ca="1">(1+$B$4)*G30+IF($A31&lt;=Settings!$B$7,$B$3,-$C31)+SUMIFS($E$64:$E$66,$A$64:$A$66,$A31)</f>
        <v>1886164.025570289</v>
      </c>
      <c r="H31" s="219">
        <f t="shared" ca="1" si="0"/>
        <v>75446.561022811555</v>
      </c>
      <c r="I31" s="219">
        <f ca="1">(1+$B$5)*I30+IF($A31&lt;=Settings!$B$7,$B$3,-$C31)</f>
        <v>3390616.6723780972</v>
      </c>
      <c r="J31" s="222">
        <f ca="1">(1+$B$5)*J30+IF($A31&lt;=Settings!$B$7,$B$3,-$C31)+SUMIFS($E$64:$E$66,$A$64:$A$66,$A31)</f>
        <v>2248917.0048104818</v>
      </c>
      <c r="K31" s="219">
        <f t="shared" ca="1" si="1"/>
        <v>89956.68019241927</v>
      </c>
      <c r="L31" s="219">
        <f ca="1">(1+$B$6)*L30+IF($A31&lt;=Settings!$B$7,$B$3,-$C31)</f>
        <v>5117291.3066090662</v>
      </c>
      <c r="M31" s="222">
        <f ca="1">(1+$B$6)*M30+IF($A31&lt;=Settings!$B$7,$B$3,-$C31)+SUMIFS($E$64:$E$66,$A$64:$A$66,$A31)</f>
        <v>2979825.2818883141</v>
      </c>
      <c r="N31" s="219">
        <f t="shared" ca="1" si="2"/>
        <v>119193.01127553257</v>
      </c>
    </row>
    <row r="32" spans="1:16" ht="12.75" customHeight="1" x14ac:dyDescent="0.15">
      <c r="A32" s="227">
        <f t="shared" si="3"/>
        <v>59</v>
      </c>
      <c r="B32" s="227">
        <f t="shared" si="4"/>
        <v>2043</v>
      </c>
      <c r="C32" s="219">
        <f t="shared" si="5"/>
        <v>91297.095670624563</v>
      </c>
      <c r="D32" s="228"/>
      <c r="E32" s="228"/>
      <c r="F32" s="219">
        <f ca="1">(1+$B$4)*F31+IF($A32&lt;=Settings!$B$7,$B$3,-$C32)</f>
        <v>2682788.282484246</v>
      </c>
      <c r="G32" s="222">
        <f ca="1">(1+$B$4)*G31+IF($A32&lt;=Settings!$B$7,$B$3,-$C32)+SUMIFS($E$64:$E$66,$A$64:$A$66,$A32)</f>
        <v>1972748.9463373977</v>
      </c>
      <c r="H32" s="219">
        <f t="shared" ca="1" si="0"/>
        <v>78909.957853495915</v>
      </c>
      <c r="I32" s="219">
        <f ca="1">(1+$B$5)*I31+IF($A32&lt;=Settings!$B$7,$B$3,-$C32)</f>
        <v>3590147.5059970021</v>
      </c>
      <c r="J32" s="222">
        <f ca="1">(1+$B$5)*J31+IF($A32&lt;=Settings!$B$7,$B$3,-$C32)+SUMIFS($E$64:$E$66,$A$64:$A$66,$A32)</f>
        <v>2391362.8550510062</v>
      </c>
      <c r="K32" s="219">
        <f t="shared" ca="1" si="1"/>
        <v>95654.514202040256</v>
      </c>
      <c r="L32" s="219">
        <f ca="1">(1+$B$6)*L31+IF($A32&lt;=Settings!$B$7,$B$3,-$C32)</f>
        <v>5556674.6111377915</v>
      </c>
      <c r="M32" s="222">
        <f ca="1">(1+$B$6)*M31+IF($A32&lt;=Settings!$B$7,$B$3,-$C32)+SUMIFS($E$64:$E$66,$A$64:$A$66,$A32)</f>
        <v>3248211.3044393794</v>
      </c>
      <c r="N32" s="219">
        <f t="shared" ca="1" si="2"/>
        <v>129928.45217757518</v>
      </c>
    </row>
    <row r="33" spans="1:14" ht="12.75" customHeight="1" x14ac:dyDescent="0.15">
      <c r="A33" s="223">
        <f t="shared" si="3"/>
        <v>60</v>
      </c>
      <c r="B33" s="223">
        <f t="shared" si="4"/>
        <v>2044</v>
      </c>
      <c r="C33" s="224">
        <f t="shared" si="5"/>
        <v>93579.523062390173</v>
      </c>
      <c r="D33" s="228"/>
      <c r="E33" s="228"/>
      <c r="F33" s="224">
        <f ca="1">(1+$B$4)*F32+IF($A33&lt;=Settings!$B$7,$B$3,-$C33)</f>
        <v>2793271.9309587735</v>
      </c>
      <c r="G33" s="226">
        <f ca="1">(1+$B$4)*G32+IF($A33&lt;=Settings!$B$7,$B$3,-$C33)+SUMIFS($E$64:$E$66,$A$64:$A$66,$A33)</f>
        <v>2061931.4147275197</v>
      </c>
      <c r="H33" s="224">
        <f t="shared" ca="1" si="0"/>
        <v>82477.256589100798</v>
      </c>
      <c r="I33" s="224">
        <f ca="1">(1+$B$5)*I32+IF($A33&lt;=Settings!$B$7,$B$3,-$C33)</f>
        <v>3799654.8812968526</v>
      </c>
      <c r="J33" s="226">
        <f ca="1">(1+$B$5)*J32+IF($A33&lt;=Settings!$B$7,$B$3,-$C33)+SUMIFS($E$64:$E$66,$A$64:$A$66,$A33)</f>
        <v>2540930.9978035567</v>
      </c>
      <c r="K33" s="224">
        <f t="shared" ca="1" si="1"/>
        <v>101637.23991214228</v>
      </c>
      <c r="L33" s="224">
        <f ca="1">(1+$B$6)*L32+IF($A33&lt;=Settings!$B$7,$B$3,-$C33)</f>
        <v>6031208.5800288152</v>
      </c>
      <c r="M33" s="226">
        <f ca="1">(1+$B$6)*M32+IF($A33&lt;=Settings!$B$7,$B$3,-$C33)+SUMIFS($E$64:$E$66,$A$64:$A$66,$A33)</f>
        <v>3538068.20879453</v>
      </c>
      <c r="N33" s="224">
        <f t="shared" ca="1" si="2"/>
        <v>141522.7283517812</v>
      </c>
    </row>
    <row r="34" spans="1:14" ht="12.75" customHeight="1" x14ac:dyDescent="0.15">
      <c r="A34" s="227">
        <f t="shared" si="3"/>
        <v>61</v>
      </c>
      <c r="B34" s="227">
        <f t="shared" si="4"/>
        <v>2045</v>
      </c>
      <c r="C34" s="219">
        <f t="shared" si="5"/>
        <v>95919.011138949922</v>
      </c>
      <c r="D34" s="228"/>
      <c r="E34" s="228"/>
      <c r="F34" s="219">
        <f ca="1">(1+$B$4)*F33+IF($A34&lt;=Settings!$B$7,$B$3,-$C34)</f>
        <v>2781151.0777485869</v>
      </c>
      <c r="G34" s="222">
        <f ca="1">(1+$B$4)*G33+IF($A34&lt;=Settings!$B$7,$B$3,-$C34)+SUMIFS($E$64:$E$66,$A$64:$A$66,$A34)</f>
        <v>2027870.3460303955</v>
      </c>
      <c r="H34" s="219">
        <f t="shared" ca="1" si="0"/>
        <v>81114.813841215815</v>
      </c>
      <c r="I34" s="219">
        <f ca="1">(1+$B$5)*I33+IF($A34&lt;=Settings!$B$7,$B$3,-$C34)</f>
        <v>3893718.6142227454</v>
      </c>
      <c r="J34" s="222">
        <f ca="1">(1+$B$5)*J33+IF($A34&lt;=Settings!$B$7,$B$3,-$C34)+SUMIFS($E$64:$E$66,$A$64:$A$66,$A34)</f>
        <v>2572058.5365547845</v>
      </c>
      <c r="K34" s="219">
        <f t="shared" ca="1" si="1"/>
        <v>102882.34146219138</v>
      </c>
      <c r="L34" s="219">
        <f ca="1">(1+$B$6)*L33+IF($A34&lt;=Settings!$B$7,$B$3,-$C34)</f>
        <v>6417786.2552921716</v>
      </c>
      <c r="M34" s="222">
        <f ca="1">(1+$B$6)*M33+IF($A34&lt;=Settings!$B$7,$B$3,-$C34)+SUMIFS($E$64:$E$66,$A$64:$A$66,$A34)</f>
        <v>3725194.6543591428</v>
      </c>
      <c r="N34" s="219">
        <f t="shared" ca="1" si="2"/>
        <v>149007.78617436573</v>
      </c>
    </row>
    <row r="35" spans="1:14" s="76" customFormat="1" ht="12.75" customHeight="1" x14ac:dyDescent="0.15">
      <c r="A35" s="233">
        <f t="shared" si="3"/>
        <v>62</v>
      </c>
      <c r="B35" s="233">
        <f t="shared" si="4"/>
        <v>2046</v>
      </c>
      <c r="C35" s="234">
        <f t="shared" si="5"/>
        <v>98316.986417423657</v>
      </c>
      <c r="D35" s="234"/>
      <c r="E35" s="234"/>
      <c r="F35" s="234">
        <f ca="1">(1+$B$4)*F34+IF($A35&lt;=Settings!$B$7,$B$3,-$C35)</f>
        <v>2766268.623663621</v>
      </c>
      <c r="G35" s="231">
        <f ca="1">(1+$B$4)*G34+IF($A35&lt;=Settings!$B$7,$B$3,-$C35)+SUMIFS($E$64:$E$66,$A$64:$A$66,$A35)</f>
        <v>2243245.0428476017</v>
      </c>
      <c r="H35" s="234">
        <f t="shared" ca="1" si="0"/>
        <v>89729.801713904075</v>
      </c>
      <c r="I35" s="234">
        <f ca="1">(1+$B$5)*I34+IF($A35&lt;=Settings!$B$7,$B$3,-$C35)</f>
        <v>3990087.5585164595</v>
      </c>
      <c r="J35" s="231">
        <f ca="1">(1+$B$5)*J34+IF($A35&lt;=Settings!$B$7,$B$3,-$C35)+SUMIFS($E$64:$E$66,$A$64:$A$66,$A35)</f>
        <v>2855200.0498188185</v>
      </c>
      <c r="K35" s="234">
        <f t="shared" ca="1" si="1"/>
        <v>114208.00199275275</v>
      </c>
      <c r="L35" s="234">
        <f ca="1">(1+$B$6)*L34+IF($A35&lt;=Settings!$B$7,$B$3,-$C35)</f>
        <v>6832892.1692981217</v>
      </c>
      <c r="M35" s="231">
        <f ca="1">(1+$B$6)*M34+IF($A35&lt;=Settings!$B$7,$B$3,-$C35)+SUMIFS($E$64:$E$66,$A$64:$A$66,$A35)</f>
        <v>4177748.8131441688</v>
      </c>
      <c r="N35" s="234">
        <f t="shared" ca="1" si="2"/>
        <v>167109.95252576677</v>
      </c>
    </row>
    <row r="36" spans="1:14" ht="12.75" customHeight="1" x14ac:dyDescent="0.15">
      <c r="A36" s="227">
        <f t="shared" si="3"/>
        <v>63</v>
      </c>
      <c r="B36" s="227">
        <f t="shared" si="4"/>
        <v>2047</v>
      </c>
      <c r="C36" s="219">
        <f t="shared" si="5"/>
        <v>100774.91107785924</v>
      </c>
      <c r="D36" s="228"/>
      <c r="E36" s="228"/>
      <c r="F36" s="219">
        <f ca="1">(1+$B$4)*F35+IF($A36&lt;=Settings!$B$7,$B$3,-$C36)</f>
        <v>2748481.7712956704</v>
      </c>
      <c r="G36" s="222">
        <f ca="1">(1+$B$4)*G35+IF($A36&lt;=Settings!$B$7,$B$3,-$C36)+SUMIFS($E$64:$E$66,$A$64:$A$66,$A36)</f>
        <v>2209767.4830551706</v>
      </c>
      <c r="H36" s="219">
        <f t="shared" ca="1" si="0"/>
        <v>88390.699322206827</v>
      </c>
      <c r="I36" s="219">
        <f ca="1">(1+$B$5)*I35+IF($A36&lt;=Settings!$B$7,$B$3,-$C36)</f>
        <v>4088817.0253644232</v>
      </c>
      <c r="J36" s="222">
        <f ca="1">(1+$B$5)*J35+IF($A36&lt;=Settings!$B$7,$B$3,-$C36)+SUMIFS($E$64:$E$66,$A$64:$A$66,$A36)</f>
        <v>2897185.1412319001</v>
      </c>
      <c r="K36" s="219">
        <f t="shared" ca="1" si="1"/>
        <v>115887.405649276</v>
      </c>
      <c r="L36" s="219">
        <f ca="1">(1+$B$6)*L35+IF($A36&lt;=Settings!$B$7,$B$3,-$C36)</f>
        <v>7278748.631764113</v>
      </c>
      <c r="M36" s="222">
        <f ca="1">(1+$B$6)*M35+IF($A36&lt;=Settings!$B$7,$B$3,-$C36)+SUMIFS($E$64:$E$66,$A$64:$A$66,$A36)</f>
        <v>4411193.807117844</v>
      </c>
      <c r="N36" s="219">
        <f t="shared" ca="1" si="2"/>
        <v>176447.75228471376</v>
      </c>
    </row>
    <row r="37" spans="1:14" ht="12.75" customHeight="1" x14ac:dyDescent="0.15">
      <c r="A37" s="227">
        <f t="shared" si="3"/>
        <v>64</v>
      </c>
      <c r="B37" s="227">
        <f t="shared" si="4"/>
        <v>2048</v>
      </c>
      <c r="C37" s="219">
        <f t="shared" si="5"/>
        <v>103294.28385480572</v>
      </c>
      <c r="D37" s="228"/>
      <c r="E37" s="228"/>
      <c r="F37" s="219">
        <f ca="1">(1+$B$4)*F36+IF($A37&lt;=Settings!$B$7,$B$3,-$C37)</f>
        <v>2727641.9405797347</v>
      </c>
      <c r="G37" s="222">
        <f ca="1">(1+$B$4)*G36+IF($A37&lt;=Settings!$B$7,$B$3,-$C37)+SUMIFS($E$64:$E$66,$A$64:$A$66,$A37)</f>
        <v>2172766.2236920199</v>
      </c>
      <c r="H37" s="219">
        <f t="shared" ca="1" si="0"/>
        <v>86910.648947680806</v>
      </c>
      <c r="I37" s="219">
        <f ca="1">(1+$B$5)*I36+IF($A37&lt;=Settings!$B$7,$B$3,-$C37)</f>
        <v>4189963.5927778389</v>
      </c>
      <c r="J37" s="222">
        <f ca="1">(1+$B$5)*J36+IF($A37&lt;=Settings!$B$7,$B$3,-$C37)+SUMIFS($E$64:$E$66,$A$64:$A$66,$A37)</f>
        <v>2938750.1144386893</v>
      </c>
      <c r="K37" s="219">
        <f t="shared" ca="1" si="1"/>
        <v>117550.00457754757</v>
      </c>
      <c r="L37" s="219">
        <f ca="1">(1+$B$6)*L36+IF($A37&lt;=Settings!$B$7,$B$3,-$C37)</f>
        <v>7757754.2384504369</v>
      </c>
      <c r="M37" s="222">
        <f ca="1">(1+$B$6)*M36+IF($A37&lt;=Settings!$B$7,$B$3,-$C37)+SUMIFS($E$64:$E$66,$A$64:$A$66,$A37)</f>
        <v>4660795.0278324662</v>
      </c>
      <c r="N37" s="219">
        <f t="shared" ca="1" si="2"/>
        <v>186431.80111329866</v>
      </c>
    </row>
    <row r="38" spans="1:14" s="235" customFormat="1" ht="12.75" customHeight="1" x14ac:dyDescent="0.15">
      <c r="A38" s="223">
        <f t="shared" si="3"/>
        <v>65</v>
      </c>
      <c r="B38" s="223">
        <f t="shared" si="4"/>
        <v>2049</v>
      </c>
      <c r="C38" s="224">
        <f t="shared" si="5"/>
        <v>105876.64095117585</v>
      </c>
      <c r="D38" s="224"/>
      <c r="E38" s="224"/>
      <c r="F38" s="224">
        <f ca="1">(1+$B$4)*F37+IF($A38&lt;=Settings!$B$7,$B$3,-$C38)</f>
        <v>2703594.5578459511</v>
      </c>
      <c r="G38" s="226">
        <f ca="1">(1+$B$4)*G37+IF($A38&lt;=Settings!$B$7,$B$3,-$C38)+SUMIFS($E$64:$E$66,$A$64:$A$66,$A38)</f>
        <v>2777828.0417608735</v>
      </c>
      <c r="H38" s="224">
        <f t="shared" ca="1" si="0"/>
        <v>111113.12167043495</v>
      </c>
      <c r="I38" s="224">
        <f ca="1">(1+$B$5)*I37+IF($A38&lt;=Settings!$B$7,$B$3,-$C38)</f>
        <v>4293585.1314655552</v>
      </c>
      <c r="J38" s="226">
        <f ca="1">(1+$B$5)*J37+IF($A38&lt;=Settings!$B$7,$B$3,-$C38)+SUMIFS($E$64:$E$66,$A$64:$A$66,$A38)</f>
        <v>3625566.4515187168</v>
      </c>
      <c r="K38" s="224">
        <f t="shared" ca="1" si="1"/>
        <v>145022.65806074868</v>
      </c>
      <c r="L38" s="224">
        <f ca="1">(1+$B$6)*L37+IF($A38&lt;=Settings!$B$7,$B$3,-$C38)</f>
        <v>8272497.9365752963</v>
      </c>
      <c r="M38" s="226">
        <f ca="1">(1+$B$6)*M37+IF($A38&lt;=Settings!$B$7,$B$3,-$C38)+SUMIFS($E$64:$E$66,$A$64:$A$66,$A38)</f>
        <v>5573537.4614171553</v>
      </c>
      <c r="N38" s="224">
        <f t="shared" ca="1" si="2"/>
        <v>222941.49845668621</v>
      </c>
    </row>
    <row r="39" spans="1:14" ht="12.75" customHeight="1" x14ac:dyDescent="0.15">
      <c r="A39" s="227">
        <f t="shared" si="3"/>
        <v>66</v>
      </c>
      <c r="B39" s="227">
        <f t="shared" si="4"/>
        <v>2050</v>
      </c>
      <c r="C39" s="219">
        <f t="shared" si="5"/>
        <v>108523.55697495524</v>
      </c>
      <c r="D39" s="228"/>
      <c r="E39" s="228"/>
      <c r="F39" s="219">
        <f ca="1">(1+$B$4)*F38+IF($A39&lt;=Settings!$B$7,$B$3,-$C39)</f>
        <v>2676178.8376063742</v>
      </c>
      <c r="G39" s="222">
        <f ca="1">(1+$B$4)*G38+IF($A39&lt;=Settings!$B$7,$B$3,-$C39)+SUMIFS($E$64:$E$66,$A$64:$A$66,$A39)</f>
        <v>2752639.3260387443</v>
      </c>
      <c r="H39" s="219">
        <f t="shared" ca="1" si="0"/>
        <v>110105.57304154977</v>
      </c>
      <c r="I39" s="219">
        <f ca="1">(1+$B$5)*I38+IF($A39&lt;=Settings!$B$7,$B$3,-$C39)</f>
        <v>4399740.8310638778</v>
      </c>
      <c r="J39" s="222">
        <f ca="1">(1+$B$5)*J38+IF($A39&lt;=Settings!$B$7,$B$3,-$C39)+SUMIFS($E$64:$E$66,$A$64:$A$66,$A39)</f>
        <v>3698321.2171196975</v>
      </c>
      <c r="K39" s="219">
        <f t="shared" ca="1" si="1"/>
        <v>147932.8486847879</v>
      </c>
      <c r="L39" s="219">
        <f ca="1">(1+$B$6)*L38+IF($A39&lt;=Settings!$B$7,$B$3,-$C39)</f>
        <v>8825774.2145263664</v>
      </c>
      <c r="M39" s="222">
        <f ca="1">(1+$B$6)*M38+IF($A39&lt;=Settings!$B$7,$B$3,-$C39)+SUMIFS($E$64:$E$66,$A$64:$A$66,$A39)</f>
        <v>5910896.901355573</v>
      </c>
      <c r="N39" s="219">
        <f t="shared" ca="1" si="2"/>
        <v>236435.87605422293</v>
      </c>
    </row>
    <row r="40" spans="1:14" ht="12.75" customHeight="1" x14ac:dyDescent="0.15">
      <c r="A40" s="227">
        <f t="shared" si="3"/>
        <v>67</v>
      </c>
      <c r="B40" s="227">
        <f t="shared" si="4"/>
        <v>2051</v>
      </c>
      <c r="C40" s="219">
        <f t="shared" si="5"/>
        <v>111236.64589932912</v>
      </c>
      <c r="D40" s="228"/>
      <c r="E40" s="228"/>
      <c r="F40" s="219">
        <f ca="1">(1+$B$4)*F39+IF($A40&lt;=Settings!$B$7,$B$3,-$C40)</f>
        <v>2645227.556835236</v>
      </c>
      <c r="G40" s="222">
        <f ca="1">(1+$B$4)*G39+IF($A40&lt;=Settings!$B$7,$B$3,-$C40)+SUMIFS($E$64:$E$66,$A$64:$A$66,$A40)</f>
        <v>2723981.8599205771</v>
      </c>
      <c r="H40" s="219">
        <f t="shared" ca="1" si="0"/>
        <v>108959.27439682309</v>
      </c>
      <c r="I40" s="219">
        <f ca="1">(1+$B$5)*I39+IF($A40&lt;=Settings!$B$7,$B$3,-$C40)</f>
        <v>4508491.2267177422</v>
      </c>
      <c r="J40" s="222">
        <f ca="1">(1+$B$5)*J39+IF($A40&lt;=Settings!$B$7,$B$3,-$C40)+SUMIFS($E$64:$E$66,$A$64:$A$66,$A40)</f>
        <v>3772000.6320763533</v>
      </c>
      <c r="K40" s="219">
        <f t="shared" ca="1" si="1"/>
        <v>150880.02528305413</v>
      </c>
      <c r="L40" s="219">
        <f ca="1">(1+$B$6)*L39+IF($A40&lt;=Settings!$B$7,$B$3,-$C40)</f>
        <v>9420599.5057891477</v>
      </c>
      <c r="M40" s="222">
        <f ca="1">(1+$B$6)*M39+IF($A40&lt;=Settings!$B$7,$B$3,-$C40)+SUMIFS($E$64:$E$66,$A$64:$A$66,$A40)</f>
        <v>6272532.00756469</v>
      </c>
      <c r="N40" s="219">
        <f t="shared" ca="1" si="2"/>
        <v>250901.28030258761</v>
      </c>
    </row>
    <row r="41" spans="1:14" ht="12.75" customHeight="1" x14ac:dyDescent="0.15">
      <c r="A41" s="227">
        <f t="shared" si="3"/>
        <v>68</v>
      </c>
      <c r="B41" s="227">
        <f t="shared" si="4"/>
        <v>2052</v>
      </c>
      <c r="C41" s="219">
        <f t="shared" si="5"/>
        <v>114017.56204681234</v>
      </c>
      <c r="D41" s="228"/>
      <c r="E41" s="228"/>
      <c r="F41" s="219">
        <f ca="1">(1+$B$4)*F40+IF($A41&lt;=Settings!$B$7,$B$3,-$C41)</f>
        <v>2610566.8214934808</v>
      </c>
      <c r="G41" s="222">
        <f ca="1">(1+$B$4)*G40+IF($A41&lt;=Settings!$B$7,$B$3,-$C41)+SUMIFS($E$64:$E$66,$A$64:$A$66,$A41)</f>
        <v>2691683.7536713821</v>
      </c>
      <c r="H41" s="219">
        <f t="shared" ca="1" si="0"/>
        <v>107667.35014685529</v>
      </c>
      <c r="I41" s="219">
        <f ca="1">(1+$B$5)*I40+IF($A41&lt;=Settings!$B$7,$B$3,-$C41)</f>
        <v>4619898.226006818</v>
      </c>
      <c r="J41" s="222">
        <f ca="1">(1+$B$5)*J40+IF($A41&lt;=Settings!$B$7,$B$3,-$C41)+SUMIFS($E$64:$E$66,$A$64:$A$66,$A41)</f>
        <v>3846583.1016333587</v>
      </c>
      <c r="K41" s="219">
        <f t="shared" ca="1" si="1"/>
        <v>153863.32406533437</v>
      </c>
      <c r="L41" s="219">
        <f ca="1">(1+$B$6)*L40+IF($A41&lt;=Settings!$B$7,$B$3,-$C41)</f>
        <v>10060229.904205468</v>
      </c>
      <c r="M41" s="222">
        <f ca="1">(1+$B$6)*M40+IF($A41&lt;=Settings!$B$7,$B$3,-$C41)+SUMIFS($E$64:$E$66,$A$64:$A$66,$A41)</f>
        <v>6660317.0061230538</v>
      </c>
      <c r="N41" s="219">
        <f t="shared" ca="1" si="2"/>
        <v>266412.68024492217</v>
      </c>
    </row>
    <row r="42" spans="1:14" ht="12.75" customHeight="1" x14ac:dyDescent="0.15">
      <c r="A42" s="227">
        <f t="shared" si="3"/>
        <v>69</v>
      </c>
      <c r="B42" s="227">
        <f t="shared" si="4"/>
        <v>2053</v>
      </c>
      <c r="C42" s="219">
        <f t="shared" si="5"/>
        <v>116868.00109798263</v>
      </c>
      <c r="D42" s="228"/>
      <c r="E42" s="228"/>
      <c r="F42" s="219">
        <f ca="1">(1+$B$4)*F41+IF($A42&lt;=Settings!$B$7,$B$3,-$C42)</f>
        <v>2572015.8250403027</v>
      </c>
      <c r="G42" s="222">
        <f ca="1">(1+$B$4)*G41+IF($A42&lt;=Settings!$B$7,$B$3,-$C42)+SUMIFS($E$64:$E$66,$A$64:$A$66,$A42)</f>
        <v>2655566.265183541</v>
      </c>
      <c r="H42" s="219">
        <f t="shared" ca="1" si="0"/>
        <v>106222.65060734164</v>
      </c>
      <c r="I42" s="219">
        <f ca="1">(1+$B$5)*I41+IF($A42&lt;=Settings!$B$7,$B$3,-$C42)</f>
        <v>4734025.1362091759</v>
      </c>
      <c r="J42" s="222">
        <f ca="1">(1+$B$5)*J41+IF($A42&lt;=Settings!$B$7,$B$3,-$C42)+SUMIFS($E$64:$E$66,$A$64:$A$66,$A42)</f>
        <v>3922044.2556170439</v>
      </c>
      <c r="K42" s="219">
        <f t="shared" ca="1" si="1"/>
        <v>156881.77022468176</v>
      </c>
      <c r="L42" s="219">
        <f ca="1">(1+$B$6)*L41+IF($A42&lt;=Settings!$B$7,$B$3,-$C42)</f>
        <v>10748180.295443922</v>
      </c>
      <c r="M42" s="222">
        <f ca="1">(1+$B$6)*M41+IF($A42&lt;=Settings!$B$7,$B$3,-$C42)+SUMIFS($E$64:$E$66,$A$64:$A$66,$A42)</f>
        <v>7076274.3655149154</v>
      </c>
      <c r="N42" s="219">
        <f t="shared" ca="1" si="2"/>
        <v>283050.97462059662</v>
      </c>
    </row>
    <row r="43" spans="1:14" ht="12.75" customHeight="1" x14ac:dyDescent="0.15">
      <c r="A43" s="227">
        <f t="shared" si="3"/>
        <v>70</v>
      </c>
      <c r="B43" s="227">
        <f t="shared" si="4"/>
        <v>2054</v>
      </c>
      <c r="C43" s="219">
        <f t="shared" si="5"/>
        <v>119789.70112543218</v>
      </c>
      <c r="D43" s="228"/>
      <c r="E43" s="228"/>
      <c r="F43" s="219">
        <f ca="1">(1+$B$4)*F42+IF($A43&lt;=Settings!$B$7,$B$3,-$C43)</f>
        <v>2529386.5986660798</v>
      </c>
      <c r="G43" s="222">
        <f ca="1">(1+$B$4)*G42+IF($A43&lt;=Settings!$B$7,$B$3,-$C43)+SUMIFS($E$64:$E$66,$A$64:$A$66,$A43)</f>
        <v>2615443.5520136151</v>
      </c>
      <c r="H43" s="219">
        <f t="shared" ca="1" si="0"/>
        <v>104617.7420805446</v>
      </c>
      <c r="I43" s="219">
        <f ca="1">(1+$B$5)*I42+IF($A43&lt;=Settings!$B$7,$B$3,-$C43)</f>
        <v>4850936.6918942034</v>
      </c>
      <c r="J43" s="222">
        <f ca="1">(1+$B$5)*J42+IF($A43&lt;=Settings!$B$7,$B$3,-$C43)+SUMIFS($E$64:$E$66,$A$64:$A$66,$A43)</f>
        <v>3998356.767272464</v>
      </c>
      <c r="K43" s="219">
        <f t="shared" ca="1" si="1"/>
        <v>159934.27069089856</v>
      </c>
      <c r="L43" s="219">
        <f ca="1">(1+$B$6)*L42+IF($A43&lt;=Settings!$B$7,$B$3,-$C43)</f>
        <v>11488245.017954005</v>
      </c>
      <c r="M43" s="222">
        <f ca="1">(1+$B$6)*M42+IF($A43&lt;=Settings!$B$7,$B$3,-$C43)+SUMIFS($E$64:$E$66,$A$64:$A$66,$A43)</f>
        <v>7522586.6136306776</v>
      </c>
      <c r="N43" s="219">
        <f t="shared" ca="1" si="2"/>
        <v>300903.46454522712</v>
      </c>
    </row>
    <row r="44" spans="1:14" ht="12.75" customHeight="1" x14ac:dyDescent="0.15">
      <c r="A44" s="227">
        <f t="shared" si="3"/>
        <v>71</v>
      </c>
      <c r="B44" s="227">
        <f t="shared" si="4"/>
        <v>2055</v>
      </c>
      <c r="C44" s="219">
        <f t="shared" si="5"/>
        <v>122784.44365356799</v>
      </c>
      <c r="D44" s="228"/>
      <c r="E44" s="228"/>
      <c r="F44" s="219">
        <f ca="1">(1+$B$4)*F43+IF($A44&lt;=Settings!$B$7,$B$3,-$C44)</f>
        <v>2482483.7529724939</v>
      </c>
      <c r="G44" s="222">
        <f ca="1">(1+$B$4)*G43+IF($A44&lt;=Settings!$B$7,$B$3,-$C44)+SUMIFS($E$64:$E$66,$A$64:$A$66,$A44)</f>
        <v>2571122.4149204553</v>
      </c>
      <c r="H44" s="219">
        <f t="shared" ca="1" si="0"/>
        <v>102844.89659681822</v>
      </c>
      <c r="I44" s="219">
        <f ca="1">(1+$B$5)*I43+IF($A44&lt;=Settings!$B$7,$B$3,-$C44)</f>
        <v>4970699.0828353465</v>
      </c>
      <c r="J44" s="222">
        <f ca="1">(1+$B$5)*J43+IF($A44&lt;=Settings!$B$7,$B$3,-$C44)+SUMIFS($E$64:$E$66,$A$64:$A$66,$A44)</f>
        <v>4075490.1619825191</v>
      </c>
      <c r="K44" s="219">
        <f t="shared" ca="1" si="1"/>
        <v>163019.60647930077</v>
      </c>
      <c r="L44" s="219">
        <f ca="1">(1+$B$6)*L43+IF($A44&lt;=Settings!$B$7,$B$3,-$C44)</f>
        <v>12284520.175736757</v>
      </c>
      <c r="M44" s="222">
        <f ca="1">(1+$B$6)*M43+IF($A44&lt;=Settings!$B$7,$B$3,-$C44)+SUMIFS($E$64:$E$66,$A$64:$A$66,$A44)</f>
        <v>8001609.0990675651</v>
      </c>
      <c r="N44" s="219">
        <f t="shared" ca="1" si="2"/>
        <v>320064.36396270263</v>
      </c>
    </row>
    <row r="45" spans="1:14" ht="12.75" customHeight="1" x14ac:dyDescent="0.15">
      <c r="A45" s="227">
        <f t="shared" si="3"/>
        <v>72</v>
      </c>
      <c r="B45" s="227">
        <f t="shared" si="4"/>
        <v>2056</v>
      </c>
      <c r="C45" s="219">
        <f t="shared" si="5"/>
        <v>125854.05474490717</v>
      </c>
      <c r="D45" s="228"/>
      <c r="E45" s="228"/>
      <c r="F45" s="219">
        <f ca="1">(1+$B$4)*F44+IF($A45&lt;=Settings!$B$7,$B$3,-$C45)</f>
        <v>2431104.2108167615</v>
      </c>
      <c r="G45" s="222">
        <f ca="1">(1+$B$4)*G44+IF($A45&lt;=Settings!$B$7,$B$3,-$C45)+SUMIFS($E$64:$E$66,$A$64:$A$66,$A45)</f>
        <v>2522402.032623162</v>
      </c>
      <c r="H45" s="219">
        <f t="shared" ca="1" si="0"/>
        <v>100896.08130492648</v>
      </c>
      <c r="I45" s="219">
        <f ca="1">(1+$B$5)*I44+IF($A45&lt;=Settings!$B$7,$B$3,-$C45)</f>
        <v>5093379.9822322074</v>
      </c>
      <c r="J45" s="222">
        <f ca="1">(1+$B$5)*J44+IF($A45&lt;=Settings!$B$7,$B$3,-$C45)+SUMIFS($E$64:$E$66,$A$64:$A$66,$A45)</f>
        <v>4153410.6153367381</v>
      </c>
      <c r="K45" s="219">
        <f t="shared" ca="1" si="1"/>
        <v>166136.42461346951</v>
      </c>
      <c r="L45" s="219">
        <f ca="1">(1+$B$6)*L44+IF($A45&lt;=Settings!$B$7,$B$3,-$C45)</f>
        <v>13141427.735050792</v>
      </c>
      <c r="M45" s="222">
        <f ca="1">(1+$B$6)*M44+IF($A45&lt;=Settings!$B$7,$B$3,-$C45)+SUMIFS($E$64:$E$66,$A$64:$A$66,$A45)</f>
        <v>8515883.7722480632</v>
      </c>
      <c r="N45" s="219">
        <f t="shared" ca="1" si="2"/>
        <v>340635.35088992253</v>
      </c>
    </row>
    <row r="46" spans="1:14" ht="12.75" customHeight="1" x14ac:dyDescent="0.15">
      <c r="A46" s="227">
        <f t="shared" si="3"/>
        <v>73</v>
      </c>
      <c r="B46" s="227">
        <f t="shared" si="4"/>
        <v>2057</v>
      </c>
      <c r="C46" s="219">
        <f t="shared" si="5"/>
        <v>129000.40611352984</v>
      </c>
      <c r="D46" s="228"/>
      <c r="E46" s="228"/>
      <c r="F46" s="219">
        <f ca="1">(1+$B$4)*F45+IF($A46&lt;=Settings!$B$7,$B$3,-$C46)</f>
        <v>2375036.9310277342</v>
      </c>
      <c r="G46" s="222">
        <f ca="1">(1+$B$4)*G45+IF($A46&lt;=Settings!$B$7,$B$3,-$C46)+SUMIFS($E$64:$E$66,$A$64:$A$66,$A46)</f>
        <v>2469073.6874883268</v>
      </c>
      <c r="H46" s="219">
        <f t="shared" ca="1" si="0"/>
        <v>98762.947499533067</v>
      </c>
      <c r="I46" s="219">
        <f ca="1">(1+$B$5)*I45+IF($A46&lt;=Settings!$B$7,$B$3,-$C46)</f>
        <v>5219048.5752302883</v>
      </c>
      <c r="J46" s="222">
        <f ca="1">(1+$B$5)*J45+IF($A46&lt;=Settings!$B$7,$B$3,-$C46)+SUMIFS($E$64:$E$66,$A$64:$A$66,$A46)</f>
        <v>4232080.7399900453</v>
      </c>
      <c r="K46" s="219">
        <f t="shared" ca="1" si="1"/>
        <v>169283.22959960182</v>
      </c>
      <c r="L46" s="219">
        <f ca="1">(1+$B$6)*L45+IF($A46&lt;=Settings!$B$7,$B$3,-$C46)</f>
        <v>14063741.547741327</v>
      </c>
      <c r="M46" s="222">
        <f ca="1">(1+$B$6)*M45+IF($A46&lt;=Settings!$B$7,$B$3,-$C46)+SUMIFS($E$64:$E$66,$A$64:$A$66,$A46)</f>
        <v>9068154.0679143798</v>
      </c>
      <c r="N46" s="219">
        <f t="shared" ca="1" si="2"/>
        <v>362726.1627165752</v>
      </c>
    </row>
    <row r="47" spans="1:14" ht="12.75" customHeight="1" x14ac:dyDescent="0.15">
      <c r="A47" s="227">
        <f t="shared" si="3"/>
        <v>74</v>
      </c>
      <c r="B47" s="227">
        <f t="shared" si="4"/>
        <v>2058</v>
      </c>
      <c r="C47" s="219">
        <f t="shared" si="5"/>
        <v>132225.41626636806</v>
      </c>
      <c r="D47" s="228"/>
      <c r="E47" s="228"/>
      <c r="F47" s="219">
        <f ca="1">(1+$B$4)*F46+IF($A47&lt;=Settings!$B$7,$B$3,-$C47)</f>
        <v>2314062.622692198</v>
      </c>
      <c r="G47" s="222">
        <f ca="1">(1+$B$4)*G46+IF($A47&lt;=Settings!$B$7,$B$3,-$C47)+SUMIFS($E$64:$E$66,$A$64:$A$66,$A47)</f>
        <v>2410920.4818466082</v>
      </c>
      <c r="H47" s="219">
        <f t="shared" ca="1" si="0"/>
        <v>96436.819273864327</v>
      </c>
      <c r="I47" s="219">
        <f ca="1">(1+$B$5)*I46+IF($A47&lt;=Settings!$B$7,$B$3,-$C47)</f>
        <v>5347775.5877254354</v>
      </c>
      <c r="J47" s="222">
        <f ca="1">(1+$B$5)*J46+IF($A47&lt;=Settings!$B$7,$B$3,-$C47)+SUMIFS($E$64:$E$66,$A$64:$A$66,$A47)</f>
        <v>4311459.3607231798</v>
      </c>
      <c r="K47" s="219">
        <f t="shared" ca="1" si="1"/>
        <v>172458.3744289272</v>
      </c>
      <c r="L47" s="219">
        <f ca="1">(1+$B$6)*L46+IF($A47&lt;=Settings!$B$7,$B$3,-$C47)</f>
        <v>15056615.455294266</v>
      </c>
      <c r="M47" s="222">
        <f ca="1">(1+$B$6)*M46+IF($A47&lt;=Settings!$B$7,$B$3,-$C47)+SUMIFS($E$64:$E$66,$A$64:$A$66,$A47)</f>
        <v>9661380.9770811629</v>
      </c>
      <c r="N47" s="219">
        <f t="shared" ca="1" si="2"/>
        <v>386455.2390832465</v>
      </c>
    </row>
    <row r="48" spans="1:14" ht="12.75" customHeight="1" x14ac:dyDescent="0.15">
      <c r="A48" s="227">
        <f t="shared" si="3"/>
        <v>75</v>
      </c>
      <c r="B48" s="227">
        <f t="shared" si="4"/>
        <v>2059</v>
      </c>
      <c r="C48" s="219">
        <f t="shared" si="5"/>
        <v>135531.05167302725</v>
      </c>
      <c r="D48" s="228"/>
      <c r="E48" s="228"/>
      <c r="F48" s="219">
        <f ca="1">(1+$B$4)*F47+IF($A48&lt;=Settings!$B$7,$B$3,-$C48)</f>
        <v>2247953.4496999369</v>
      </c>
      <c r="G48" s="222">
        <f ca="1">(1+$B$4)*G47+IF($A48&lt;=Settings!$B$7,$B$3,-$C48)+SUMIFS($E$64:$E$66,$A$64:$A$66,$A48)</f>
        <v>2347717.0446289792</v>
      </c>
      <c r="H48" s="219">
        <f t="shared" ca="1" si="0"/>
        <v>93908.681785159162</v>
      </c>
      <c r="I48" s="219">
        <f ca="1">(1+$B$5)*I47+IF($A48&lt;=Settings!$B$7,$B$3,-$C48)</f>
        <v>5479633.3154386794</v>
      </c>
      <c r="J48" s="222">
        <f ca="1">(1+$B$5)*J47+IF($A48&lt;=Settings!$B$7,$B$3,-$C48)+SUMIFS($E$64:$E$66,$A$64:$A$66,$A48)</f>
        <v>4391501.277086311</v>
      </c>
      <c r="K48" s="219">
        <f t="shared" ca="1" si="1"/>
        <v>175660.05108345245</v>
      </c>
      <c r="L48" s="219">
        <f ca="1">(1+$B$6)*L47+IF($A48&lt;=Settings!$B$7,$B$3,-$C48)</f>
        <v>16125613.640044782</v>
      </c>
      <c r="M48" s="222">
        <f ca="1">(1+$B$6)*M47+IF($A48&lt;=Settings!$B$7,$B$3,-$C48)+SUMIFS($E$64:$E$66,$A$64:$A$66,$A48)</f>
        <v>10298760.403574631</v>
      </c>
      <c r="N48" s="219">
        <f t="shared" ca="1" si="2"/>
        <v>411950.41614298522</v>
      </c>
    </row>
    <row r="49" spans="1:14" ht="12.75" customHeight="1" x14ac:dyDescent="0.15">
      <c r="A49" s="227">
        <f t="shared" si="3"/>
        <v>76</v>
      </c>
      <c r="B49" s="227">
        <f t="shared" si="4"/>
        <v>2060</v>
      </c>
      <c r="C49" s="219">
        <f t="shared" si="5"/>
        <v>138919.32796485291</v>
      </c>
      <c r="D49" s="228"/>
      <c r="E49" s="228"/>
      <c r="F49" s="219">
        <f ca="1">(1+$B$4)*F48+IF($A49&lt;=Settings!$B$7,$B$3,-$C49)</f>
        <v>2176472.7252260819</v>
      </c>
      <c r="G49" s="222">
        <f ca="1">(1+$B$4)*G48+IF($A49&lt;=Settings!$B$7,$B$3,-$C49)+SUMIFS($E$64:$E$66,$A$64:$A$66,$A49)</f>
        <v>2279229.2280029957</v>
      </c>
      <c r="H49" s="219">
        <f t="shared" ca="1" si="0"/>
        <v>91169.169120119826</v>
      </c>
      <c r="I49" s="219">
        <f ca="1">(1+$B$5)*I48+IF($A49&lt;=Settings!$B$7,$B$3,-$C49)</f>
        <v>5614695.6532457611</v>
      </c>
      <c r="J49" s="222">
        <f ca="1">(1+$B$5)*J48+IF($A49&lt;=Settings!$B$7,$B$3,-$C49)+SUMIFS($E$64:$E$66,$A$64:$A$66,$A49)</f>
        <v>4472157.0129757738</v>
      </c>
      <c r="K49" s="219">
        <f t="shared" ca="1" si="1"/>
        <v>178886.28051903096</v>
      </c>
      <c r="L49" s="219">
        <f ca="1">(1+$B$6)*L48+IF($A49&lt;=Settings!$B$7,$B$3,-$C49)</f>
        <v>17276743.403283514</v>
      </c>
      <c r="M49" s="222">
        <f ca="1">(1+$B$6)*M48+IF($A49&lt;=Settings!$B$7,$B$3,-$C49)+SUMIFS($E$64:$E$66,$A$64:$A$66,$A49)</f>
        <v>10983741.907895748</v>
      </c>
      <c r="N49" s="219">
        <f t="shared" ca="1" si="2"/>
        <v>439349.67631582991</v>
      </c>
    </row>
    <row r="50" spans="1:14" ht="12.75" customHeight="1" x14ac:dyDescent="0.15">
      <c r="A50" s="227">
        <f t="shared" si="3"/>
        <v>77</v>
      </c>
      <c r="B50" s="227">
        <f t="shared" si="4"/>
        <v>2061</v>
      </c>
      <c r="C50" s="219">
        <f t="shared" si="5"/>
        <v>142392.31116397423</v>
      </c>
      <c r="D50" s="228"/>
      <c r="E50" s="228"/>
      <c r="F50" s="219">
        <f ca="1">(1+$B$4)*F49+IF($A50&lt;=Settings!$B$7,$B$3,-$C50)</f>
        <v>2099374.5958188903</v>
      </c>
      <c r="G50" s="222">
        <f ca="1">(1+$B$4)*G49+IF($A50&lt;=Settings!$B$7,$B$3,-$C50)+SUMIFS($E$64:$E$66,$A$64:$A$66,$A50)</f>
        <v>2205213.7936791116</v>
      </c>
      <c r="H50" s="219">
        <f t="shared" ca="1" si="0"/>
        <v>88208.551747164471</v>
      </c>
      <c r="I50" s="219">
        <f ca="1">(1+$B$5)*I49+IF($A50&lt;=Settings!$B$7,$B$3,-$C50)</f>
        <v>5753038.1247440754</v>
      </c>
      <c r="J50" s="222">
        <f ca="1">(1+$B$5)*J49+IF($A50&lt;=Settings!$B$7,$B$3,-$C50)+SUMIFS($E$64:$E$66,$A$64:$A$66,$A50)</f>
        <v>4553372.5524605885</v>
      </c>
      <c r="K50" s="219">
        <f t="shared" ca="1" si="1"/>
        <v>182134.90209842354</v>
      </c>
      <c r="L50" s="219">
        <f ca="1">(1+$B$6)*L49+IF($A50&lt;=Settings!$B$7,$B$3,-$C50)</f>
        <v>18516490.564382222</v>
      </c>
      <c r="M50" s="222">
        <f ca="1">(1+$B$6)*M49+IF($A50&lt;=Settings!$B$7,$B$3,-$C50)+SUMIFS($E$64:$E$66,$A$64:$A$66,$A50)</f>
        <v>11720048.949363433</v>
      </c>
      <c r="N50" s="219">
        <f t="shared" ca="1" si="2"/>
        <v>468801.95797453733</v>
      </c>
    </row>
    <row r="51" spans="1:14" ht="12.75" customHeight="1" x14ac:dyDescent="0.15">
      <c r="A51" s="227">
        <f t="shared" si="3"/>
        <v>78</v>
      </c>
      <c r="B51" s="227">
        <f t="shared" si="4"/>
        <v>2062</v>
      </c>
      <c r="C51" s="219">
        <f t="shared" si="5"/>
        <v>145952.11894307358</v>
      </c>
      <c r="D51" s="228"/>
      <c r="E51" s="228"/>
      <c r="F51" s="219">
        <f ca="1">(1+$B$4)*F50+IF($A51&lt;=Settings!$B$7,$B$3,-$C51)</f>
        <v>2016403.7147503833</v>
      </c>
      <c r="G51" s="222">
        <f ca="1">(1+$B$4)*G50+IF($A51&lt;=Settings!$B$7,$B$3,-$C51)+SUMIFS($E$64:$E$66,$A$64:$A$66,$A51)</f>
        <v>2125418.0885464111</v>
      </c>
      <c r="H51" s="219">
        <f t="shared" ca="1" si="0"/>
        <v>85016.723541856452</v>
      </c>
      <c r="I51" s="219">
        <f ca="1">(1+$B$5)*I50+IF($A51&lt;=Settings!$B$7,$B$3,-$C51)</f>
        <v>5894737.9120382052</v>
      </c>
      <c r="J51" s="222">
        <f ca="1">(1+$B$5)*J50+IF($A51&lt;=Settings!$B$7,$B$3,-$C51)+SUMIFS($E$64:$E$66,$A$64:$A$66,$A51)</f>
        <v>4635089.0611405447</v>
      </c>
      <c r="K51" s="219">
        <f t="shared" ca="1" si="1"/>
        <v>185403.56244562179</v>
      </c>
      <c r="L51" s="219">
        <f ca="1">(1+$B$6)*L50+IF($A51&lt;=Settings!$B$7,$B$3,-$C51)</f>
        <v>19851857.690589726</v>
      </c>
      <c r="M51" s="222">
        <f ca="1">(1+$B$6)*M50+IF($A51&lt;=Settings!$B$7,$B$3,-$C51)+SUMIFS($E$64:$E$66,$A$64:$A$66,$A51)</f>
        <v>12511700.746369435</v>
      </c>
      <c r="N51" s="219">
        <f t="shared" ca="1" si="2"/>
        <v>500468.02985477739</v>
      </c>
    </row>
    <row r="52" spans="1:14" ht="12.75" customHeight="1" x14ac:dyDescent="0.15">
      <c r="A52" s="227">
        <f t="shared" si="3"/>
        <v>79</v>
      </c>
      <c r="B52" s="227">
        <f t="shared" si="4"/>
        <v>2063</v>
      </c>
      <c r="C52" s="219">
        <f t="shared" si="5"/>
        <v>149600.9219166504</v>
      </c>
      <c r="D52" s="228"/>
      <c r="E52" s="228"/>
      <c r="F52" s="219">
        <f ca="1">(1+$B$4)*F51+IF($A52&lt;=Settings!$B$7,$B$3,-$C52)</f>
        <v>1927294.9042762446</v>
      </c>
      <c r="G52" s="222">
        <f ca="1">(1+$B$4)*G51+IF($A52&lt;=Settings!$B$7,$B$3,-$C52)+SUMIFS($E$64:$E$66,$A$64:$A$66,$A52)</f>
        <v>2039579.7092861531</v>
      </c>
      <c r="H52" s="219">
        <f t="shared" ca="1" si="0"/>
        <v>81583.188371446129</v>
      </c>
      <c r="I52" s="219">
        <f ca="1">(1+$B$5)*I51+IF($A52&lt;=Settings!$B$7,$B$3,-$C52)</f>
        <v>6039873.8857234651</v>
      </c>
      <c r="J52" s="222">
        <f ca="1">(1+$B$5)*J51+IF($A52&lt;=Settings!$B$7,$B$3,-$C52)+SUMIFS($E$64:$E$66,$A$64:$A$66,$A52)</f>
        <v>4717242.5922809215</v>
      </c>
      <c r="K52" s="219">
        <f t="shared" ca="1" si="1"/>
        <v>188689.70369123688</v>
      </c>
      <c r="L52" s="219">
        <f ca="1">(1+$B$6)*L51+IF($A52&lt;=Settings!$B$7,$B$3,-$C52)</f>
        <v>21290405.383920256</v>
      </c>
      <c r="M52" s="222">
        <f ca="1">(1+$B$6)*M51+IF($A52&lt;=Settings!$B$7,$B$3,-$C52)+SUMIFS($E$64:$E$66,$A$64:$A$66,$A52)</f>
        <v>13363035.88416234</v>
      </c>
      <c r="N52" s="219">
        <f t="shared" ca="1" si="2"/>
        <v>534521.43536649365</v>
      </c>
    </row>
    <row r="53" spans="1:14" ht="12.75" customHeight="1" x14ac:dyDescent="0.15">
      <c r="A53" s="227">
        <f t="shared" si="3"/>
        <v>80</v>
      </c>
      <c r="B53" s="227">
        <f t="shared" si="4"/>
        <v>2064</v>
      </c>
      <c r="C53" s="219">
        <f t="shared" si="5"/>
        <v>153340.94496456665</v>
      </c>
      <c r="D53" s="228"/>
      <c r="E53" s="228"/>
      <c r="F53" s="219">
        <f ca="1">(1+$B$4)*F52+IF($A53&lt;=Settings!$B$7,$B$3,-$C53)</f>
        <v>1831772.8064399653</v>
      </c>
      <c r="G53" s="222">
        <f ca="1">(1+$B$4)*G52+IF($A53&lt;=Settings!$B$7,$B$3,-$C53)+SUMIFS($E$64:$E$66,$A$64:$A$66,$A53)</f>
        <v>1947426.1556001711</v>
      </c>
      <c r="H53" s="219">
        <f t="shared" ca="1" si="0"/>
        <v>77897.046224006845</v>
      </c>
      <c r="I53" s="219">
        <f ca="1">(1+$B$5)*I52+IF($A53&lt;=Settings!$B$7,$B$3,-$C53)</f>
        <v>6188526.6350450721</v>
      </c>
      <c r="J53" s="222">
        <f ca="1">(1+$B$5)*J52+IF($A53&lt;=Settings!$B$7,$B$3,-$C53)+SUMIFS($E$64:$E$66,$A$64:$A$66,$A53)</f>
        <v>4799763.7769304011</v>
      </c>
      <c r="K53" s="219">
        <f t="shared" ca="1" si="1"/>
        <v>191990.55107721605</v>
      </c>
      <c r="L53" s="219">
        <f ca="1">(1+$B$6)*L52+IF($A53&lt;=Settings!$B$7,$B$3,-$C53)</f>
        <v>22840296.869669314</v>
      </c>
      <c r="M53" s="222">
        <f ca="1">(1+$B$6)*M52+IF($A53&lt;=Settings!$B$7,$B$3,-$C53)+SUMIFS($E$64:$E$66,$A$64:$A$66,$A53)</f>
        <v>14278737.80993076</v>
      </c>
      <c r="N53" s="219">
        <f t="shared" ca="1" si="2"/>
        <v>571149.51239723049</v>
      </c>
    </row>
    <row r="54" spans="1:14" ht="12.75" customHeight="1" x14ac:dyDescent="0.15">
      <c r="A54" s="227">
        <f t="shared" si="3"/>
        <v>81</v>
      </c>
      <c r="B54" s="227">
        <f t="shared" si="4"/>
        <v>2065</v>
      </c>
      <c r="C54" s="219">
        <f t="shared" si="5"/>
        <v>157174.46858868079</v>
      </c>
      <c r="D54" s="228"/>
      <c r="E54" s="228"/>
      <c r="F54" s="219">
        <f ca="1">(1+$B$4)*F53+IF($A54&lt;=Settings!$B$7,$B$3,-$C54)</f>
        <v>1729551.5220444836</v>
      </c>
      <c r="G54" s="222">
        <f ca="1">(1+$B$4)*G53+IF($A54&lt;=Settings!$B$7,$B$3,-$C54)+SUMIFS($E$64:$E$66,$A$64:$A$66,$A54)</f>
        <v>1848674.4716794954</v>
      </c>
      <c r="H54" s="219">
        <f t="shared" ca="1" si="0"/>
        <v>73946.978867179816</v>
      </c>
      <c r="I54" s="219">
        <f ca="1">(1+$B$5)*I53+IF($A54&lt;=Settings!$B$7,$B$3,-$C54)</f>
        <v>6340778.4982086448</v>
      </c>
      <c r="J54" s="222">
        <f ca="1">(1+$B$5)*J53+IF($A54&lt;=Settings!$B$7,$B$3,-$C54)+SUMIFS($E$64:$E$66,$A$64:$A$66,$A54)</f>
        <v>4882577.4971882403</v>
      </c>
      <c r="K54" s="219">
        <f t="shared" ca="1" si="1"/>
        <v>195303.09988752962</v>
      </c>
      <c r="L54" s="219">
        <f ca="1">(1+$B$6)*L53+IF($A54&lt;=Settings!$B$7,$B$3,-$C54)</f>
        <v>24510346.150654182</v>
      </c>
      <c r="M54" s="222">
        <f ca="1">(1+$B$6)*M53+IF($A54&lt;=Settings!$B$7,$B$3,-$C54)+SUMIFS($E$64:$E$66,$A$64:$A$66,$A54)</f>
        <v>15263862.366136542</v>
      </c>
      <c r="N54" s="219">
        <f t="shared" ca="1" si="2"/>
        <v>610554.49464546167</v>
      </c>
    </row>
    <row r="55" spans="1:14" ht="12.75" customHeight="1" x14ac:dyDescent="0.15">
      <c r="A55" s="227">
        <f t="shared" si="3"/>
        <v>82</v>
      </c>
      <c r="B55" s="227">
        <f t="shared" si="4"/>
        <v>2066</v>
      </c>
      <c r="C55" s="219">
        <f t="shared" si="5"/>
        <v>161103.83030339779</v>
      </c>
      <c r="D55" s="228"/>
      <c r="E55" s="228"/>
      <c r="F55" s="219">
        <f ca="1">(1+$B$4)*F54+IF($A55&lt;=Settings!$B$7,$B$3,-$C55)</f>
        <v>1620334.2374024205</v>
      </c>
      <c r="G55" s="222">
        <f ca="1">(1+$B$4)*G54+IF($A55&lt;=Settings!$B$7,$B$3,-$C55)+SUMIFS($E$64:$E$66,$A$64:$A$66,$A55)</f>
        <v>1743030.8755264827</v>
      </c>
      <c r="H55" s="219">
        <f t="shared" ca="1" si="0"/>
        <v>69721.235021059314</v>
      </c>
      <c r="I55" s="219">
        <f ca="1">(1+$B$5)*I54+IF($A55&lt;=Settings!$B$7,$B$3,-$C55)</f>
        <v>6496713.5928156795</v>
      </c>
      <c r="J55" s="222">
        <f ca="1">(1+$B$5)*J54+IF($A55&lt;=Settings!$B$7,$B$3,-$C55)+SUMIFS($E$64:$E$66,$A$64:$A$66,$A55)</f>
        <v>4965602.5417442545</v>
      </c>
      <c r="K55" s="219">
        <f t="shared" ca="1" si="1"/>
        <v>198624.1016697702</v>
      </c>
      <c r="L55" s="219">
        <f ca="1">(1+$B$6)*L54+IF($A55&lt;=Settings!$B$7,$B$3,-$C55)</f>
        <v>26310070.012403119</v>
      </c>
      <c r="M55" s="222">
        <f ca="1">(1+$B$6)*M54+IF($A55&lt;=Settings!$B$7,$B$3,-$C55)+SUMIFS($E$64:$E$66,$A$64:$A$66,$A55)</f>
        <v>16323867.525124069</v>
      </c>
      <c r="N55" s="219">
        <f t="shared" ca="1" si="2"/>
        <v>652954.70100496279</v>
      </c>
    </row>
    <row r="56" spans="1:14" ht="12.75" customHeight="1" x14ac:dyDescent="0.15">
      <c r="A56" s="227">
        <f t="shared" si="3"/>
        <v>83</v>
      </c>
      <c r="B56" s="227">
        <f t="shared" si="4"/>
        <v>2067</v>
      </c>
      <c r="C56" s="219">
        <f t="shared" si="5"/>
        <v>165131.42606098272</v>
      </c>
      <c r="D56" s="228"/>
      <c r="E56" s="228"/>
      <c r="F56" s="219">
        <f ca="1">(1+$B$4)*F55+IF($A56&lt;=Settings!$B$7,$B$3,-$C56)</f>
        <v>1503812.8384635104</v>
      </c>
      <c r="G56" s="222">
        <f ca="1">(1+$B$4)*G55+IF($A56&lt;=Settings!$B$7,$B$3,-$C56)+SUMIFS($E$64:$E$66,$A$64:$A$66,$A56)</f>
        <v>1630190.3757312945</v>
      </c>
      <c r="H56" s="219">
        <f t="shared" ca="1" si="0"/>
        <v>65207.615029251785</v>
      </c>
      <c r="I56" s="219">
        <f ca="1">(1+$B$5)*I55+IF($A56&lt;=Settings!$B$7,$B$3,-$C56)</f>
        <v>6656417.8463954804</v>
      </c>
      <c r="J56" s="222">
        <f ca="1">(1+$B$5)*J55+IF($A56&lt;=Settings!$B$7,$B$3,-$C56)+SUMIFS($E$64:$E$66,$A$64:$A$66,$A56)</f>
        <v>5048751.2427704846</v>
      </c>
      <c r="K56" s="219">
        <f t="shared" ca="1" si="1"/>
        <v>201950.04971081938</v>
      </c>
      <c r="L56" s="219">
        <f ca="1">(1+$B$6)*L55+IF($A56&lt;=Settings!$B$7,$B$3,-$C56)</f>
        <v>28249744.187334388</v>
      </c>
      <c r="M56" s="222">
        <f ca="1">(1+$B$6)*M55+IF($A56&lt;=Settings!$B$7,$B$3,-$C56)+SUMIFS($E$64:$E$66,$A$64:$A$66,$A56)</f>
        <v>17464645.501073014</v>
      </c>
      <c r="N56" s="219">
        <f t="shared" ca="1" si="2"/>
        <v>698585.82004292053</v>
      </c>
    </row>
    <row r="57" spans="1:14" ht="12.75" customHeight="1" x14ac:dyDescent="0.15">
      <c r="A57" s="227">
        <f t="shared" si="3"/>
        <v>84</v>
      </c>
      <c r="B57" s="227">
        <f t="shared" si="4"/>
        <v>2068</v>
      </c>
      <c r="C57" s="219">
        <f t="shared" si="5"/>
        <v>169259.71171250727</v>
      </c>
      <c r="D57" s="228"/>
      <c r="E57" s="228"/>
      <c r="F57" s="219">
        <f ca="1">(1+$B$4)*F56+IF($A57&lt;=Settings!$B$7,$B$3,-$C57)</f>
        <v>1379667.5119049083</v>
      </c>
      <c r="G57" s="222">
        <f ca="1">(1+$B$4)*G56+IF($A57&lt;=Settings!$B$7,$B$3,-$C57)+SUMIFS($E$64:$E$66,$A$64:$A$66,$A57)</f>
        <v>1509836.3752907261</v>
      </c>
      <c r="H57" s="219">
        <f t="shared" ca="1" si="0"/>
        <v>60393.455011629041</v>
      </c>
      <c r="I57" s="219">
        <f ca="1">(1+$B$5)*I56+IF($A57&lt;=Settings!$B$7,$B$3,-$C57)</f>
        <v>6819979.0270027472</v>
      </c>
      <c r="J57" s="222">
        <f ca="1">(1+$B$5)*J56+IF($A57&lt;=Settings!$B$7,$B$3,-$C57)+SUMIFS($E$64:$E$66,$A$64:$A$66,$A57)</f>
        <v>5131929.093196502</v>
      </c>
      <c r="K57" s="219">
        <f t="shared" ca="1" si="1"/>
        <v>205277.16372786008</v>
      </c>
      <c r="L57" s="219">
        <f ca="1">(1+$B$6)*L56+IF($A57&lt;=Settings!$B$7,$B$3,-$C57)</f>
        <v>30340464.010608636</v>
      </c>
      <c r="M57" s="222">
        <f ca="1">(1+$B$6)*M56+IF($A57&lt;=Settings!$B$7,$B$3,-$C57)+SUMIFS($E$64:$E$66,$A$64:$A$66,$A57)</f>
        <v>18692557.429446351</v>
      </c>
      <c r="N57" s="219">
        <f t="shared" ca="1" si="2"/>
        <v>747702.29717785399</v>
      </c>
    </row>
    <row r="58" spans="1:14" ht="12.75" customHeight="1" x14ac:dyDescent="0.15">
      <c r="A58" s="227">
        <f t="shared" si="3"/>
        <v>85</v>
      </c>
      <c r="B58" s="227">
        <f t="shared" si="4"/>
        <v>2069</v>
      </c>
      <c r="C58" s="219">
        <f t="shared" si="5"/>
        <v>173491.20450531994</v>
      </c>
      <c r="D58" s="228"/>
      <c r="E58" s="228"/>
      <c r="F58" s="219">
        <f ca="1">(1+$B$4)*F57+IF($A58&lt;=Settings!$B$7,$B$3,-$C58)</f>
        <v>1247566.3327567356</v>
      </c>
      <c r="G58" s="222">
        <f ca="1">(1+$B$4)*G57+IF($A58&lt;=Settings!$B$7,$B$3,-$C58)+SUMIFS($E$64:$E$66,$A$64:$A$66,$A58)</f>
        <v>1381640.262044128</v>
      </c>
      <c r="H58" s="219">
        <f t="shared" ca="1" si="0"/>
        <v>55265.610481765121</v>
      </c>
      <c r="I58" s="219">
        <f ca="1">(1+$B$5)*I57+IF($A58&lt;=Settings!$B$7,$B$3,-$C58)</f>
        <v>6987486.7738475651</v>
      </c>
      <c r="J58" s="222">
        <f ca="1">(1+$B$5)*J57+IF($A58&lt;=Settings!$B$7,$B$3,-$C58)+SUMIFS($E$64:$E$66,$A$64:$A$66,$A58)</f>
        <v>5215034.3433510074</v>
      </c>
      <c r="K58" s="219">
        <f t="shared" ca="1" si="1"/>
        <v>208601.3737340403</v>
      </c>
      <c r="L58" s="219">
        <f ca="1">(1+$B$6)*L57+IF($A58&lt;=Settings!$B$7,$B$3,-$C58)</f>
        <v>32594209.926952008</v>
      </c>
      <c r="M58" s="222">
        <f ca="1">(1+$B$6)*M57+IF($A58&lt;=Settings!$B$7,$B$3,-$C58)+SUMIFS($E$64:$E$66,$A$64:$A$66,$A58)</f>
        <v>20014470.81929674</v>
      </c>
      <c r="N58" s="219">
        <f t="shared" ca="1" si="2"/>
        <v>800578.83277186961</v>
      </c>
    </row>
    <row r="59" spans="1:14" ht="12.75" customHeight="1" x14ac:dyDescent="0.15">
      <c r="B59" s="236"/>
      <c r="C59" s="236"/>
      <c r="D59" s="236"/>
      <c r="E59" s="236"/>
      <c r="F59" s="236"/>
      <c r="G59" s="236"/>
      <c r="H59" s="236"/>
    </row>
    <row r="60" spans="1:14" ht="12.75" customHeight="1" x14ac:dyDescent="0.15">
      <c r="A60" s="170" t="s">
        <v>365</v>
      </c>
      <c r="B60" s="236"/>
      <c r="C60" s="236"/>
      <c r="D60" s="236"/>
      <c r="E60" s="236"/>
      <c r="F60" s="236"/>
      <c r="G60" s="236"/>
      <c r="H60" s="236"/>
    </row>
    <row r="62" spans="1:14" ht="13.5" customHeight="1" x14ac:dyDescent="0.15">
      <c r="A62" s="30" t="s">
        <v>366</v>
      </c>
    </row>
    <row r="63" spans="1:14" ht="13.5" customHeight="1" x14ac:dyDescent="0.15">
      <c r="A63" s="108" t="s">
        <v>352</v>
      </c>
      <c r="B63" s="108" t="s">
        <v>367</v>
      </c>
      <c r="C63" s="108" t="s">
        <v>368</v>
      </c>
      <c r="D63" s="108" t="s">
        <v>369</v>
      </c>
      <c r="E63" s="108" t="s">
        <v>370</v>
      </c>
    </row>
    <row r="64" spans="1:14" ht="12.75" customHeight="1" x14ac:dyDescent="0.15">
      <c r="A64" s="237">
        <v>55</v>
      </c>
      <c r="B64" s="237" t="s">
        <v>371</v>
      </c>
      <c r="C64" s="45">
        <v>450000</v>
      </c>
      <c r="D64" s="46">
        <v>2.5000000000000001E-2</v>
      </c>
      <c r="E64" s="27">
        <f>C64*(1+D64)^(A64-Settings!$B$5)</f>
        <v>620329.97018360475</v>
      </c>
    </row>
    <row r="65" spans="1:5" ht="12.75" customHeight="1" x14ac:dyDescent="0.15">
      <c r="A65" s="237">
        <v>62</v>
      </c>
      <c r="B65" s="237" t="s">
        <v>372</v>
      </c>
      <c r="C65" s="45">
        <v>140000</v>
      </c>
      <c r="D65" s="46">
        <v>0.03</v>
      </c>
      <c r="E65" s="27">
        <f>C65*(1+D65)^(A65-Settings!$B$5)</f>
        <v>252855.57285371787</v>
      </c>
    </row>
    <row r="66" spans="1:5" ht="12.75" customHeight="1" x14ac:dyDescent="0.15">
      <c r="A66" s="237">
        <v>65</v>
      </c>
      <c r="B66" s="237"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525</v>
      </c>
    </row>
    <row r="2" spans="1:3" ht="28" x14ac:dyDescent="0.15">
      <c r="A2" s="296" t="s">
        <v>526</v>
      </c>
    </row>
    <row r="3" spans="1:3" ht="70" x14ac:dyDescent="0.15">
      <c r="A3" s="296" t="s">
        <v>527</v>
      </c>
    </row>
    <row r="4" spans="1:3" ht="56" x14ac:dyDescent="0.15">
      <c r="A4" s="296" t="s">
        <v>528</v>
      </c>
    </row>
    <row r="6" spans="1:3" ht="14" x14ac:dyDescent="0.15">
      <c r="A6" s="297" t="s">
        <v>529</v>
      </c>
      <c r="B6" s="297" t="s">
        <v>530</v>
      </c>
      <c r="C6" s="297" t="s">
        <v>530</v>
      </c>
    </row>
    <row r="7" spans="1:3" ht="14" x14ac:dyDescent="0.15">
      <c r="A7" s="298" t="s">
        <v>531</v>
      </c>
      <c r="B7" s="299">
        <v>50000</v>
      </c>
      <c r="C7" s="305" t="s">
        <v>532</v>
      </c>
    </row>
    <row r="8" spans="1:3" ht="14" x14ac:dyDescent="0.15">
      <c r="A8" s="298" t="s">
        <v>533</v>
      </c>
      <c r="B8" s="299">
        <v>10000</v>
      </c>
      <c r="C8" s="305" t="s">
        <v>534</v>
      </c>
    </row>
    <row r="9" spans="1:3" ht="14" x14ac:dyDescent="0.15">
      <c r="A9" s="298" t="s">
        <v>535</v>
      </c>
      <c r="B9" s="301">
        <v>28</v>
      </c>
      <c r="C9" s="305" t="s">
        <v>536</v>
      </c>
    </row>
    <row r="10" spans="1:3" ht="14" x14ac:dyDescent="0.15">
      <c r="A10" s="298" t="s">
        <v>537</v>
      </c>
      <c r="B10" s="300">
        <f>Settings!$B$13</f>
        <v>0.05</v>
      </c>
      <c r="C10" s="305" t="s">
        <v>538</v>
      </c>
    </row>
    <row r="11" spans="1:3" x14ac:dyDescent="0.15">
      <c r="A11" s="306" t="s">
        <v>539</v>
      </c>
      <c r="B11" s="302">
        <f>FV(B10,B9,-B8,-B7,1)</f>
        <v>809233.57599924935</v>
      </c>
    </row>
    <row r="13" spans="1:3" ht="14" x14ac:dyDescent="0.15">
      <c r="A13" s="297" t="s">
        <v>540</v>
      </c>
      <c r="B13" s="297" t="s">
        <v>530</v>
      </c>
      <c r="C13" s="297" t="s">
        <v>530</v>
      </c>
    </row>
    <row r="14" spans="1:3" ht="14" x14ac:dyDescent="0.15">
      <c r="A14" s="298" t="s">
        <v>531</v>
      </c>
      <c r="B14" s="299">
        <v>50000</v>
      </c>
      <c r="C14" s="305" t="s">
        <v>532</v>
      </c>
    </row>
    <row r="15" spans="1:3" ht="14" x14ac:dyDescent="0.15">
      <c r="A15" s="298" t="s">
        <v>533</v>
      </c>
      <c r="B15" s="299">
        <v>10000</v>
      </c>
      <c r="C15" s="305" t="s">
        <v>534</v>
      </c>
    </row>
    <row r="16" spans="1:3" ht="14" x14ac:dyDescent="0.15">
      <c r="A16" s="298" t="s">
        <v>535</v>
      </c>
      <c r="B16" s="301">
        <v>28</v>
      </c>
      <c r="C16" s="305" t="s">
        <v>536</v>
      </c>
    </row>
    <row r="17" spans="1:3" ht="14" x14ac:dyDescent="0.15">
      <c r="A17" s="298" t="s">
        <v>541</v>
      </c>
      <c r="B17" s="299">
        <v>800000</v>
      </c>
      <c r="C17" s="305" t="s">
        <v>532</v>
      </c>
    </row>
    <row r="18" spans="1:3" x14ac:dyDescent="0.15">
      <c r="A18" s="306" t="s">
        <v>542</v>
      </c>
      <c r="B18" s="303">
        <f>IFERROR(RATE(B16,-B15,-B14,B17,1),"")</f>
        <v>4.9400440457586181E-2</v>
      </c>
      <c r="C18" s="305" t="s">
        <v>538</v>
      </c>
    </row>
    <row r="20" spans="1:3" ht="14" x14ac:dyDescent="0.15">
      <c r="A20" s="297" t="s">
        <v>543</v>
      </c>
      <c r="B20" s="297" t="s">
        <v>530</v>
      </c>
      <c r="C20" s="297" t="s">
        <v>530</v>
      </c>
    </row>
    <row r="21" spans="1:3" ht="14" x14ac:dyDescent="0.15">
      <c r="A21" s="298" t="s">
        <v>531</v>
      </c>
      <c r="B21" s="299">
        <v>50000</v>
      </c>
      <c r="C21" s="305" t="s">
        <v>532</v>
      </c>
    </row>
    <row r="22" spans="1:3" ht="14" x14ac:dyDescent="0.15">
      <c r="A22" s="298" t="s">
        <v>533</v>
      </c>
      <c r="B22" s="299">
        <v>16000</v>
      </c>
      <c r="C22" s="305" t="s">
        <v>534</v>
      </c>
    </row>
    <row r="23" spans="1:3" ht="14" x14ac:dyDescent="0.15">
      <c r="A23" s="298" t="s">
        <v>541</v>
      </c>
      <c r="B23" s="299">
        <v>800000</v>
      </c>
      <c r="C23" s="305" t="s">
        <v>532</v>
      </c>
    </row>
    <row r="24" spans="1:3" ht="14" x14ac:dyDescent="0.15">
      <c r="A24" s="298" t="s">
        <v>537</v>
      </c>
      <c r="B24" s="300">
        <f>Settings!$B$13</f>
        <v>0.05</v>
      </c>
      <c r="C24" s="305" t="s">
        <v>538</v>
      </c>
    </row>
    <row r="25" spans="1:3" x14ac:dyDescent="0.15">
      <c r="A25" s="306" t="s">
        <v>544</v>
      </c>
      <c r="B25" s="304">
        <f>IFERROR(NPER(B24,-B22,-B21,B23,1),"")</f>
        <v>22.123951583105139</v>
      </c>
      <c r="C25" s="305" t="s">
        <v>536</v>
      </c>
    </row>
    <row r="27" spans="1:3" ht="14" x14ac:dyDescent="0.15">
      <c r="A27" s="297" t="s">
        <v>545</v>
      </c>
      <c r="B27" s="297" t="s">
        <v>530</v>
      </c>
      <c r="C27" s="297" t="s">
        <v>530</v>
      </c>
    </row>
    <row r="28" spans="1:3" ht="14" x14ac:dyDescent="0.15">
      <c r="A28" s="298" t="s">
        <v>541</v>
      </c>
      <c r="B28" s="299">
        <v>800000</v>
      </c>
      <c r="C28" s="305" t="s">
        <v>532</v>
      </c>
    </row>
    <row r="29" spans="1:3" ht="14" x14ac:dyDescent="0.15">
      <c r="A29" s="298" t="s">
        <v>535</v>
      </c>
      <c r="B29" s="301">
        <v>28</v>
      </c>
      <c r="C29" s="305" t="s">
        <v>536</v>
      </c>
    </row>
    <row r="30" spans="1:3" ht="14" x14ac:dyDescent="0.15">
      <c r="A30" s="298" t="s">
        <v>537</v>
      </c>
      <c r="B30" s="300">
        <f>Settings!$B$13</f>
        <v>0.05</v>
      </c>
      <c r="C30" s="305" t="s">
        <v>538</v>
      </c>
    </row>
    <row r="31" spans="1:3" x14ac:dyDescent="0.15">
      <c r="A31" s="306" t="s">
        <v>546</v>
      </c>
    </row>
    <row r="32" spans="1:3" x14ac:dyDescent="0.15">
      <c r="A32" s="306" t="s">
        <v>547</v>
      </c>
      <c r="B32" s="302">
        <f>-PV(B30,B29,0,B28)</f>
        <v>204074.90971446686</v>
      </c>
      <c r="C32" s="305" t="s">
        <v>532</v>
      </c>
    </row>
    <row r="33" spans="1:3" x14ac:dyDescent="0.15">
      <c r="A33" s="306" t="s">
        <v>548</v>
      </c>
      <c r="B33" s="302">
        <f>-PMT(B30,B29,0,B28,1)</f>
        <v>13045.737461921326</v>
      </c>
      <c r="C33" s="305" t="s">
        <v>534</v>
      </c>
    </row>
    <row r="34" spans="1:3" x14ac:dyDescent="0.15">
      <c r="A34" s="306" t="s">
        <v>549</v>
      </c>
    </row>
    <row r="35" spans="1:3" ht="14" x14ac:dyDescent="0.15">
      <c r="A35" s="298" t="s">
        <v>550</v>
      </c>
      <c r="B35" s="299">
        <v>25000</v>
      </c>
      <c r="C35" s="305" t="s">
        <v>532</v>
      </c>
    </row>
    <row r="36" spans="1:3" x14ac:dyDescent="0.15">
      <c r="A36" s="306" t="s">
        <v>551</v>
      </c>
      <c r="B36" s="302">
        <f>-PMT(B30,B29,-B35,B28,1)</f>
        <v>11447.581975760098</v>
      </c>
      <c r="C36" s="305" t="s">
        <v>534</v>
      </c>
    </row>
    <row r="37" spans="1:3" ht="14" x14ac:dyDescent="0.15">
      <c r="A37" s="298" t="s">
        <v>552</v>
      </c>
      <c r="B37" s="299">
        <v>8000</v>
      </c>
      <c r="C37" s="305" t="s">
        <v>534</v>
      </c>
    </row>
    <row r="38" spans="1:3" x14ac:dyDescent="0.15">
      <c r="A38" s="306" t="s">
        <v>553</v>
      </c>
      <c r="B38" s="302">
        <f>-PV(B30,B29,-B37,B28,1)</f>
        <v>78930.640754504886</v>
      </c>
      <c r="C38" s="305" t="s">
        <v>532</v>
      </c>
    </row>
    <row r="40" spans="1:3" ht="42" x14ac:dyDescent="0.15">
      <c r="A40" s="296"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374</v>
      </c>
      <c r="B1" s="238" t="s">
        <v>375</v>
      </c>
      <c r="C1" s="238" t="s">
        <v>376</v>
      </c>
      <c r="D1" s="238" t="s">
        <v>377</v>
      </c>
      <c r="E1" s="238" t="s">
        <v>378</v>
      </c>
      <c r="F1" s="238" t="s">
        <v>379</v>
      </c>
      <c r="G1" s="238" t="s">
        <v>380</v>
      </c>
      <c r="H1" s="238" t="s">
        <v>591</v>
      </c>
      <c r="I1" s="238" t="s">
        <v>590</v>
      </c>
      <c r="J1" s="238" t="s">
        <v>381</v>
      </c>
      <c r="K1" s="238" t="s">
        <v>382</v>
      </c>
      <c r="L1" s="238" t="s">
        <v>383</v>
      </c>
      <c r="M1" s="238" t="s">
        <v>384</v>
      </c>
      <c r="N1" s="238" t="s">
        <v>385</v>
      </c>
      <c r="O1" s="238" t="s">
        <v>386</v>
      </c>
      <c r="P1" s="238" t="s">
        <v>412</v>
      </c>
      <c r="Q1" s="238" t="s">
        <v>521</v>
      </c>
      <c r="R1" s="238" t="s">
        <v>522</v>
      </c>
      <c r="S1" s="238" t="s">
        <v>587</v>
      </c>
      <c r="T1" s="238"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387</v>
      </c>
      <c r="C2" s="240" t="s">
        <v>388</v>
      </c>
      <c r="D2" s="241">
        <v>400</v>
      </c>
      <c r="E2" s="240" t="s">
        <v>389</v>
      </c>
      <c r="F2" s="242">
        <v>75</v>
      </c>
      <c r="G2" s="243">
        <v>43525</v>
      </c>
      <c r="H2" s="243"/>
      <c r="I2" s="243"/>
      <c r="J2" s="242">
        <v>30000</v>
      </c>
      <c r="K2" s="240" t="s">
        <v>390</v>
      </c>
      <c r="L2" s="244" t="str">
        <f t="shared" ref="L2:L65" si="0">IF(OR(B2="",C2="",E2=""),"",B2&amp;":"&amp;C2&amp;":"&amp;E2)</f>
        <v>CA:GOLD:SGD</v>
      </c>
      <c r="M2" s="245">
        <f t="shared" ref="M2:M65" si="1">IF(A2="","",IF(A2=1,D2,IF(A2=-1,-D2,0)))</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39">
        <v>1</v>
      </c>
      <c r="B3" s="240" t="s">
        <v>391</v>
      </c>
      <c r="C3" s="240" t="s">
        <v>392</v>
      </c>
      <c r="D3" s="241">
        <v>3000</v>
      </c>
      <c r="E3" s="240" t="s">
        <v>389</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393</v>
      </c>
      <c r="C4" s="240" t="s">
        <v>394</v>
      </c>
      <c r="D4" s="241">
        <v>50</v>
      </c>
      <c r="E4" s="240" t="s">
        <v>395</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1.2928081084924601</v>
      </c>
      <c r="Q4">
        <f t="shared" si="4"/>
        <v>-5177.6964745123023</v>
      </c>
      <c r="R4">
        <f t="shared" si="5"/>
        <v>0</v>
      </c>
      <c r="S4">
        <f t="shared" si="6"/>
        <v>50</v>
      </c>
      <c r="T4">
        <f t="shared" si="7"/>
        <v>4396600004</v>
      </c>
      <c r="U4">
        <f t="shared" si="8"/>
        <v>1</v>
      </c>
    </row>
    <row r="5" spans="1:22" ht="15" customHeight="1" x14ac:dyDescent="0.15">
      <c r="A5" s="239">
        <v>1</v>
      </c>
      <c r="B5" s="240" t="s">
        <v>391</v>
      </c>
      <c r="C5" s="240" t="s">
        <v>396</v>
      </c>
      <c r="D5" s="241">
        <v>5000</v>
      </c>
      <c r="E5" s="240" t="s">
        <v>389</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397</v>
      </c>
      <c r="C6" s="240" t="s">
        <v>398</v>
      </c>
      <c r="D6" s="241">
        <v>0.05</v>
      </c>
      <c r="E6" s="240" t="s">
        <v>395</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1.2928081084924601</v>
      </c>
      <c r="Q6">
        <f t="shared" si="4"/>
        <v>-1292.8081084924602</v>
      </c>
      <c r="R6">
        <f t="shared" si="5"/>
        <v>0</v>
      </c>
      <c r="S6">
        <f t="shared" si="6"/>
        <v>0.05</v>
      </c>
      <c r="T6">
        <f t="shared" si="7"/>
        <v>4416600006</v>
      </c>
      <c r="U6">
        <f t="shared" si="8"/>
        <v>1</v>
      </c>
    </row>
    <row r="7" spans="1:22" ht="15" customHeight="1" x14ac:dyDescent="0.15">
      <c r="A7" s="239">
        <v>1</v>
      </c>
      <c r="B7" s="240" t="s">
        <v>399</v>
      </c>
      <c r="C7" s="240" t="s">
        <v>400</v>
      </c>
      <c r="D7" s="241">
        <v>100</v>
      </c>
      <c r="E7" s="240" t="s">
        <v>401</v>
      </c>
      <c r="F7" s="242">
        <v>600</v>
      </c>
      <c r="G7" s="243">
        <v>44228</v>
      </c>
      <c r="H7" s="243"/>
      <c r="I7" s="243"/>
      <c r="J7" s="242">
        <v>60100</v>
      </c>
      <c r="K7" s="240" t="s">
        <v>402</v>
      </c>
      <c r="L7" s="244" t="str">
        <f t="shared" si="0"/>
        <v>HKEX:700:HKD</v>
      </c>
      <c r="M7" s="245">
        <f t="shared" si="1"/>
        <v>100</v>
      </c>
      <c r="N7" s="244">
        <f t="shared" si="2"/>
        <v>60100</v>
      </c>
      <c r="O7" s="244">
        <f t="shared" si="3"/>
        <v>0</v>
      </c>
      <c r="P7">
        <f>IF($I7&lt;&gt;"",$I7,IF($E7="SGD",1,IF($E7="USD",Settings!$B$22,IF($E7="HKD",Settings!$B$23,1))))</f>
        <v>0.16489949375855401</v>
      </c>
      <c r="Q7">
        <f t="shared" si="4"/>
        <v>-9910.4595748890952</v>
      </c>
      <c r="R7">
        <f t="shared" si="5"/>
        <v>0</v>
      </c>
      <c r="S7">
        <f t="shared" si="6"/>
        <v>100</v>
      </c>
      <c r="T7">
        <f t="shared" si="7"/>
        <v>4422800007</v>
      </c>
      <c r="U7">
        <f t="shared" si="8"/>
        <v>1</v>
      </c>
    </row>
    <row r="8" spans="1:22" ht="15" customHeight="1" x14ac:dyDescent="0.15">
      <c r="A8" s="239">
        <v>1</v>
      </c>
      <c r="B8" s="240" t="s">
        <v>393</v>
      </c>
      <c r="C8" s="240" t="s">
        <v>403</v>
      </c>
      <c r="D8" s="241">
        <v>20</v>
      </c>
      <c r="E8" s="240" t="s">
        <v>395</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1.2928081084924601</v>
      </c>
      <c r="Q8">
        <f t="shared" si="4"/>
        <v>-5953.3813396077785</v>
      </c>
      <c r="R8">
        <f t="shared" si="5"/>
        <v>0</v>
      </c>
      <c r="S8">
        <f t="shared" si="6"/>
        <v>20</v>
      </c>
      <c r="T8">
        <f t="shared" si="7"/>
        <v>4425600008</v>
      </c>
      <c r="U8">
        <f t="shared" si="8"/>
        <v>1</v>
      </c>
    </row>
    <row r="9" spans="1:22" ht="15" customHeight="1" x14ac:dyDescent="0.15">
      <c r="A9" s="239">
        <v>1</v>
      </c>
      <c r="B9" s="240" t="s">
        <v>391</v>
      </c>
      <c r="C9" s="240" t="s">
        <v>404</v>
      </c>
      <c r="D9" s="241">
        <v>4000</v>
      </c>
      <c r="E9" s="240" t="s">
        <v>389</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391</v>
      </c>
      <c r="C10" s="240" t="s">
        <v>404</v>
      </c>
      <c r="D10" s="241">
        <v>0</v>
      </c>
      <c r="E10" s="240" t="s">
        <v>389</v>
      </c>
      <c r="F10" s="242">
        <v>0</v>
      </c>
      <c r="G10" s="243">
        <v>44326</v>
      </c>
      <c r="H10" s="243"/>
      <c r="I10" s="243"/>
      <c r="J10" s="242">
        <v>25</v>
      </c>
      <c r="K10" s="240" t="s">
        <v>405</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387</v>
      </c>
      <c r="C11" s="240" t="s">
        <v>388</v>
      </c>
      <c r="D11" s="241">
        <v>300</v>
      </c>
      <c r="E11" s="240" t="s">
        <v>389</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393</v>
      </c>
      <c r="C12" s="240" t="s">
        <v>394</v>
      </c>
      <c r="D12" s="241">
        <v>30</v>
      </c>
      <c r="E12" s="240" t="s">
        <v>395</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1.2928081084924601</v>
      </c>
      <c r="Q12">
        <f t="shared" si="4"/>
        <v>-6599.7853938540084</v>
      </c>
      <c r="R12">
        <f t="shared" si="5"/>
        <v>0</v>
      </c>
      <c r="S12">
        <f t="shared" si="6"/>
        <v>80</v>
      </c>
      <c r="T12">
        <f t="shared" si="7"/>
        <v>4457100012</v>
      </c>
      <c r="U12">
        <f t="shared" si="8"/>
        <v>1</v>
      </c>
    </row>
    <row r="13" spans="1:22" ht="15" customHeight="1" x14ac:dyDescent="0.15">
      <c r="A13" s="239">
        <v>1</v>
      </c>
      <c r="B13" s="240" t="s">
        <v>391</v>
      </c>
      <c r="C13" s="240" t="s">
        <v>396</v>
      </c>
      <c r="D13" s="241">
        <v>3000</v>
      </c>
      <c r="E13" s="240" t="s">
        <v>389</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393</v>
      </c>
      <c r="C14" s="240" t="s">
        <v>406</v>
      </c>
      <c r="D14" s="241">
        <v>40</v>
      </c>
      <c r="E14" s="240" t="s">
        <v>395</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1.2928081084924601</v>
      </c>
      <c r="Q14">
        <f t="shared" si="4"/>
        <v>-6211.9429613062703</v>
      </c>
      <c r="R14">
        <f t="shared" si="5"/>
        <v>0</v>
      </c>
      <c r="S14">
        <f t="shared" si="6"/>
        <v>40</v>
      </c>
      <c r="T14">
        <f t="shared" si="7"/>
        <v>4483700014</v>
      </c>
      <c r="U14">
        <f t="shared" si="8"/>
        <v>0</v>
      </c>
    </row>
    <row r="15" spans="1:22" ht="15" customHeight="1" x14ac:dyDescent="0.15">
      <c r="A15" s="239">
        <v>1</v>
      </c>
      <c r="B15" s="240" t="s">
        <v>397</v>
      </c>
      <c r="C15" s="240" t="s">
        <v>398</v>
      </c>
      <c r="D15" s="241">
        <v>0.05</v>
      </c>
      <c r="E15" s="240" t="s">
        <v>395</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1.2928081084924601</v>
      </c>
      <c r="Q15">
        <f t="shared" si="4"/>
        <v>-1098.8868922185911</v>
      </c>
      <c r="R15">
        <f t="shared" si="5"/>
        <v>0</v>
      </c>
      <c r="S15">
        <f t="shared" si="6"/>
        <v>0.1</v>
      </c>
      <c r="T15">
        <f t="shared" si="7"/>
        <v>4494200015</v>
      </c>
      <c r="U15">
        <f t="shared" si="8"/>
        <v>1</v>
      </c>
    </row>
    <row r="16" spans="1:22" ht="15" customHeight="1" x14ac:dyDescent="0.15">
      <c r="A16" s="239">
        <v>1</v>
      </c>
      <c r="B16" s="240" t="s">
        <v>391</v>
      </c>
      <c r="C16" s="240" t="s">
        <v>407</v>
      </c>
      <c r="D16" s="241">
        <v>10000</v>
      </c>
      <c r="E16" s="240" t="s">
        <v>389</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393</v>
      </c>
      <c r="C17" s="240" t="s">
        <v>406</v>
      </c>
      <c r="D17" s="241">
        <v>40</v>
      </c>
      <c r="E17" s="240" t="s">
        <v>395</v>
      </c>
      <c r="F17" s="242">
        <v>450</v>
      </c>
      <c r="G17" s="243">
        <v>45446</v>
      </c>
      <c r="H17" s="243"/>
      <c r="I17" s="243"/>
      <c r="J17" s="242">
        <v>17995</v>
      </c>
      <c r="K17" s="240" t="s">
        <v>408</v>
      </c>
      <c r="L17" s="244" t="str">
        <f t="shared" si="0"/>
        <v>USX:NVDA:USD</v>
      </c>
      <c r="M17" s="245">
        <f t="shared" si="1"/>
        <v>-40</v>
      </c>
      <c r="N17" s="244">
        <f t="shared" si="2"/>
        <v>0</v>
      </c>
      <c r="O17" s="244">
        <f t="shared" si="3"/>
        <v>17995</v>
      </c>
      <c r="P17">
        <f>IF($I17&lt;&gt;"",$I17,IF($E17="SGD",1,IF($E17="USD",Settings!$B$22,IF($E17="HKD",Settings!$B$23,1))))</f>
        <v>1.2928081084924601</v>
      </c>
      <c r="Q17">
        <f t="shared" si="4"/>
        <v>23264.081912321821</v>
      </c>
      <c r="R17">
        <f t="shared" si="5"/>
        <v>0</v>
      </c>
      <c r="S17">
        <f t="shared" si="6"/>
        <v>0</v>
      </c>
      <c r="T17">
        <f t="shared" si="7"/>
        <v>4544600017</v>
      </c>
      <c r="U17">
        <f t="shared" si="8"/>
        <v>0</v>
      </c>
    </row>
    <row r="18" spans="1:21" ht="15" customHeight="1" x14ac:dyDescent="0.15">
      <c r="A18" s="239">
        <v>2</v>
      </c>
      <c r="B18" s="240" t="s">
        <v>391</v>
      </c>
      <c r="C18" s="240" t="s">
        <v>396</v>
      </c>
      <c r="D18" s="241">
        <v>0</v>
      </c>
      <c r="E18" s="240" t="s">
        <v>389</v>
      </c>
      <c r="F18" s="242">
        <v>0</v>
      </c>
      <c r="G18" s="243">
        <v>45889</v>
      </c>
      <c r="H18" s="243"/>
      <c r="I18" s="243"/>
      <c r="J18" s="242">
        <v>280</v>
      </c>
      <c r="K18" s="240" t="s">
        <v>409</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391</v>
      </c>
      <c r="C19" s="240" t="s">
        <v>392</v>
      </c>
      <c r="D19" s="241">
        <v>0</v>
      </c>
      <c r="E19" s="240" t="s">
        <v>389</v>
      </c>
      <c r="F19" s="242">
        <v>0</v>
      </c>
      <c r="G19" s="243">
        <v>46037</v>
      </c>
      <c r="H19" s="243"/>
      <c r="I19" s="243"/>
      <c r="J19" s="242">
        <v>200</v>
      </c>
      <c r="K19" s="240" t="s">
        <v>410</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391</v>
      </c>
      <c r="C20" s="240" t="s">
        <v>396</v>
      </c>
      <c r="D20" s="241">
        <v>0</v>
      </c>
      <c r="E20" s="240" t="s">
        <v>389</v>
      </c>
      <c r="F20" s="242">
        <v>0</v>
      </c>
      <c r="G20" s="243">
        <v>46073</v>
      </c>
      <c r="H20" s="243"/>
      <c r="I20" s="243"/>
      <c r="J20" s="242">
        <v>300</v>
      </c>
      <c r="K20" s="240" t="s">
        <v>410</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391</v>
      </c>
      <c r="C21" s="240" t="s">
        <v>404</v>
      </c>
      <c r="D21" s="241">
        <v>0</v>
      </c>
      <c r="E21" s="240" t="s">
        <v>389</v>
      </c>
      <c r="F21" s="242">
        <v>0</v>
      </c>
      <c r="G21" s="243">
        <v>46203</v>
      </c>
      <c r="H21" s="243"/>
      <c r="I21" s="243"/>
      <c r="J21" s="242">
        <v>310</v>
      </c>
      <c r="K21" s="240" t="s">
        <v>410</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IF(A66="","",IF(A66=1,D66,IF(A66=-1,-D66,0)))</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IF(A130="","",IF(A130=1,D130,IF(A130=-1,-D130,0)))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IF(A194="","",IF(A194=1,D194,IF(A194=-1,-D194,0)))</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IF(A258="","",IF(A258=1,D258,IF(A258=-1,-D258,0)))</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IF(A322="","",IF(A322=1,D322,IF(A322=-1,-D322,0)))</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IF(A386="","",IF(A386=1,D386,IF(A386=-1,-D386,0)))</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IF(A450="","",IF(A450=1,D450,IF(A450=-1,-D450,0)))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IF(A514="","",IF(A514=1,D514,IF(A514=-1,-D514,0)))</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IF(A578="","",IF(A578=1,D578,IF(A578=-1,-D578,0)))</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IF(A642="","",IF(A642=1,D642,IF(A642=-1,-D642,0)))</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IF(A706="","",IF(A706=1,D706,IF(A706=-1,-D706,0)))</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IF(A770="","",IF(A770=1,D770,IF(A770=-1,-D770,0)))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IF(A834="","",IF(A834=1,D834,IF(A834=-1,-D834,0)))</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IF(A898="","",IF(A898=1,D898,IF(A898=-1,-D898,0)))</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IF(A962="","",IF(A962=1,D962,IF(A962=-1,-D962,0)))</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IF(A1001="","",IF(A1001=1,D1001,IF(A1001=-1,-D1001,0)))</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IF(A1065="","",IF(A1065=1,D1065,IF(A1065=-1,-D1065,0)))</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IF(A1129="","",IF(A1129=1,D1129,IF(A1129=-1,-D1129,0)))</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IF(A1193="","",IF(A1193=1,D1193,IF(A1193=-1,-D1193,0)))</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IF(A1257="","",IF(A1257=1,D1257,IF(A1257=-1,-D1257,0)))</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IF(A1321="","",IF(A1321=1,D1321,IF(A1321=-1,-D1321,0)))</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IF(A1385="","",IF(A1385=1,D1385,IF(A1385=-1,-D1385,0)))</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IF(A1449="","",IF(A1449=1,D1449,IF(A1449=-1,-D1449,0)))</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IF(A1513="","",IF(A1513=1,D1513,IF(A1513=-1,-D1513,0)))</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IF(A1577="","",IF(A1577=1,D1577,IF(A1577=-1,-D1577,0)))</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IF(A1641="","",IF(A1641=1,D1641,IF(A1641=-1,-D1641,0)))</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IF(A1705="","",IF(A1705=1,D1705,IF(A1705=-1,-D1705,0)))</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IF(A1769="","",IF(A1769=1,D1769,IF(A1769=-1,-D1769,0)))</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IF(A1833="","",IF(A1833=1,D1833,IF(A1833=-1,-D1833,0)))</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IF(A1897="","",IF(A1897=1,D1897,IF(A1897=-1,-D1897,0)))</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IF(A1961="","",IF(A1961=1,D1961,IF(A1961=-1,-D1961,0)))</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IF(A2025="","",IF(A2025=1,D2025,IF(A2025=-1,-D2025,0)))</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IF(A2089="","",IF(A2089=1,D2089,IF(A2089=-1,-D2089,0)))</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IF(A2153="","",IF(A2153=1,D2153,IF(A2153=-1,-D2153,0)))</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IF(A2217="","",IF(A2217=1,D2217,IF(A2217=-1,-D2217,0)))</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IF(A2281="","",IF(A2281=1,D2281,IF(A2281=-1,-D2281,0)))</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IF(A2345="","",IF(A2345=1,D2345,IF(A2345=-1,-D2345,0)))</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IF(A2409="","",IF(A2409=1,D2409,IF(A2409=-1,-D2409,0)))</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IF(A2473="","",IF(A2473=1,D2473,IF(A2473=-1,-D2473,0)))</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IF(A2537="","",IF(A2537=1,D2537,IF(A2537=-1,-D2537,0)))</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IF(A2601="","",IF(A2601=1,D2601,IF(A2601=-1,-D2601,0)))</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IF(A2665="","",IF(A2665=1,D2665,IF(A2665=-1,-D2665,0)))</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IF(A2729="","",IF(A2729=1,D2729,IF(A2729=-1,-D2729,0)))</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IF(A2793="","",IF(A2793=1,D2793,IF(A2793=-1,-D2793,0)))</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IF(A2857="","",IF(A2857=1,D2857,IF(A2857=-1,-D2857,0)))</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IF(A2921="","",IF(A2921=1,D2921,IF(A2921=-1,-D2921,0)))</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IF(A2985="","",IF(A2985=1,D2985,IF(A2985=-1,-D2985,0)))</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IF(A3049="","",IF(A3049=1,D3049,IF(A3049=-1,-D3049,0)))</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IF(A3113="","",IF(A3113=1,D3113,IF(A3113=-1,-D3113,0)))</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IF(A3177="","",IF(A3177=1,D3177,IF(A3177=-1,-D3177,0)))</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IF(A3241="","",IF(A3241=1,D3241,IF(A3241=-1,-D3241,0)))</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IF(A3305="","",IF(A3305=1,D3305,IF(A3305=-1,-D3305,0)))</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IF(A3369="","",IF(A3369=1,D3369,IF(A3369=-1,-D3369,0)))</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IF(A3433="","",IF(A3433=1,D3433,IF(A3433=-1,-D3433,0)))</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IF(A3497="","",IF(A3497=1,D3497,IF(A3497=-1,-D3497,0)))</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IF(A3561="","",IF(A3561=1,D3561,IF(A3561=-1,-D3561,0)))</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IF(A3625="","",IF(A3625=1,D3625,IF(A3625=-1,-D3625,0)))</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IF(A3689="","",IF(A3689=1,D3689,IF(A3689=-1,-D3689,0)))</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IF(A3753="","",IF(A3753=1,D3753,IF(A3753=-1,-D3753,0)))</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IF(A3817="","",IF(A3817=1,D3817,IF(A3817=-1,-D3817,0)))</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IF(A3881="","",IF(A3881=1,D3881,IF(A3881=-1,-D3881,0)))</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IF(A3945="","",IF(A3945=1,D3945,IF(A3945=-1,-D3945,0)))</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IF(A4009="","",IF(A4009=1,D4009,IF(A4009=-1,-D4009,0)))</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IF(A4073="","",IF(A4073=1,D4073,IF(A4073=-1,-D4073,0)))</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IF(A4137="","",IF(A4137=1,D4137,IF(A4137=-1,-D4137,0)))</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IF(A4201="","",IF(A4201=1,D4201,IF(A4201=-1,-D4201,0)))</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IF(A4265="","",IF(A4265=1,D4265,IF(A4265=-1,-D4265,0)))</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IF(A4329="","",IF(A4329=1,D4329,IF(A4329=-1,-D4329,0)))</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IF(A4393="","",IF(A4393=1,D4393,IF(A4393=-1,-D4393,0)))</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IF(A4457="","",IF(A4457=1,D4457,IF(A4457=-1,-D4457,0)))</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IF(A4521="","",IF(A4521=1,D4521,IF(A4521=-1,-D4521,0)))</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IF(A4585="","",IF(A4585=1,D4585,IF(A4585=-1,-D4585,0)))</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IF(A4649="","",IF(A4649=1,D4649,IF(A4649=-1,-D4649,0)))</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IF(A4713="","",IF(A4713=1,D4713,IF(A4713=-1,-D4713,0)))</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IF(A4777="","",IF(A4777=1,D4777,IF(A4777=-1,-D4777,0)))</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IF(A4841="","",IF(A4841=1,D4841,IF(A4841=-1,-D4841,0)))</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IF(A4905="","",IF(A4905=1,D4905,IF(A4905=-1,-D4905,0)))</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IF(A4969="","",IF(A4969=1,D4969,IF(A4969=-1,-D4969,0)))</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IF(A5033="","",IF(A5033=1,D5033,IF(A5033=-1,-D5033,0)))</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IF(A5097="","",IF(A5097=1,D5097,IF(A5097=-1,-D5097,0)))</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IF(A5161="","",IF(A5161=1,D5161,IF(A5161=-1,-D5161,0)))</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IF(A5225="","",IF(A5225=1,D5225,IF(A5225=-1,-D5225,0)))</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IF(A5289="","",IF(A5289=1,D5289,IF(A5289=-1,-D5289,0)))</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IF(A5353="","",IF(A5353=1,D5353,IF(A5353=-1,-D5353,0)))</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IF(A5417="","",IF(A5417=1,D5417,IF(A5417=-1,-D5417,0)))</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IF(A5481="","",IF(A5481=1,D5481,IF(A5481=-1,-D5481,0)))</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IF(A5545="","",IF(A5545=1,D5545,IF(A5545=-1,-D5545,0)))</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IF(A5609="","",IF(A5609=1,D5609,IF(A5609=-1,-D5609,0)))</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IF(A5673="","",IF(A5673=1,D5673,IF(A5673=-1,-D5673,0)))</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IF(A5737="","",IF(A5737=1,D5737,IF(A5737=-1,-D5737,0)))</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IF(A5801="","",IF(A5801=1,D5801,IF(A5801=-1,-D5801,0)))</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IF(A5865="","",IF(A5865=1,D5865,IF(A5865=-1,-D5865,0)))</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IF(A5929="","",IF(A5929=1,D5929,IF(A5929=-1,-D5929,0)))</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IF(A5993="","",IF(A5993=1,D5993,IF(A5993=-1,-D5993,0)))</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IF(A6057="","",IF(A6057=1,D6057,IF(A6057=-1,-D6057,0)))</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IF(A6121="","",IF(A6121=1,D6121,IF(A6121=-1,-D6121,0)))</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IF(A6185="","",IF(A6185=1,D6185,IF(A6185=-1,-D6185,0)))</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IF(A6249="","",IF(A6249=1,D6249,IF(A6249=-1,-D6249,0)))</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IF(A6313="","",IF(A6313=1,D6313,IF(A6313=-1,-D6313,0)))</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IF(A6377="","",IF(A6377=1,D6377,IF(A6377=-1,-D6377,0)))</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IF(A6441="","",IF(A6441=1,D6441,IF(A6441=-1,-D6441,0)))</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IF(A6505="","",IF(A6505=1,D6505,IF(A6505=-1,-D6505,0)))</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IF(A6569="","",IF(A6569=1,D6569,IF(A6569=-1,-D6569,0)))</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IF(A6633="","",IF(A6633=1,D6633,IF(A6633=-1,-D6633,0)))</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IF(A6697="","",IF(A6697=1,D6697,IF(A6697=-1,-D6697,0)))</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IF(A6761="","",IF(A6761=1,D6761,IF(A6761=-1,-D6761,0)))</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IF(A6825="","",IF(A6825=1,D6825,IF(A6825=-1,-D6825,0)))</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IF(A6889="","",IF(A6889=1,D6889,IF(A6889=-1,-D6889,0)))</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IF(A6953="","",IF(A6953=1,D6953,IF(A6953=-1,-D6953,0)))</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IF(A7017="","",IF(A7017=1,D7017,IF(A7017=-1,-D7017,0)))</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IF(A7081="","",IF(A7081=1,D7081,IF(A7081=-1,-D7081,0)))</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IF(A7145="","",IF(A7145=1,D7145,IF(A7145=-1,-D7145,0)))</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IF(A7209="","",IF(A7209=1,D7209,IF(A7209=-1,-D7209,0)))</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IF(A7273="","",IF(A7273=1,D7273,IF(A7273=-1,-D7273,0)))</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IF(A7337="","",IF(A7337=1,D7337,IF(A7337=-1,-D7337,0)))</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IF(A7401="","",IF(A7401=1,D7401,IF(A7401=-1,-D7401,0)))</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IF(A7465="","",IF(A7465=1,D7465,IF(A7465=-1,-D7465,0)))</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IF(A7529="","",IF(A7529=1,D7529,IF(A7529=-1,-D7529,0)))</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IF(A7593="","",IF(A7593=1,D7593,IF(A7593=-1,-D7593,0)))</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IF(A7657="","",IF(A7657=1,D7657,IF(A7657=-1,-D7657,0)))</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IF(A7721="","",IF(A7721=1,D7721,IF(A7721=-1,-D7721,0)))</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IF(A7785="","",IF(A7785=1,D7785,IF(A7785=-1,-D7785,0)))</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IF(A7849="","",IF(A7849=1,D7849,IF(A7849=-1,-D7849,0)))</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IF(A7913="","",IF(A7913=1,D7913,IF(A7913=-1,-D7913,0)))</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IF(A7977="","",IF(A7977=1,D7977,IF(A7977=-1,-D7977,0)))</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IF(A8041="","",IF(A8041=1,D8041,IF(A8041=-1,-D8041,0)))</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IF(A8105="","",IF(A8105=1,D8105,IF(A8105=-1,-D8105,0)))</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IF(A8169="","",IF(A8169=1,D8169,IF(A8169=-1,-D8169,0)))</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IF(A8233="","",IF(A8233=1,D8233,IF(A8233=-1,-D8233,0)))</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IF(A8297="","",IF(A8297=1,D8297,IF(A8297=-1,-D8297,0)))</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IF(A8361="","",IF(A8361=1,D8361,IF(A8361=-1,-D8361,0)))</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IF(A8425="","",IF(A8425=1,D8425,IF(A8425=-1,-D8425,0)))</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IF(A8489="","",IF(A8489=1,D8489,IF(A8489=-1,-D8489,0)))</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IF(A8553="","",IF(A8553=1,D8553,IF(A8553=-1,-D8553,0)))</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IF(A8617="","",IF(A8617=1,D8617,IF(A8617=-1,-D8617,0)))</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IF(A8681="","",IF(A8681=1,D8681,IF(A8681=-1,-D8681,0)))</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IF(A8745="","",IF(A8745=1,D8745,IF(A8745=-1,-D8745,0)))</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IF(A8809="","",IF(A8809=1,D8809,IF(A8809=-1,-D8809,0)))</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IF(A8873="","",IF(A8873=1,D8873,IF(A8873=-1,-D8873,0)))</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IF(A8937="","",IF(A8937=1,D8937,IF(A8937=-1,-D8937,0)))</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IF(A9001="","",IF(A9001=1,D9001,IF(A9001=-1,-D9001,0)))</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IF(A9065="","",IF(A9065=1,D9065,IF(A9065=-1,-D9065,0)))</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IF(A9129="","",IF(A9129=1,D9129,IF(A9129=-1,-D9129,0)))</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IF(A9193="","",IF(A9193=1,D9193,IF(A9193=-1,-D9193,0)))</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IF(A9257="","",IF(A9257=1,D9257,IF(A9257=-1,-D9257,0)))</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IF(A9321="","",IF(A9321=1,D9321,IF(A9321=-1,-D9321,0)))</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IF(A9385="","",IF(A9385=1,D9385,IF(A9385=-1,-D9385,0)))</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IF(A9449="","",IF(A9449=1,D9449,IF(A9449=-1,-D9449,0)))</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IF(A9513="","",IF(A9513=1,D9513,IF(A9513=-1,-D9513,0)))</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IF(A9577="","",IF(A9577=1,D9577,IF(A9577=-1,-D9577,0)))</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IF(A9641="","",IF(A9641=1,D9641,IF(A9641=-1,-D9641,0)))</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IF(A9705="","",IF(A9705=1,D9705,IF(A9705=-1,-D9705,0)))</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IF(A9769="","",IF(A9769=1,D9769,IF(A9769=-1,-D9769,0)))</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IF(A9833="","",IF(A9833=1,D9833,IF(A9833=-1,-D9833,0)))</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IF(A9897="","",IF(A9897=1,D9897,IF(A9897=-1,-D9897,0)))</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IF(A9961="","",IF(A9961=1,D9961,IF(A9961=-1,-D9961,0)))</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IF(A10001="","",IF(A10001=1,D10001,IF(A10001=-1,-D10001,0)))</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383</v>
      </c>
      <c r="B1" s="238" t="s">
        <v>375</v>
      </c>
      <c r="C1" s="238" t="s">
        <v>376</v>
      </c>
      <c r="D1" s="238" t="s">
        <v>378</v>
      </c>
      <c r="E1" s="238" t="s">
        <v>411</v>
      </c>
      <c r="F1" s="238" t="s">
        <v>412</v>
      </c>
      <c r="G1" s="238" t="s">
        <v>190</v>
      </c>
      <c r="H1" s="238" t="s">
        <v>216</v>
      </c>
      <c r="J1" s="238" t="s">
        <v>569</v>
      </c>
      <c r="M1" s="238" t="s">
        <v>570</v>
      </c>
      <c r="N1">
        <f>COUNTIF($N$4:$N$501,"ADD TO PRICES")</f>
        <v>0</v>
      </c>
      <c r="P1" s="238" t="s">
        <v>571</v>
      </c>
      <c r="Q1">
        <f>COUNTIF($Q$4:$Q$501,"NOT HELD - review")</f>
        <v>0</v>
      </c>
      <c r="S1" s="238" t="s">
        <v>572</v>
      </c>
    </row>
    <row r="2" spans="1:19" ht="15" customHeight="1" x14ac:dyDescent="0.2">
      <c r="A2" s="253" t="s">
        <v>413</v>
      </c>
      <c r="B2" s="240" t="s">
        <v>387</v>
      </c>
      <c r="C2" s="240" t="s">
        <v>388</v>
      </c>
      <c r="D2" s="240" t="s">
        <v>389</v>
      </c>
      <c r="E2" s="254">
        <v>111.61</v>
      </c>
      <c r="F2" s="255">
        <f>IF($D2="SGD",1,IF($D2="USD",Settings!$B$22,IF($D2="HKD",Settings!$B$23,1)))</f>
        <v>1</v>
      </c>
      <c r="G2" s="240" t="s">
        <v>414</v>
      </c>
      <c r="H2" s="240" t="s">
        <v>415</v>
      </c>
      <c r="J2" s="238" t="s">
        <v>573</v>
      </c>
      <c r="P2" s="238" t="s">
        <v>574</v>
      </c>
      <c r="S2" t="s">
        <v>575</v>
      </c>
    </row>
    <row r="3" spans="1:19" ht="15" customHeight="1" x14ac:dyDescent="0.2">
      <c r="A3" s="253" t="s">
        <v>416</v>
      </c>
      <c r="B3" s="240" t="s">
        <v>397</v>
      </c>
      <c r="C3" s="240" t="s">
        <v>398</v>
      </c>
      <c r="D3" s="240" t="s">
        <v>395</v>
      </c>
      <c r="E3" s="254">
        <v>102509.66</v>
      </c>
      <c r="F3" s="255">
        <f>IF($D3="SGD",1,IF($D3="USD",Settings!$B$22,IF($D3="HKD",Settings!$B$23,1)))</f>
        <v>1.2928081084924601</v>
      </c>
      <c r="G3" s="240" t="s">
        <v>414</v>
      </c>
      <c r="H3" s="240" t="s">
        <v>417</v>
      </c>
      <c r="J3" s="238" t="s">
        <v>383</v>
      </c>
      <c r="K3" s="238" t="s">
        <v>375</v>
      </c>
      <c r="L3" s="238" t="s">
        <v>376</v>
      </c>
      <c r="M3" s="238" t="s">
        <v>378</v>
      </c>
      <c r="N3" s="238" t="s">
        <v>480</v>
      </c>
      <c r="P3" s="238" t="s">
        <v>383</v>
      </c>
      <c r="Q3" s="238" t="s">
        <v>480</v>
      </c>
      <c r="S3" t="s">
        <v>576</v>
      </c>
    </row>
    <row r="4" spans="1:19" ht="15" customHeight="1" x14ac:dyDescent="0.15">
      <c r="A4" s="253" t="s">
        <v>418</v>
      </c>
      <c r="B4" s="240" t="s">
        <v>399</v>
      </c>
      <c r="C4" s="240" t="s">
        <v>400</v>
      </c>
      <c r="D4" s="240" t="s">
        <v>401</v>
      </c>
      <c r="E4" s="254">
        <v>488.2</v>
      </c>
      <c r="F4" s="255">
        <f>IF($D4="SGD",1,IF($D4="USD",Settings!$B$22,IF($D4="HKD",Settings!$B$23,1)))</f>
        <v>0.16489949375855401</v>
      </c>
      <c r="G4" s="240" t="s">
        <v>414</v>
      </c>
      <c r="H4" s="240"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3" t="s">
        <v>420</v>
      </c>
      <c r="B5" s="240" t="s">
        <v>391</v>
      </c>
      <c r="C5" s="240" t="s">
        <v>404</v>
      </c>
      <c r="D5" s="240" t="s">
        <v>389</v>
      </c>
      <c r="E5" s="254">
        <v>2.74</v>
      </c>
      <c r="F5" s="255">
        <f>IF($D5="SGD",1,IF($D5="USD",Settings!$B$22,IF($D5="HKD",Settings!$B$23,1)))</f>
        <v>1</v>
      </c>
      <c r="G5" s="240" t="s">
        <v>414</v>
      </c>
      <c r="H5" s="240"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3" t="s">
        <v>422</v>
      </c>
      <c r="B6" s="240" t="s">
        <v>391</v>
      </c>
      <c r="C6" s="240" t="s">
        <v>396</v>
      </c>
      <c r="D6" s="240" t="s">
        <v>389</v>
      </c>
      <c r="E6" s="254">
        <v>2.04</v>
      </c>
      <c r="F6" s="255">
        <f>IF($D6="SGD",1,IF($D6="USD",Settings!$B$22,IF($D6="HKD",Settings!$B$23,1)))</f>
        <v>1</v>
      </c>
      <c r="G6" s="240" t="s">
        <v>414</v>
      </c>
      <c r="H6" s="240"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c r="S6" t="s">
        <v>630</v>
      </c>
    </row>
    <row r="7" spans="1:19" ht="15" customHeight="1" x14ac:dyDescent="0.15">
      <c r="A7" s="253" t="s">
        <v>423</v>
      </c>
      <c r="B7" s="240" t="s">
        <v>391</v>
      </c>
      <c r="C7" s="240" t="s">
        <v>407</v>
      </c>
      <c r="D7" s="240" t="s">
        <v>389</v>
      </c>
      <c r="E7" s="254">
        <v>0.81499999999999995</v>
      </c>
      <c r="F7" s="255">
        <f>IF($D7="SGD",1,IF($D7="USD",Settings!$B$22,IF($D7="HKD",Settings!$B$23,1)))</f>
        <v>1</v>
      </c>
      <c r="G7" s="240" t="s">
        <v>414</v>
      </c>
      <c r="H7" s="240"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425</v>
      </c>
      <c r="B8" s="240" t="s">
        <v>391</v>
      </c>
      <c r="C8" s="240" t="s">
        <v>392</v>
      </c>
      <c r="D8" s="240" t="s">
        <v>389</v>
      </c>
      <c r="E8" s="254">
        <v>3.82</v>
      </c>
      <c r="F8" s="255">
        <f>IF($D8="SGD",1,IF($D8="USD",Settings!$B$22,IF($D8="HKD",Settings!$B$23,1)))</f>
        <v>1</v>
      </c>
      <c r="G8" s="240" t="s">
        <v>414</v>
      </c>
      <c r="H8" s="240"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426</v>
      </c>
      <c r="B9" s="240" t="s">
        <v>393</v>
      </c>
      <c r="C9" s="240" t="s">
        <v>394</v>
      </c>
      <c r="D9" s="240" t="s">
        <v>395</v>
      </c>
      <c r="E9" s="254">
        <v>200</v>
      </c>
      <c r="F9" s="255">
        <f>IF($D9="SGD",1,IF($D9="USD",Settings!$B$22,IF($D9="HKD",Settings!$B$23,1)))</f>
        <v>1.2928081084924601</v>
      </c>
      <c r="G9" s="240" t="s">
        <v>414</v>
      </c>
      <c r="H9" s="240"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427</v>
      </c>
      <c r="B10" s="240" t="s">
        <v>393</v>
      </c>
      <c r="C10" s="240" t="s">
        <v>403</v>
      </c>
      <c r="D10" s="240" t="s">
        <v>395</v>
      </c>
      <c r="E10" s="254">
        <v>420</v>
      </c>
      <c r="F10" s="255">
        <f>IF($D10="SGD",1,IF($D10="USD",Settings!$B$22,IF($D10="HKD",Settings!$B$23,1)))</f>
        <v>1.2928081084924601</v>
      </c>
      <c r="G10" s="240" t="s">
        <v>414</v>
      </c>
      <c r="H10" s="240"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T279"/>
  <sheetViews>
    <sheetView tabSelected="1" workbookViewId="0">
      <selection activeCell="O21" sqref="O21"/>
    </sheetView>
  </sheetViews>
  <sheetFormatPr baseColWidth="10" defaultColWidth="8.83203125" defaultRowHeight="13" x14ac:dyDescent="0.15"/>
  <cols>
    <col min="1" max="1" width="17" customWidth="1"/>
    <col min="2" max="2" width="11.1640625" bestFit="1" customWidth="1"/>
    <col min="3" max="3" width="20" customWidth="1"/>
    <col min="4" max="5" width="15" customWidth="1"/>
    <col min="14" max="14" width="16" customWidth="1"/>
    <col min="15" max="16" width="12" customWidth="1"/>
  </cols>
  <sheetData>
    <row r="1" spans="1:20" ht="15" x14ac:dyDescent="0.15">
      <c r="A1" s="311" t="s">
        <v>592</v>
      </c>
      <c r="N1" s="311" t="s">
        <v>593</v>
      </c>
    </row>
    <row r="2" spans="1:20" ht="15" x14ac:dyDescent="0.15">
      <c r="A2" t="s">
        <v>594</v>
      </c>
      <c r="N2" s="311" t="s">
        <v>216</v>
      </c>
      <c r="O2" s="311" t="s">
        <v>500</v>
      </c>
    </row>
    <row r="3" spans="1:20" x14ac:dyDescent="0.15">
      <c r="N3" s="312" t="s">
        <v>419</v>
      </c>
      <c r="O3" s="312" t="s">
        <v>595</v>
      </c>
    </row>
    <row r="4" spans="1:20" ht="15" x14ac:dyDescent="0.15">
      <c r="A4" s="311" t="s">
        <v>596</v>
      </c>
      <c r="B4" s="311" t="s">
        <v>597</v>
      </c>
      <c r="C4" s="311" t="s">
        <v>598</v>
      </c>
      <c r="N4" s="312" t="s">
        <v>424</v>
      </c>
      <c r="O4" s="312" t="s">
        <v>595</v>
      </c>
    </row>
    <row r="5" spans="1:20" ht="15" x14ac:dyDescent="0.2">
      <c r="A5" s="314" t="s">
        <v>599</v>
      </c>
      <c r="B5" s="315">
        <f>SUM($H$30:$H$279)+SUM($C$22:$C$26)</f>
        <v>208487.96600000001</v>
      </c>
      <c r="C5" t="s">
        <v>600</v>
      </c>
      <c r="N5" s="312" t="s">
        <v>506</v>
      </c>
      <c r="O5" s="312" t="s">
        <v>595</v>
      </c>
    </row>
    <row r="6" spans="1:20" ht="15" x14ac:dyDescent="0.2">
      <c r="A6" s="314" t="s">
        <v>601</v>
      </c>
      <c r="B6" s="315">
        <f>SUMIFS($B$11:$B$16,$T$11:$T$16,"Yes")</f>
        <v>208487.96600000001</v>
      </c>
      <c r="C6" t="s">
        <v>602</v>
      </c>
      <c r="N6" s="312" t="s">
        <v>421</v>
      </c>
      <c r="O6" s="312" t="s">
        <v>603</v>
      </c>
    </row>
    <row r="7" spans="1:20" ht="15" x14ac:dyDescent="0.2">
      <c r="A7" s="314" t="s">
        <v>604</v>
      </c>
      <c r="B7" s="315">
        <f>SUMIFS($B$11:$B$16,$S$11:$S$16,"Yes")</f>
        <v>120110</v>
      </c>
      <c r="C7" t="s">
        <v>605</v>
      </c>
      <c r="N7" s="312" t="s">
        <v>417</v>
      </c>
      <c r="O7" s="312" t="s">
        <v>606</v>
      </c>
    </row>
    <row r="8" spans="1:20" x14ac:dyDescent="0.15">
      <c r="N8" s="312" t="s">
        <v>415</v>
      </c>
      <c r="O8" s="312" t="s">
        <v>606</v>
      </c>
    </row>
    <row r="9" spans="1:20" ht="15" x14ac:dyDescent="0.15">
      <c r="A9" s="311" t="s">
        <v>607</v>
      </c>
      <c r="N9" s="312"/>
      <c r="O9" s="312"/>
    </row>
    <row r="10" spans="1:20" ht="15" x14ac:dyDescent="0.15">
      <c r="A10" s="311" t="s">
        <v>608</v>
      </c>
      <c r="B10" s="311" t="s">
        <v>609</v>
      </c>
      <c r="C10" s="311" t="s">
        <v>610</v>
      </c>
      <c r="D10" s="311" t="s">
        <v>611</v>
      </c>
      <c r="E10" s="311" t="s">
        <v>612</v>
      </c>
      <c r="N10" s="312"/>
      <c r="O10" s="312"/>
      <c r="S10" s="311" t="s">
        <v>613</v>
      </c>
      <c r="T10" s="311" t="s">
        <v>614</v>
      </c>
    </row>
    <row r="11" spans="1:20" x14ac:dyDescent="0.15">
      <c r="A11" t="s">
        <v>595</v>
      </c>
      <c r="B11" s="321">
        <f t="shared" ref="B11:B16" si="0">SUMIFS($H$30:$H$279,$E$30:$E$279,$A11)+SUMIFS($C$22:$C$26,$B$22:$B$26,$A11)</f>
        <v>81370</v>
      </c>
      <c r="C11" s="107">
        <f t="shared" ref="C11:C16" si="1">IF($S11="Yes",IFERROR($B11/$B$7,""),"")</f>
        <v>0.67746232620098246</v>
      </c>
      <c r="D11" s="107">
        <f t="shared" ref="D11:D16" si="2">IF($T11="Yes",IFERROR($B11/$B$6,""),"")</f>
        <v>0.39028631513437084</v>
      </c>
      <c r="E11" s="107">
        <f t="shared" ref="E11:E16" si="3">IFERROR($B11/$B$5,"")</f>
        <v>0.39028631513437084</v>
      </c>
      <c r="N11" s="312"/>
      <c r="O11" s="312"/>
      <c r="S11" t="str">
        <f t="shared" ref="S11:S16" si="4">IFERROR(INDEX($P$16:$P$21,MATCH($A11,$N$16:$N$21,0)),"No")</f>
        <v>Yes</v>
      </c>
      <c r="T11" t="str">
        <f t="shared" ref="T11:T16" si="5">IFERROR(INDEX($O$16:$O$21,MATCH($A11,$N$16:$N$21,0)),"No")</f>
        <v>Yes</v>
      </c>
    </row>
    <row r="12" spans="1:20" x14ac:dyDescent="0.15">
      <c r="A12" t="s">
        <v>603</v>
      </c>
      <c r="B12" s="321">
        <f t="shared" si="0"/>
        <v>38740</v>
      </c>
      <c r="C12" s="107">
        <f t="shared" si="1"/>
        <v>0.32253767379901754</v>
      </c>
      <c r="D12" s="107">
        <f t="shared" si="2"/>
        <v>0.18581408195041818</v>
      </c>
      <c r="E12" s="107">
        <f t="shared" si="3"/>
        <v>0.18581408195041818</v>
      </c>
      <c r="N12" s="312"/>
      <c r="O12" s="312"/>
      <c r="S12" t="str">
        <f t="shared" si="4"/>
        <v>Yes</v>
      </c>
      <c r="T12" t="str">
        <f t="shared" si="5"/>
        <v>Yes</v>
      </c>
    </row>
    <row r="13" spans="1:20" x14ac:dyDescent="0.15">
      <c r="A13" t="s">
        <v>615</v>
      </c>
      <c r="B13" s="321">
        <f t="shared" si="0"/>
        <v>0</v>
      </c>
      <c r="C13" s="107" t="str">
        <f t="shared" si="1"/>
        <v/>
      </c>
      <c r="D13" s="107">
        <f t="shared" si="2"/>
        <v>0</v>
      </c>
      <c r="E13" s="107">
        <f t="shared" si="3"/>
        <v>0</v>
      </c>
      <c r="N13" s="312"/>
      <c r="O13" s="312"/>
      <c r="S13" t="str">
        <f t="shared" si="4"/>
        <v>No</v>
      </c>
      <c r="T13" t="str">
        <f t="shared" si="5"/>
        <v>Yes</v>
      </c>
    </row>
    <row r="14" spans="1:20" ht="15" x14ac:dyDescent="0.15">
      <c r="A14" t="s">
        <v>606</v>
      </c>
      <c r="B14" s="321">
        <f t="shared" si="0"/>
        <v>88377.966</v>
      </c>
      <c r="C14" s="107" t="str">
        <f t="shared" si="1"/>
        <v/>
      </c>
      <c r="D14" s="107">
        <f t="shared" si="2"/>
        <v>0.42389960291521089</v>
      </c>
      <c r="E14" s="107">
        <f t="shared" si="3"/>
        <v>0.42389960291521089</v>
      </c>
      <c r="N14" s="311" t="s">
        <v>616</v>
      </c>
      <c r="O14" s="312"/>
      <c r="S14" t="str">
        <f t="shared" si="4"/>
        <v>No</v>
      </c>
      <c r="T14" t="str">
        <f t="shared" si="5"/>
        <v>Yes</v>
      </c>
    </row>
    <row r="15" spans="1:20" ht="15" x14ac:dyDescent="0.15">
      <c r="A15" t="s">
        <v>617</v>
      </c>
      <c r="B15" s="321">
        <f t="shared" si="0"/>
        <v>0</v>
      </c>
      <c r="C15" s="107" t="str">
        <f t="shared" si="1"/>
        <v/>
      </c>
      <c r="D15" s="107">
        <f t="shared" si="2"/>
        <v>0</v>
      </c>
      <c r="E15" s="107">
        <f t="shared" si="3"/>
        <v>0</v>
      </c>
      <c r="N15" s="311" t="s">
        <v>500</v>
      </c>
      <c r="O15" s="311" t="s">
        <v>618</v>
      </c>
      <c r="P15" s="311" t="s">
        <v>613</v>
      </c>
      <c r="S15" t="str">
        <f t="shared" si="4"/>
        <v>No</v>
      </c>
      <c r="T15" t="str">
        <f t="shared" si="5"/>
        <v>Yes</v>
      </c>
    </row>
    <row r="16" spans="1:20" x14ac:dyDescent="0.15">
      <c r="A16" t="s">
        <v>619</v>
      </c>
      <c r="B16" s="321">
        <f t="shared" si="0"/>
        <v>0</v>
      </c>
      <c r="C16" s="107" t="str">
        <f t="shared" si="1"/>
        <v/>
      </c>
      <c r="D16" s="107" t="str">
        <f t="shared" si="2"/>
        <v/>
      </c>
      <c r="E16" s="107">
        <f t="shared" si="3"/>
        <v>0</v>
      </c>
      <c r="N16" t="s">
        <v>595</v>
      </c>
      <c r="O16" s="312" t="s">
        <v>620</v>
      </c>
      <c r="P16" s="312" t="s">
        <v>620</v>
      </c>
      <c r="S16" t="str">
        <f t="shared" si="4"/>
        <v>No</v>
      </c>
      <c r="T16" t="str">
        <f t="shared" si="5"/>
        <v>No</v>
      </c>
    </row>
    <row r="17" spans="1:16" ht="15" x14ac:dyDescent="0.2">
      <c r="A17" s="314" t="s">
        <v>120</v>
      </c>
      <c r="B17" s="322">
        <f>SUM($B$11:$B$16)</f>
        <v>208487.96600000001</v>
      </c>
      <c r="C17" s="316">
        <f>SUM($C$11:$C$16)</f>
        <v>1</v>
      </c>
      <c r="D17" s="316">
        <f>SUM($D$11:$D$16)</f>
        <v>0.99999999999999989</v>
      </c>
      <c r="E17" s="316">
        <f>SUM($E$11:$E$16)</f>
        <v>0.99999999999999989</v>
      </c>
      <c r="N17" t="s">
        <v>603</v>
      </c>
      <c r="O17" s="312" t="s">
        <v>620</v>
      </c>
      <c r="P17" s="312" t="s">
        <v>620</v>
      </c>
    </row>
    <row r="18" spans="1:16" ht="15" x14ac:dyDescent="0.2">
      <c r="A18" s="314" t="str">
        <f>IF((COUNTIF(Shares!$A:$A,"?*")-1)&gt;COUNT($A$30:$A$279),"WARNING: more holdings than the detail table captures - extend it","OK: all Shares holdings included")</f>
        <v>OK: all Shares holdings included</v>
      </c>
      <c r="N18" t="s">
        <v>615</v>
      </c>
      <c r="O18" s="312" t="s">
        <v>620</v>
      </c>
      <c r="P18" s="312" t="s">
        <v>621</v>
      </c>
    </row>
    <row r="19" spans="1:16" ht="15" customHeight="1" x14ac:dyDescent="0.15">
      <c r="A19" s="314" t="str">
        <f>IF(ROUND($B$5-SUM($B$11:$B$16),2)=0,"OK: every holding lands in an asset class","WARNING: S$"&amp;TEXT($B$5-SUM($B$11:$B$16),"#,##0")&amp;" of assets are unclassified - fill the blank/unknown Category on Prices")</f>
        <v>OK: every holding lands in an asset class</v>
      </c>
      <c r="N19" t="s">
        <v>606</v>
      </c>
      <c r="O19" s="312" t="s">
        <v>620</v>
      </c>
      <c r="P19" s="312" t="s">
        <v>621</v>
      </c>
    </row>
    <row r="20" spans="1:16" ht="15" x14ac:dyDescent="0.15">
      <c r="A20" s="311" t="s">
        <v>622</v>
      </c>
      <c r="N20" t="s">
        <v>617</v>
      </c>
      <c r="O20" s="312" t="s">
        <v>620</v>
      </c>
      <c r="P20" s="312" t="s">
        <v>621</v>
      </c>
    </row>
    <row r="21" spans="1:16" ht="15" x14ac:dyDescent="0.15">
      <c r="A21" s="311" t="s">
        <v>623</v>
      </c>
      <c r="B21" s="311" t="s">
        <v>500</v>
      </c>
      <c r="C21" s="311" t="s">
        <v>501</v>
      </c>
      <c r="N21" t="s">
        <v>619</v>
      </c>
      <c r="O21" s="312" t="s">
        <v>621</v>
      </c>
      <c r="P21" s="312" t="s">
        <v>621</v>
      </c>
    </row>
    <row r="22" spans="1:16" x14ac:dyDescent="0.15">
      <c r="A22" s="312" t="s">
        <v>624</v>
      </c>
      <c r="B22" s="312" t="s">
        <v>619</v>
      </c>
      <c r="C22" s="317"/>
      <c r="N22" s="312"/>
      <c r="O22" s="312"/>
    </row>
    <row r="23" spans="1:16" x14ac:dyDescent="0.15">
      <c r="A23" s="312" t="s">
        <v>625</v>
      </c>
      <c r="B23" s="312" t="s">
        <v>619</v>
      </c>
      <c r="C23" s="317"/>
      <c r="N23" s="312"/>
      <c r="O23" s="312"/>
    </row>
    <row r="24" spans="1:16" x14ac:dyDescent="0.15">
      <c r="A24" s="312" t="s">
        <v>626</v>
      </c>
      <c r="B24" s="312" t="s">
        <v>617</v>
      </c>
      <c r="C24" s="317"/>
      <c r="N24" s="312"/>
      <c r="O24" s="312"/>
    </row>
    <row r="25" spans="1:16" x14ac:dyDescent="0.15">
      <c r="A25" s="312" t="s">
        <v>150</v>
      </c>
      <c r="B25" s="312" t="s">
        <v>617</v>
      </c>
      <c r="C25" s="317"/>
      <c r="N25" s="312"/>
      <c r="O25" s="312"/>
    </row>
    <row r="26" spans="1:16" x14ac:dyDescent="0.15">
      <c r="A26" s="312"/>
      <c r="B26" s="312"/>
      <c r="C26" s="317"/>
      <c r="N26" s="312"/>
      <c r="O26" s="312"/>
    </row>
    <row r="27" spans="1:16" x14ac:dyDescent="0.15">
      <c r="N27" s="312"/>
      <c r="O27" s="312"/>
    </row>
    <row r="28" spans="1:16" ht="15" x14ac:dyDescent="0.15">
      <c r="A28" s="311" t="s">
        <v>627</v>
      </c>
      <c r="N28" s="312"/>
      <c r="O28" s="312"/>
    </row>
    <row r="29" spans="1:16" ht="15" x14ac:dyDescent="0.15">
      <c r="A29" s="311" t="s">
        <v>621</v>
      </c>
      <c r="B29" s="311" t="s">
        <v>376</v>
      </c>
      <c r="C29" s="311" t="s">
        <v>375</v>
      </c>
      <c r="D29" s="311" t="s">
        <v>216</v>
      </c>
      <c r="E29" s="311" t="s">
        <v>500</v>
      </c>
      <c r="F29" s="311" t="s">
        <v>628</v>
      </c>
      <c r="G29" s="311" t="s">
        <v>629</v>
      </c>
      <c r="H29" s="311" t="s">
        <v>495</v>
      </c>
      <c r="I29" s="311" t="s">
        <v>610</v>
      </c>
      <c r="J29" s="311" t="s">
        <v>611</v>
      </c>
      <c r="K29" s="311" t="s">
        <v>612</v>
      </c>
      <c r="N29" s="312"/>
      <c r="O29" s="312"/>
    </row>
    <row r="30" spans="1:16" x14ac:dyDescent="0.15">
      <c r="A30">
        <f>IF(Shares!$A2="","",ROW()-29)</f>
        <v>1</v>
      </c>
      <c r="B30" t="str">
        <f>IF(Shares!$A2="","",Shares!$C2)</f>
        <v>GOLD</v>
      </c>
      <c r="C30" t="str">
        <f>IF(Shares!$A2="","",Shares!$B2)</f>
        <v>CA</v>
      </c>
      <c r="D30" t="str">
        <f>IF(Shares!$A2="","",Shares!$O2)</f>
        <v>Gold &amp; Silver</v>
      </c>
      <c r="E30" t="str">
        <f>IF(Shares!$A2="","",IFERROR(INDEX($O$3:$O$40,MATCH(Shares!$O2,$N$3:$N$40,0)),"UNMAPPED"))</f>
        <v>Store of Value</v>
      </c>
      <c r="F30">
        <f>IF(Shares!$A2="","",Shares!$I2)</f>
        <v>111.61</v>
      </c>
      <c r="G30">
        <f>IF(Shares!$A2="","",Shares!$G2)</f>
        <v>79.285714285714292</v>
      </c>
      <c r="H30" s="313">
        <f>IF(Shares!$A2="","",Shares!$K2*Shares!$J2)</f>
        <v>78127</v>
      </c>
      <c r="I30" s="107" t="str">
        <f t="shared" ref="I30:I93" si="6">IF($E30="","",IF(IFERROR(INDEX($P$16:$P$21,MATCH($E30,$N$16:$N$21,0)),"No")="Yes",IFERROR($H30/$B$7,""),""))</f>
        <v/>
      </c>
      <c r="J30" s="107">
        <f t="shared" ref="J30:J93" si="7">IF($E30="","",IF(IFERROR(INDEX($O$16:$O$21,MATCH($E30,$N$16:$N$21,0)),"No")="Yes",IFERROR($H30/$B$6,""),""))</f>
        <v>0.37473146051988437</v>
      </c>
      <c r="K30" s="107">
        <f t="shared" ref="K30:K93" si="8">IF($E30="","",IFERROR($H30/$B$5,""))</f>
        <v>0.37473146051988437</v>
      </c>
      <c r="N30" s="312"/>
      <c r="O30" s="312"/>
    </row>
    <row r="31" spans="1:16" x14ac:dyDescent="0.15">
      <c r="A31">
        <f>IF(Shares!$A3="","",ROW()-29)</f>
        <v>2</v>
      </c>
      <c r="B31" t="str">
        <f>IF(Shares!$A3="","",Shares!$C3)</f>
        <v>Z74</v>
      </c>
      <c r="C31" t="str">
        <f>IF(Shares!$A3="","",Shares!$B3)</f>
        <v>SGX</v>
      </c>
      <c r="D31" t="str">
        <f>IF(Shares!$A3="","",Shares!$O3)</f>
        <v>Reit/Dividend</v>
      </c>
      <c r="E31" t="str">
        <f>IF(Shares!$A3="","",IFERROR(INDEX($O$3:$O$40,MATCH(Shares!$O3,$N$3:$N$40,0)),"UNMAPPED"))</f>
        <v>REIT</v>
      </c>
      <c r="F31">
        <f>IF(Shares!$A3="","",Shares!$I3)</f>
        <v>3.82</v>
      </c>
      <c r="G31">
        <f>IF(Shares!$A3="","",Shares!$G3)</f>
        <v>3.1083333333333334</v>
      </c>
      <c r="H31" s="313">
        <f>IF(Shares!$A3="","",Shares!$K3*Shares!$J3)</f>
        <v>11460</v>
      </c>
      <c r="I31" s="107">
        <f t="shared" si="6"/>
        <v>9.541253850636916E-2</v>
      </c>
      <c r="J31" s="107">
        <f t="shared" si="7"/>
        <v>5.4967201320386995E-2</v>
      </c>
      <c r="K31" s="107">
        <f t="shared" si="8"/>
        <v>5.4967201320386995E-2</v>
      </c>
      <c r="N31" s="312"/>
      <c r="O31" s="312"/>
    </row>
    <row r="32" spans="1:16" x14ac:dyDescent="0.15">
      <c r="A32">
        <f>IF(Shares!$A4="","",ROW()-29)</f>
        <v>3</v>
      </c>
      <c r="B32" t="str">
        <f>IF(Shares!$A4="","",Shares!$C4)</f>
        <v>AAPL</v>
      </c>
      <c r="C32" t="str">
        <f>IF(Shares!$A4="","",Shares!$B4)</f>
        <v>USX</v>
      </c>
      <c r="D32" t="str">
        <f>IF(Shares!$A4="","",Shares!$O4)</f>
        <v>US/HK Growth</v>
      </c>
      <c r="E32" t="str">
        <f>IF(Shares!$A4="","",IFERROR(INDEX($O$3:$O$40,MATCH(Shares!$O4,$N$3:$N$40,0)),"UNMAPPED"))</f>
        <v>Equity</v>
      </c>
      <c r="F32">
        <f>IF(Shares!$A4="","",Shares!$I4)</f>
        <v>200</v>
      </c>
      <c r="G32">
        <f>IF(Shares!$A4="","",Shares!$G4)</f>
        <v>113.875</v>
      </c>
      <c r="H32" s="313">
        <f>IF(Shares!$A4="","",Shares!$K4*Shares!$J4)</f>
        <v>16000</v>
      </c>
      <c r="I32" s="107">
        <f t="shared" si="6"/>
        <v>0.13321122304554159</v>
      </c>
      <c r="J32" s="107">
        <f t="shared" si="7"/>
        <v>7.6743038492686905E-2</v>
      </c>
      <c r="K32" s="107">
        <f t="shared" si="8"/>
        <v>7.6743038492686905E-2</v>
      </c>
      <c r="N32" s="312"/>
      <c r="O32" s="312"/>
    </row>
    <row r="33" spans="1:15" x14ac:dyDescent="0.15">
      <c r="A33">
        <f>IF(Shares!$A5="","",ROW()-29)</f>
        <v>4</v>
      </c>
      <c r="B33" t="str">
        <f>IF(Shares!$A5="","",Shares!$C5)</f>
        <v>C38U</v>
      </c>
      <c r="C33" t="str">
        <f>IF(Shares!$A5="","",Shares!$B5)</f>
        <v>SGX</v>
      </c>
      <c r="D33" t="str">
        <f>IF(Shares!$A5="","",Shares!$O5)</f>
        <v>Reit/Dividend</v>
      </c>
      <c r="E33" t="str">
        <f>IF(Shares!$A5="","",IFERROR(INDEX($O$3:$O$40,MATCH(Shares!$O5,$N$3:$N$40,0)),"UNMAPPED"))</f>
        <v>REIT</v>
      </c>
      <c r="F33">
        <f>IF(Shares!$A5="","",Shares!$I5)</f>
        <v>2.04</v>
      </c>
      <c r="G33">
        <f>IF(Shares!$A5="","",Shares!$G5)</f>
        <v>2.0187499999999998</v>
      </c>
      <c r="H33" s="313">
        <f>IF(Shares!$A5="","",Shares!$K5*Shares!$J5)</f>
        <v>16320</v>
      </c>
      <c r="I33" s="107">
        <f t="shared" si="6"/>
        <v>0.13587544750645242</v>
      </c>
      <c r="J33" s="107">
        <f t="shared" si="7"/>
        <v>7.827789926254064E-2</v>
      </c>
      <c r="K33" s="107">
        <f t="shared" si="8"/>
        <v>7.827789926254064E-2</v>
      </c>
      <c r="N33" s="312"/>
      <c r="O33" s="312"/>
    </row>
    <row r="34" spans="1:15" x14ac:dyDescent="0.15">
      <c r="A34">
        <f>IF(Shares!$A6="","",ROW()-29)</f>
        <v>5</v>
      </c>
      <c r="B34" t="str">
        <f>IF(Shares!$A6="","",Shares!$C6)</f>
        <v>BITCOIN</v>
      </c>
      <c r="C34" t="str">
        <f>IF(Shares!$A6="","",Shares!$B6)</f>
        <v>CG</v>
      </c>
      <c r="D34" t="str">
        <f>IF(Shares!$A6="","",Shares!$O6)</f>
        <v>Crypto</v>
      </c>
      <c r="E34" t="str">
        <f>IF(Shares!$A6="","",IFERROR(INDEX($O$3:$O$40,MATCH(Shares!$O6,$N$3:$N$40,0)),"UNMAPPED"))</f>
        <v>Store of Value</v>
      </c>
      <c r="F34">
        <f>IF(Shares!$A6="","",Shares!$I6)</f>
        <v>102509.66</v>
      </c>
      <c r="G34">
        <f>IF(Shares!$A6="","",Shares!$G6)</f>
        <v>18500</v>
      </c>
      <c r="H34" s="313">
        <f>IF(Shares!$A6="","",Shares!$K6*Shares!$J6)</f>
        <v>10250.966</v>
      </c>
      <c r="I34" s="107" t="str">
        <f t="shared" si="6"/>
        <v/>
      </c>
      <c r="J34" s="107">
        <f t="shared" si="7"/>
        <v>4.9168142395326547E-2</v>
      </c>
      <c r="K34" s="107">
        <f t="shared" si="8"/>
        <v>4.9168142395326547E-2</v>
      </c>
      <c r="N34" s="312"/>
      <c r="O34" s="312"/>
    </row>
    <row r="35" spans="1:15" x14ac:dyDescent="0.15">
      <c r="A35">
        <f>IF(Shares!$A7="","",ROW()-29)</f>
        <v>6</v>
      </c>
      <c r="B35" t="str">
        <f>IF(Shares!$A7="","",Shares!$C7)</f>
        <v>700</v>
      </c>
      <c r="C35" t="str">
        <f>IF(Shares!$A7="","",Shares!$B7)</f>
        <v>HKEX</v>
      </c>
      <c r="D35" t="str">
        <f>IF(Shares!$A7="","",Shares!$O7)</f>
        <v>US/HK Growth</v>
      </c>
      <c r="E35" t="str">
        <f>IF(Shares!$A7="","",IFERROR(INDEX($O$3:$O$40,MATCH(Shares!$O7,$N$3:$N$40,0)),"UNMAPPED"))</f>
        <v>Equity</v>
      </c>
      <c r="F35">
        <f>IF(Shares!$A7="","",Shares!$I7)</f>
        <v>488.2</v>
      </c>
      <c r="G35">
        <f>IF(Shares!$A7="","",Shares!$G7)</f>
        <v>601</v>
      </c>
      <c r="H35" s="313">
        <f>IF(Shares!$A7="","",Shares!$K7*Shares!$J7)</f>
        <v>48820</v>
      </c>
      <c r="I35" s="107">
        <f t="shared" si="6"/>
        <v>0.40646074431770879</v>
      </c>
      <c r="J35" s="107">
        <f t="shared" si="7"/>
        <v>0.23416219620081091</v>
      </c>
      <c r="K35" s="107">
        <f t="shared" si="8"/>
        <v>0.23416219620081091</v>
      </c>
      <c r="N35" s="312"/>
      <c r="O35" s="312"/>
    </row>
    <row r="36" spans="1:15" x14ac:dyDescent="0.15">
      <c r="A36">
        <f>IF(Shares!$A8="","",ROW()-29)</f>
        <v>7</v>
      </c>
      <c r="B36" t="str">
        <f>IF(Shares!$A8="","",Shares!$C8)</f>
        <v>MSFT</v>
      </c>
      <c r="C36" t="str">
        <f>IF(Shares!$A8="","",Shares!$B8)</f>
        <v>USX</v>
      </c>
      <c r="D36" t="str">
        <f>IF(Shares!$A8="","",Shares!$O8)</f>
        <v>US/HK Growth</v>
      </c>
      <c r="E36" t="str">
        <f>IF(Shares!$A8="","",IFERROR(INDEX($O$3:$O$40,MATCH(Shares!$O8,$N$3:$N$40,0)),"UNMAPPED"))</f>
        <v>Equity</v>
      </c>
      <c r="F36">
        <f>IF(Shares!$A8="","",Shares!$I8)</f>
        <v>420</v>
      </c>
      <c r="G36">
        <f>IF(Shares!$A8="","",Shares!$G8)</f>
        <v>230.25</v>
      </c>
      <c r="H36" s="313">
        <f>IF(Shares!$A8="","",Shares!$K8*Shares!$J8)</f>
        <v>8400</v>
      </c>
      <c r="I36" s="107">
        <f t="shared" si="6"/>
        <v>6.9935892098909339E-2</v>
      </c>
      <c r="J36" s="107">
        <f t="shared" si="7"/>
        <v>4.0290095208660628E-2</v>
      </c>
      <c r="K36" s="107">
        <f t="shared" si="8"/>
        <v>4.0290095208660628E-2</v>
      </c>
      <c r="N36" s="312"/>
      <c r="O36" s="312"/>
    </row>
    <row r="37" spans="1:15" x14ac:dyDescent="0.15">
      <c r="A37">
        <f>IF(Shares!$A9="","",ROW()-29)</f>
        <v>8</v>
      </c>
      <c r="B37" t="str">
        <f>IF(Shares!$A9="","",Shares!$C9)</f>
        <v>A17U</v>
      </c>
      <c r="C37" t="str">
        <f>IF(Shares!$A9="","",Shares!$B9)</f>
        <v>SGX</v>
      </c>
      <c r="D37" t="str">
        <f>IF(Shares!$A9="","",Shares!$O9)</f>
        <v>Reit/Dividend</v>
      </c>
      <c r="E37" t="str">
        <f>IF(Shares!$A9="","",IFERROR(INDEX($O$3:$O$40,MATCH(Shares!$O9,$N$3:$N$40,0)),"UNMAPPED"))</f>
        <v>REIT</v>
      </c>
      <c r="F37">
        <f>IF(Shares!$A9="","",Shares!$I9)</f>
        <v>2.74</v>
      </c>
      <c r="G37">
        <f>IF(Shares!$A9="","",Shares!$G9)</f>
        <v>2.9624999999999999</v>
      </c>
      <c r="H37" s="313">
        <f>IF(Shares!$A9="","",Shares!$K9*Shares!$J9)</f>
        <v>10960</v>
      </c>
      <c r="I37" s="107">
        <f t="shared" si="6"/>
        <v>9.1249687786195993E-2</v>
      </c>
      <c r="J37" s="107">
        <f t="shared" si="7"/>
        <v>5.2568981367490532E-2</v>
      </c>
      <c r="K37" s="107">
        <f t="shared" si="8"/>
        <v>5.2568981367490532E-2</v>
      </c>
      <c r="N37" s="312"/>
      <c r="O37" s="312"/>
    </row>
    <row r="38" spans="1:15" x14ac:dyDescent="0.15">
      <c r="A38">
        <f>IF(Shares!$A10="","",ROW()-29)</f>
        <v>9</v>
      </c>
      <c r="B38" t="str">
        <f>IF(Shares!$A10="","",Shares!$C10)</f>
        <v>CLR</v>
      </c>
      <c r="C38" t="str">
        <f>IF(Shares!$A10="","",Shares!$B10)</f>
        <v>SGX</v>
      </c>
      <c r="D38" t="str">
        <f>IF(Shares!$A10="","",Shares!$O10)</f>
        <v>Small Cap</v>
      </c>
      <c r="E38" t="str">
        <f>IF(Shares!$A10="","",IFERROR(INDEX($O$3:$O$40,MATCH(Shares!$O10,$N$3:$N$40,0)),"UNMAPPED"))</f>
        <v>Equity</v>
      </c>
      <c r="F38">
        <f>IF(Shares!$A10="","",Shares!$I10)</f>
        <v>0.81499999999999995</v>
      </c>
      <c r="G38">
        <f>IF(Shares!$A10="","",Shares!$G10)</f>
        <v>0.70250000000000001</v>
      </c>
      <c r="H38" s="313">
        <f>IF(Shares!$A10="","",Shares!$K10*Shares!$J10)</f>
        <v>8149.9999999999991</v>
      </c>
      <c r="I38" s="107">
        <f t="shared" si="6"/>
        <v>6.7854466738822741E-2</v>
      </c>
      <c r="J38" s="107">
        <f t="shared" si="7"/>
        <v>3.909098523221239E-2</v>
      </c>
      <c r="K38" s="107">
        <f t="shared" si="8"/>
        <v>3.909098523221239E-2</v>
      </c>
      <c r="N38" s="312"/>
      <c r="O38" s="312"/>
    </row>
    <row r="39" spans="1:15" x14ac:dyDescent="0.15">
      <c r="A39" t="str">
        <f>IF(Shares!$A11="","",ROW()-29)</f>
        <v/>
      </c>
      <c r="B39" t="str">
        <f>IF(Shares!$A11="","",Shares!$C11)</f>
        <v/>
      </c>
      <c r="C39" t="str">
        <f>IF(Shares!$A11="","",Shares!$B11)</f>
        <v/>
      </c>
      <c r="D39" t="str">
        <f>IF(Shares!$A11="","",Shares!$O11)</f>
        <v/>
      </c>
      <c r="E39" t="str">
        <f>IF(Shares!$A11="","",IFERROR(INDEX($O$3:$O$40,MATCH(Shares!$O11,$N$3:$N$40,0)),"UNMAPPED"))</f>
        <v/>
      </c>
      <c r="F39" t="str">
        <f>IF(Shares!$A11="","",Shares!$I11)</f>
        <v/>
      </c>
      <c r="G39" t="str">
        <f>IF(Shares!$A11="","",Shares!$G11)</f>
        <v/>
      </c>
      <c r="H39" s="313" t="str">
        <f>IF(Shares!$A11="","",Shares!$K11*Shares!$J11)</f>
        <v/>
      </c>
      <c r="I39" s="107" t="str">
        <f t="shared" si="6"/>
        <v/>
      </c>
      <c r="J39" s="107" t="str">
        <f t="shared" si="7"/>
        <v/>
      </c>
      <c r="K39" s="107" t="str">
        <f t="shared" si="8"/>
        <v/>
      </c>
      <c r="N39" s="312"/>
      <c r="O39" s="312"/>
    </row>
    <row r="40" spans="1:15" x14ac:dyDescent="0.15">
      <c r="A40" t="str">
        <f>IF(Shares!$A12="","",ROW()-29)</f>
        <v/>
      </c>
      <c r="B40" t="str">
        <f>IF(Shares!$A12="","",Shares!$C12)</f>
        <v/>
      </c>
      <c r="C40" t="str">
        <f>IF(Shares!$A12="","",Shares!$B12)</f>
        <v/>
      </c>
      <c r="D40" t="str">
        <f>IF(Shares!$A12="","",Shares!$O12)</f>
        <v/>
      </c>
      <c r="E40" t="str">
        <f>IF(Shares!$A12="","",IFERROR(INDEX($O$3:$O$40,MATCH(Shares!$O12,$N$3:$N$40,0)),"UNMAPPED"))</f>
        <v/>
      </c>
      <c r="F40" t="str">
        <f>IF(Shares!$A12="","",Shares!$I12)</f>
        <v/>
      </c>
      <c r="G40" t="str">
        <f>IF(Shares!$A12="","",Shares!$G12)</f>
        <v/>
      </c>
      <c r="H40" s="313" t="str">
        <f>IF(Shares!$A12="","",Shares!$K12*Shares!$J12)</f>
        <v/>
      </c>
      <c r="I40" s="107" t="str">
        <f t="shared" si="6"/>
        <v/>
      </c>
      <c r="J40" s="107" t="str">
        <f t="shared" si="7"/>
        <v/>
      </c>
      <c r="K40" s="107" t="str">
        <f t="shared" si="8"/>
        <v/>
      </c>
      <c r="N40" s="312"/>
      <c r="O40" s="312"/>
    </row>
    <row r="41" spans="1:15" x14ac:dyDescent="0.15">
      <c r="A41" t="str">
        <f>IF(Shares!$A13="","",ROW()-29)</f>
        <v/>
      </c>
      <c r="B41" t="str">
        <f>IF(Shares!$A13="","",Shares!$C13)</f>
        <v/>
      </c>
      <c r="C41" t="str">
        <f>IF(Shares!$A13="","",Shares!$B13)</f>
        <v/>
      </c>
      <c r="D41" t="str">
        <f>IF(Shares!$A13="","",Shares!$O13)</f>
        <v/>
      </c>
      <c r="E41" t="str">
        <f>IF(Shares!$A13="","",IFERROR(INDEX($O$3:$O$40,MATCH(Shares!$O13,$N$3:$N$40,0)),"UNMAPPED"))</f>
        <v/>
      </c>
      <c r="F41" t="str">
        <f>IF(Shares!$A13="","",Shares!$I13)</f>
        <v/>
      </c>
      <c r="G41" t="str">
        <f>IF(Shares!$A13="","",Shares!$G13)</f>
        <v/>
      </c>
      <c r="H41" s="313" t="str">
        <f>IF(Shares!$A13="","",Shares!$K13*Shares!$J13)</f>
        <v/>
      </c>
      <c r="I41" s="107" t="str">
        <f t="shared" si="6"/>
        <v/>
      </c>
      <c r="J41" s="107" t="str">
        <f t="shared" si="7"/>
        <v/>
      </c>
      <c r="K41" s="107" t="str">
        <f t="shared" si="8"/>
        <v/>
      </c>
    </row>
    <row r="42" spans="1:15" x14ac:dyDescent="0.15">
      <c r="A42" t="str">
        <f>IF(Shares!$A14="","",ROW()-29)</f>
        <v/>
      </c>
      <c r="B42" t="str">
        <f>IF(Shares!$A14="","",Shares!$C14)</f>
        <v/>
      </c>
      <c r="C42" t="str">
        <f>IF(Shares!$A14="","",Shares!$B14)</f>
        <v/>
      </c>
      <c r="D42" t="str">
        <f>IF(Shares!$A14="","",Shares!$O14)</f>
        <v/>
      </c>
      <c r="E42" t="str">
        <f>IF(Shares!$A14="","",IFERROR(INDEX($O$3:$O$40,MATCH(Shares!$O14,$N$3:$N$40,0)),"UNMAPPED"))</f>
        <v/>
      </c>
      <c r="F42" t="str">
        <f>IF(Shares!$A14="","",Shares!$I14)</f>
        <v/>
      </c>
      <c r="G42" t="str">
        <f>IF(Shares!$A14="","",Shares!$G14)</f>
        <v/>
      </c>
      <c r="H42" s="313" t="str">
        <f>IF(Shares!$A14="","",Shares!$K14*Shares!$J14)</f>
        <v/>
      </c>
      <c r="I42" s="107" t="str">
        <f t="shared" si="6"/>
        <v/>
      </c>
      <c r="J42" s="107" t="str">
        <f t="shared" si="7"/>
        <v/>
      </c>
      <c r="K42" s="107" t="str">
        <f t="shared" si="8"/>
        <v/>
      </c>
    </row>
    <row r="43" spans="1:15" x14ac:dyDescent="0.15">
      <c r="A43" t="str">
        <f>IF(Shares!$A15="","",ROW()-29)</f>
        <v/>
      </c>
      <c r="B43" t="str">
        <f>IF(Shares!$A15="","",Shares!$C15)</f>
        <v/>
      </c>
      <c r="C43" t="str">
        <f>IF(Shares!$A15="","",Shares!$B15)</f>
        <v/>
      </c>
      <c r="D43" t="str">
        <f>IF(Shares!$A15="","",Shares!$O15)</f>
        <v/>
      </c>
      <c r="E43" t="str">
        <f>IF(Shares!$A15="","",IFERROR(INDEX($O$3:$O$40,MATCH(Shares!$O15,$N$3:$N$40,0)),"UNMAPPED"))</f>
        <v/>
      </c>
      <c r="F43" t="str">
        <f>IF(Shares!$A15="","",Shares!$I15)</f>
        <v/>
      </c>
      <c r="G43" t="str">
        <f>IF(Shares!$A15="","",Shares!$G15)</f>
        <v/>
      </c>
      <c r="H43" s="313" t="str">
        <f>IF(Shares!$A15="","",Shares!$K15*Shares!$J15)</f>
        <v/>
      </c>
      <c r="I43" s="107" t="str">
        <f t="shared" si="6"/>
        <v/>
      </c>
      <c r="J43" s="107" t="str">
        <f t="shared" si="7"/>
        <v/>
      </c>
      <c r="K43" s="107" t="str">
        <f t="shared" si="8"/>
        <v/>
      </c>
    </row>
    <row r="44" spans="1:15" x14ac:dyDescent="0.15">
      <c r="A44" t="str">
        <f>IF(Shares!$A16="","",ROW()-29)</f>
        <v/>
      </c>
      <c r="B44" t="str">
        <f>IF(Shares!$A16="","",Shares!$C16)</f>
        <v/>
      </c>
      <c r="C44" t="str">
        <f>IF(Shares!$A16="","",Shares!$B16)</f>
        <v/>
      </c>
      <c r="D44" t="str">
        <f>IF(Shares!$A16="","",Shares!$O16)</f>
        <v/>
      </c>
      <c r="E44" t="str">
        <f>IF(Shares!$A16="","",IFERROR(INDEX($O$3:$O$40,MATCH(Shares!$O16,$N$3:$N$40,0)),"UNMAPPED"))</f>
        <v/>
      </c>
      <c r="F44" t="str">
        <f>IF(Shares!$A16="","",Shares!$I16)</f>
        <v/>
      </c>
      <c r="G44" t="str">
        <f>IF(Shares!$A16="","",Shares!$G16)</f>
        <v/>
      </c>
      <c r="H44" s="313" t="str">
        <f>IF(Shares!$A16="","",Shares!$K16*Shares!$J16)</f>
        <v/>
      </c>
      <c r="I44" s="107" t="str">
        <f t="shared" si="6"/>
        <v/>
      </c>
      <c r="J44" s="107" t="str">
        <f t="shared" si="7"/>
        <v/>
      </c>
      <c r="K44" s="107" t="str">
        <f t="shared" si="8"/>
        <v/>
      </c>
    </row>
    <row r="45" spans="1:15" x14ac:dyDescent="0.15">
      <c r="A45" t="str">
        <f>IF(Shares!$A17="","",ROW()-29)</f>
        <v/>
      </c>
      <c r="B45" t="str">
        <f>IF(Shares!$A17="","",Shares!$C17)</f>
        <v/>
      </c>
      <c r="C45" t="str">
        <f>IF(Shares!$A17="","",Shares!$B17)</f>
        <v/>
      </c>
      <c r="D45" t="str">
        <f>IF(Shares!$A17="","",Shares!$O17)</f>
        <v/>
      </c>
      <c r="E45" t="str">
        <f>IF(Shares!$A17="","",IFERROR(INDEX($O$3:$O$40,MATCH(Shares!$O17,$N$3:$N$40,0)),"UNMAPPED"))</f>
        <v/>
      </c>
      <c r="F45" t="str">
        <f>IF(Shares!$A17="","",Shares!$I17)</f>
        <v/>
      </c>
      <c r="G45" t="str">
        <f>IF(Shares!$A17="","",Shares!$G17)</f>
        <v/>
      </c>
      <c r="H45" s="313" t="str">
        <f>IF(Shares!$A17="","",Shares!$K17*Shares!$J17)</f>
        <v/>
      </c>
      <c r="I45" s="107" t="str">
        <f t="shared" si="6"/>
        <v/>
      </c>
      <c r="J45" s="107" t="str">
        <f t="shared" si="7"/>
        <v/>
      </c>
      <c r="K45" s="107" t="str">
        <f t="shared" si="8"/>
        <v/>
      </c>
    </row>
    <row r="46" spans="1:15" x14ac:dyDescent="0.15">
      <c r="A46" t="str">
        <f>IF(Shares!$A18="","",ROW()-29)</f>
        <v/>
      </c>
      <c r="B46" t="str">
        <f>IF(Shares!$A18="","",Shares!$C18)</f>
        <v/>
      </c>
      <c r="C46" t="str">
        <f>IF(Shares!$A18="","",Shares!$B18)</f>
        <v/>
      </c>
      <c r="D46" t="str">
        <f>IF(Shares!$A18="","",Shares!$O18)</f>
        <v/>
      </c>
      <c r="E46" t="str">
        <f>IF(Shares!$A18="","",IFERROR(INDEX($O$3:$O$40,MATCH(Shares!$O18,$N$3:$N$40,0)),"UNMAPPED"))</f>
        <v/>
      </c>
      <c r="F46" t="str">
        <f>IF(Shares!$A18="","",Shares!$I18)</f>
        <v/>
      </c>
      <c r="G46" t="str">
        <f>IF(Shares!$A18="","",Shares!$G18)</f>
        <v/>
      </c>
      <c r="H46" s="313" t="str">
        <f>IF(Shares!$A18="","",Shares!$K18*Shares!$J18)</f>
        <v/>
      </c>
      <c r="I46" s="107" t="str">
        <f t="shared" si="6"/>
        <v/>
      </c>
      <c r="J46" s="107" t="str">
        <f t="shared" si="7"/>
        <v/>
      </c>
      <c r="K46" s="107" t="str">
        <f t="shared" si="8"/>
        <v/>
      </c>
    </row>
    <row r="47" spans="1:15" x14ac:dyDescent="0.15">
      <c r="A47" t="str">
        <f>IF(Shares!$A19="","",ROW()-29)</f>
        <v/>
      </c>
      <c r="B47" t="str">
        <f>IF(Shares!$A19="","",Shares!$C19)</f>
        <v/>
      </c>
      <c r="C47" t="str">
        <f>IF(Shares!$A19="","",Shares!$B19)</f>
        <v/>
      </c>
      <c r="D47" t="str">
        <f>IF(Shares!$A19="","",Shares!$O19)</f>
        <v/>
      </c>
      <c r="E47" t="str">
        <f>IF(Shares!$A19="","",IFERROR(INDEX($O$3:$O$40,MATCH(Shares!$O19,$N$3:$N$40,0)),"UNMAPPED"))</f>
        <v/>
      </c>
      <c r="F47" t="str">
        <f>IF(Shares!$A19="","",Shares!$I19)</f>
        <v/>
      </c>
      <c r="G47" t="str">
        <f>IF(Shares!$A19="","",Shares!$G19)</f>
        <v/>
      </c>
      <c r="H47" s="313" t="str">
        <f>IF(Shares!$A19="","",Shares!$K19*Shares!$J19)</f>
        <v/>
      </c>
      <c r="I47" s="107" t="str">
        <f t="shared" si="6"/>
        <v/>
      </c>
      <c r="J47" s="107" t="str">
        <f t="shared" si="7"/>
        <v/>
      </c>
      <c r="K47" s="107" t="str">
        <f t="shared" si="8"/>
        <v/>
      </c>
    </row>
    <row r="48" spans="1:15" x14ac:dyDescent="0.15">
      <c r="A48" t="str">
        <f>IF(Shares!$A20="","",ROW()-29)</f>
        <v/>
      </c>
      <c r="B48" t="str">
        <f>IF(Shares!$A20="","",Shares!$C20)</f>
        <v/>
      </c>
      <c r="C48" t="str">
        <f>IF(Shares!$A20="","",Shares!$B20)</f>
        <v/>
      </c>
      <c r="D48" t="str">
        <f>IF(Shares!$A20="","",Shares!$O20)</f>
        <v/>
      </c>
      <c r="E48" t="str">
        <f>IF(Shares!$A20="","",IFERROR(INDEX($O$3:$O$40,MATCH(Shares!$O20,$N$3:$N$40,0)),"UNMAPPED"))</f>
        <v/>
      </c>
      <c r="F48" t="str">
        <f>IF(Shares!$A20="","",Shares!$I20)</f>
        <v/>
      </c>
      <c r="G48" t="str">
        <f>IF(Shares!$A20="","",Shares!$G20)</f>
        <v/>
      </c>
      <c r="H48" s="313" t="str">
        <f>IF(Shares!$A20="","",Shares!$K20*Shares!$J20)</f>
        <v/>
      </c>
      <c r="I48" s="107" t="str">
        <f t="shared" si="6"/>
        <v/>
      </c>
      <c r="J48" s="107" t="str">
        <f t="shared" si="7"/>
        <v/>
      </c>
      <c r="K48" s="107" t="str">
        <f t="shared" si="8"/>
        <v/>
      </c>
    </row>
    <row r="49" spans="1:11" x14ac:dyDescent="0.15">
      <c r="A49" t="str">
        <f>IF(Shares!$A21="","",ROW()-29)</f>
        <v/>
      </c>
      <c r="B49" t="str">
        <f>IF(Shares!$A21="","",Shares!$C21)</f>
        <v/>
      </c>
      <c r="C49" t="str">
        <f>IF(Shares!$A21="","",Shares!$B21)</f>
        <v/>
      </c>
      <c r="D49" t="str">
        <f>IF(Shares!$A21="","",Shares!$O21)</f>
        <v/>
      </c>
      <c r="E49" t="str">
        <f>IF(Shares!$A21="","",IFERROR(INDEX($O$3:$O$40,MATCH(Shares!$O21,$N$3:$N$40,0)),"UNMAPPED"))</f>
        <v/>
      </c>
      <c r="F49" t="str">
        <f>IF(Shares!$A21="","",Shares!$I21)</f>
        <v/>
      </c>
      <c r="G49" t="str">
        <f>IF(Shares!$A21="","",Shares!$G21)</f>
        <v/>
      </c>
      <c r="H49" s="313" t="str">
        <f>IF(Shares!$A21="","",Shares!$K21*Shares!$J21)</f>
        <v/>
      </c>
      <c r="I49" s="107" t="str">
        <f t="shared" si="6"/>
        <v/>
      </c>
      <c r="J49" s="107" t="str">
        <f t="shared" si="7"/>
        <v/>
      </c>
      <c r="K49" s="107" t="str">
        <f t="shared" si="8"/>
        <v/>
      </c>
    </row>
    <row r="50" spans="1:11" x14ac:dyDescent="0.15">
      <c r="A50" t="str">
        <f>IF(Shares!$A22="","",ROW()-29)</f>
        <v/>
      </c>
      <c r="B50" t="str">
        <f>IF(Shares!$A22="","",Shares!$C22)</f>
        <v/>
      </c>
      <c r="C50" t="str">
        <f>IF(Shares!$A22="","",Shares!$B22)</f>
        <v/>
      </c>
      <c r="D50" t="str">
        <f>IF(Shares!$A22="","",Shares!$O22)</f>
        <v/>
      </c>
      <c r="E50" t="str">
        <f>IF(Shares!$A22="","",IFERROR(INDEX($O$3:$O$40,MATCH(Shares!$O22,$N$3:$N$40,0)),"UNMAPPED"))</f>
        <v/>
      </c>
      <c r="F50" t="str">
        <f>IF(Shares!$A22="","",Shares!$I22)</f>
        <v/>
      </c>
      <c r="G50" t="str">
        <f>IF(Shares!$A22="","",Shares!$G22)</f>
        <v/>
      </c>
      <c r="H50" s="313" t="str">
        <f>IF(Shares!$A22="","",Shares!$K22*Shares!$J22)</f>
        <v/>
      </c>
      <c r="I50" s="107" t="str">
        <f t="shared" si="6"/>
        <v/>
      </c>
      <c r="J50" s="107" t="str">
        <f t="shared" si="7"/>
        <v/>
      </c>
      <c r="K50" s="107" t="str">
        <f t="shared" si="8"/>
        <v/>
      </c>
    </row>
    <row r="51" spans="1:11" x14ac:dyDescent="0.15">
      <c r="A51" t="str">
        <f>IF(Shares!$A23="","",ROW()-29)</f>
        <v/>
      </c>
      <c r="B51" t="str">
        <f>IF(Shares!$A23="","",Shares!$C23)</f>
        <v/>
      </c>
      <c r="C51" t="str">
        <f>IF(Shares!$A23="","",Shares!$B23)</f>
        <v/>
      </c>
      <c r="D51" t="str">
        <f>IF(Shares!$A23="","",Shares!$O23)</f>
        <v/>
      </c>
      <c r="E51" t="str">
        <f>IF(Shares!$A23="","",IFERROR(INDEX($O$3:$O$40,MATCH(Shares!$O23,$N$3:$N$40,0)),"UNMAPPED"))</f>
        <v/>
      </c>
      <c r="F51" t="str">
        <f>IF(Shares!$A23="","",Shares!$I23)</f>
        <v/>
      </c>
      <c r="G51" t="str">
        <f>IF(Shares!$A23="","",Shares!$G23)</f>
        <v/>
      </c>
      <c r="H51" s="313" t="str">
        <f>IF(Shares!$A23="","",Shares!$K23*Shares!$J23)</f>
        <v/>
      </c>
      <c r="I51" s="107" t="str">
        <f t="shared" si="6"/>
        <v/>
      </c>
      <c r="J51" s="107" t="str">
        <f t="shared" si="7"/>
        <v/>
      </c>
      <c r="K51" s="107" t="str">
        <f t="shared" si="8"/>
        <v/>
      </c>
    </row>
    <row r="52" spans="1:11" x14ac:dyDescent="0.15">
      <c r="A52" t="str">
        <f>IF(Shares!$A24="","",ROW()-29)</f>
        <v/>
      </c>
      <c r="B52" t="str">
        <f>IF(Shares!$A24="","",Shares!$C24)</f>
        <v/>
      </c>
      <c r="C52" t="str">
        <f>IF(Shares!$A24="","",Shares!$B24)</f>
        <v/>
      </c>
      <c r="D52" t="str">
        <f>IF(Shares!$A24="","",Shares!$O24)</f>
        <v/>
      </c>
      <c r="E52" t="str">
        <f>IF(Shares!$A24="","",IFERROR(INDEX($O$3:$O$40,MATCH(Shares!$O24,$N$3:$N$40,0)),"UNMAPPED"))</f>
        <v/>
      </c>
      <c r="F52" t="str">
        <f>IF(Shares!$A24="","",Shares!$I24)</f>
        <v/>
      </c>
      <c r="G52" t="str">
        <f>IF(Shares!$A24="","",Shares!$G24)</f>
        <v/>
      </c>
      <c r="H52" s="313" t="str">
        <f>IF(Shares!$A24="","",Shares!$K24*Shares!$J24)</f>
        <v/>
      </c>
      <c r="I52" s="107" t="str">
        <f t="shared" si="6"/>
        <v/>
      </c>
      <c r="J52" s="107" t="str">
        <f t="shared" si="7"/>
        <v/>
      </c>
      <c r="K52" s="107" t="str">
        <f t="shared" si="8"/>
        <v/>
      </c>
    </row>
    <row r="53" spans="1:11" x14ac:dyDescent="0.15">
      <c r="A53" t="str">
        <f>IF(Shares!$A25="","",ROW()-29)</f>
        <v/>
      </c>
      <c r="B53" t="str">
        <f>IF(Shares!$A25="","",Shares!$C25)</f>
        <v/>
      </c>
      <c r="C53" t="str">
        <f>IF(Shares!$A25="","",Shares!$B25)</f>
        <v/>
      </c>
      <c r="D53" t="str">
        <f>IF(Shares!$A25="","",Shares!$O25)</f>
        <v/>
      </c>
      <c r="E53" t="str">
        <f>IF(Shares!$A25="","",IFERROR(INDEX($O$3:$O$40,MATCH(Shares!$O25,$N$3:$N$40,0)),"UNMAPPED"))</f>
        <v/>
      </c>
      <c r="F53" t="str">
        <f>IF(Shares!$A25="","",Shares!$I25)</f>
        <v/>
      </c>
      <c r="G53" t="str">
        <f>IF(Shares!$A25="","",Shares!$G25)</f>
        <v/>
      </c>
      <c r="H53" s="313" t="str">
        <f>IF(Shares!$A25="","",Shares!$K25*Shares!$J25)</f>
        <v/>
      </c>
      <c r="I53" s="107" t="str">
        <f t="shared" si="6"/>
        <v/>
      </c>
      <c r="J53" s="107" t="str">
        <f t="shared" si="7"/>
        <v/>
      </c>
      <c r="K53" s="107" t="str">
        <f t="shared" si="8"/>
        <v/>
      </c>
    </row>
    <row r="54" spans="1:11" x14ac:dyDescent="0.15">
      <c r="A54" t="str">
        <f>IF(Shares!$A26="","",ROW()-29)</f>
        <v/>
      </c>
      <c r="B54" t="str">
        <f>IF(Shares!$A26="","",Shares!$C26)</f>
        <v/>
      </c>
      <c r="C54" t="str">
        <f>IF(Shares!$A26="","",Shares!$B26)</f>
        <v/>
      </c>
      <c r="D54" t="str">
        <f>IF(Shares!$A26="","",Shares!$O26)</f>
        <v/>
      </c>
      <c r="E54" t="str">
        <f>IF(Shares!$A26="","",IFERROR(INDEX($O$3:$O$40,MATCH(Shares!$O26,$N$3:$N$40,0)),"UNMAPPED"))</f>
        <v/>
      </c>
      <c r="F54" t="str">
        <f>IF(Shares!$A26="","",Shares!$I26)</f>
        <v/>
      </c>
      <c r="G54" t="str">
        <f>IF(Shares!$A26="","",Shares!$G26)</f>
        <v/>
      </c>
      <c r="H54" s="313" t="str">
        <f>IF(Shares!$A26="","",Shares!$K26*Shares!$J26)</f>
        <v/>
      </c>
      <c r="I54" s="107" t="str">
        <f t="shared" si="6"/>
        <v/>
      </c>
      <c r="J54" s="107" t="str">
        <f t="shared" si="7"/>
        <v/>
      </c>
      <c r="K54" s="107" t="str">
        <f t="shared" si="8"/>
        <v/>
      </c>
    </row>
    <row r="55" spans="1:11" x14ac:dyDescent="0.15">
      <c r="A55" t="str">
        <f>IF(Shares!$A27="","",ROW()-29)</f>
        <v/>
      </c>
      <c r="B55" t="str">
        <f>IF(Shares!$A27="","",Shares!$C27)</f>
        <v/>
      </c>
      <c r="C55" t="str">
        <f>IF(Shares!$A27="","",Shares!$B27)</f>
        <v/>
      </c>
      <c r="D55" t="str">
        <f>IF(Shares!$A27="","",Shares!$O27)</f>
        <v/>
      </c>
      <c r="E55" t="str">
        <f>IF(Shares!$A27="","",IFERROR(INDEX($O$3:$O$40,MATCH(Shares!$O27,$N$3:$N$40,0)),"UNMAPPED"))</f>
        <v/>
      </c>
      <c r="F55" t="str">
        <f>IF(Shares!$A27="","",Shares!$I27)</f>
        <v/>
      </c>
      <c r="G55" t="str">
        <f>IF(Shares!$A27="","",Shares!$G27)</f>
        <v/>
      </c>
      <c r="H55" s="313" t="str">
        <f>IF(Shares!$A27="","",Shares!$K27*Shares!$J27)</f>
        <v/>
      </c>
      <c r="I55" s="107" t="str">
        <f t="shared" si="6"/>
        <v/>
      </c>
      <c r="J55" s="107" t="str">
        <f t="shared" si="7"/>
        <v/>
      </c>
      <c r="K55" s="107" t="str">
        <f t="shared" si="8"/>
        <v/>
      </c>
    </row>
    <row r="56" spans="1:11" x14ac:dyDescent="0.15">
      <c r="A56" t="str">
        <f>IF(Shares!$A28="","",ROW()-29)</f>
        <v/>
      </c>
      <c r="B56" t="str">
        <f>IF(Shares!$A28="","",Shares!$C28)</f>
        <v/>
      </c>
      <c r="C56" t="str">
        <f>IF(Shares!$A28="","",Shares!$B28)</f>
        <v/>
      </c>
      <c r="D56" t="str">
        <f>IF(Shares!$A28="","",Shares!$O28)</f>
        <v/>
      </c>
      <c r="E56" t="str">
        <f>IF(Shares!$A28="","",IFERROR(INDEX($O$3:$O$40,MATCH(Shares!$O28,$N$3:$N$40,0)),"UNMAPPED"))</f>
        <v/>
      </c>
      <c r="F56" t="str">
        <f>IF(Shares!$A28="","",Shares!$I28)</f>
        <v/>
      </c>
      <c r="G56" t="str">
        <f>IF(Shares!$A28="","",Shares!$G28)</f>
        <v/>
      </c>
      <c r="H56" s="313" t="str">
        <f>IF(Shares!$A28="","",Shares!$K28*Shares!$J28)</f>
        <v/>
      </c>
      <c r="I56" s="107" t="str">
        <f t="shared" si="6"/>
        <v/>
      </c>
      <c r="J56" s="107" t="str">
        <f t="shared" si="7"/>
        <v/>
      </c>
      <c r="K56" s="107" t="str">
        <f t="shared" si="8"/>
        <v/>
      </c>
    </row>
    <row r="57" spans="1:11" x14ac:dyDescent="0.15">
      <c r="A57" t="str">
        <f>IF(Shares!$A29="","",ROW()-29)</f>
        <v/>
      </c>
      <c r="B57" t="str">
        <f>IF(Shares!$A29="","",Shares!$C29)</f>
        <v/>
      </c>
      <c r="C57" t="str">
        <f>IF(Shares!$A29="","",Shares!$B29)</f>
        <v/>
      </c>
      <c r="D57" t="str">
        <f>IF(Shares!$A29="","",Shares!$O29)</f>
        <v/>
      </c>
      <c r="E57" t="str">
        <f>IF(Shares!$A29="","",IFERROR(INDEX($O$3:$O$40,MATCH(Shares!$O29,$N$3:$N$40,0)),"UNMAPPED"))</f>
        <v/>
      </c>
      <c r="F57" t="str">
        <f>IF(Shares!$A29="","",Shares!$I29)</f>
        <v/>
      </c>
      <c r="G57" t="str">
        <f>IF(Shares!$A29="","",Shares!$G29)</f>
        <v/>
      </c>
      <c r="H57" s="313" t="str">
        <f>IF(Shares!$A29="","",Shares!$K29*Shares!$J29)</f>
        <v/>
      </c>
      <c r="I57" s="107" t="str">
        <f t="shared" si="6"/>
        <v/>
      </c>
      <c r="J57" s="107" t="str">
        <f t="shared" si="7"/>
        <v/>
      </c>
      <c r="K57" s="107" t="str">
        <f t="shared" si="8"/>
        <v/>
      </c>
    </row>
    <row r="58" spans="1:11" x14ac:dyDescent="0.15">
      <c r="A58" t="str">
        <f>IF(Shares!$A30="","",ROW()-29)</f>
        <v/>
      </c>
      <c r="B58" t="str">
        <f>IF(Shares!$A30="","",Shares!$C30)</f>
        <v/>
      </c>
      <c r="C58" t="str">
        <f>IF(Shares!$A30="","",Shares!$B30)</f>
        <v/>
      </c>
      <c r="D58" t="str">
        <f>IF(Shares!$A30="","",Shares!$O30)</f>
        <v/>
      </c>
      <c r="E58" t="str">
        <f>IF(Shares!$A30="","",IFERROR(INDEX($O$3:$O$40,MATCH(Shares!$O30,$N$3:$N$40,0)),"UNMAPPED"))</f>
        <v/>
      </c>
      <c r="F58" t="str">
        <f>IF(Shares!$A30="","",Shares!$I30)</f>
        <v/>
      </c>
      <c r="G58" t="str">
        <f>IF(Shares!$A30="","",Shares!$G30)</f>
        <v/>
      </c>
      <c r="H58" s="313" t="str">
        <f>IF(Shares!$A30="","",Shares!$K30*Shares!$J30)</f>
        <v/>
      </c>
      <c r="I58" s="107" t="str">
        <f t="shared" si="6"/>
        <v/>
      </c>
      <c r="J58" s="107" t="str">
        <f t="shared" si="7"/>
        <v/>
      </c>
      <c r="K58" s="107" t="str">
        <f t="shared" si="8"/>
        <v/>
      </c>
    </row>
    <row r="59" spans="1:11" x14ac:dyDescent="0.15">
      <c r="A59" t="str">
        <f>IF(Shares!$A31="","",ROW()-29)</f>
        <v/>
      </c>
      <c r="B59" t="str">
        <f>IF(Shares!$A31="","",Shares!$C31)</f>
        <v/>
      </c>
      <c r="C59" t="str">
        <f>IF(Shares!$A31="","",Shares!$B31)</f>
        <v/>
      </c>
      <c r="D59" t="str">
        <f>IF(Shares!$A31="","",Shares!$O31)</f>
        <v/>
      </c>
      <c r="E59" t="str">
        <f>IF(Shares!$A31="","",IFERROR(INDEX($O$3:$O$40,MATCH(Shares!$O31,$N$3:$N$40,0)),"UNMAPPED"))</f>
        <v/>
      </c>
      <c r="F59" t="str">
        <f>IF(Shares!$A31="","",Shares!$I31)</f>
        <v/>
      </c>
      <c r="G59" t="str">
        <f>IF(Shares!$A31="","",Shares!$G31)</f>
        <v/>
      </c>
      <c r="H59" s="313" t="str">
        <f>IF(Shares!$A31="","",Shares!$K31*Shares!$J31)</f>
        <v/>
      </c>
      <c r="I59" s="107" t="str">
        <f t="shared" si="6"/>
        <v/>
      </c>
      <c r="J59" s="107" t="str">
        <f t="shared" si="7"/>
        <v/>
      </c>
      <c r="K59" s="107" t="str">
        <f t="shared" si="8"/>
        <v/>
      </c>
    </row>
    <row r="60" spans="1:11" x14ac:dyDescent="0.15">
      <c r="A60" t="str">
        <f>IF(Shares!$A32="","",ROW()-29)</f>
        <v/>
      </c>
      <c r="B60" t="str">
        <f>IF(Shares!$A32="","",Shares!$C32)</f>
        <v/>
      </c>
      <c r="C60" t="str">
        <f>IF(Shares!$A32="","",Shares!$B32)</f>
        <v/>
      </c>
      <c r="D60" t="str">
        <f>IF(Shares!$A32="","",Shares!$O32)</f>
        <v/>
      </c>
      <c r="E60" t="str">
        <f>IF(Shares!$A32="","",IFERROR(INDEX($O$3:$O$40,MATCH(Shares!$O32,$N$3:$N$40,0)),"UNMAPPED"))</f>
        <v/>
      </c>
      <c r="F60" t="str">
        <f>IF(Shares!$A32="","",Shares!$I32)</f>
        <v/>
      </c>
      <c r="G60" t="str">
        <f>IF(Shares!$A32="","",Shares!$G32)</f>
        <v/>
      </c>
      <c r="H60" s="313" t="str">
        <f>IF(Shares!$A32="","",Shares!$K32*Shares!$J32)</f>
        <v/>
      </c>
      <c r="I60" s="107" t="str">
        <f t="shared" si="6"/>
        <v/>
      </c>
      <c r="J60" s="107" t="str">
        <f t="shared" si="7"/>
        <v/>
      </c>
      <c r="K60" s="107" t="str">
        <f t="shared" si="8"/>
        <v/>
      </c>
    </row>
    <row r="61" spans="1:11" x14ac:dyDescent="0.15">
      <c r="A61" t="str">
        <f>IF(Shares!$A33="","",ROW()-29)</f>
        <v/>
      </c>
      <c r="B61" t="str">
        <f>IF(Shares!$A33="","",Shares!$C33)</f>
        <v/>
      </c>
      <c r="C61" t="str">
        <f>IF(Shares!$A33="","",Shares!$B33)</f>
        <v/>
      </c>
      <c r="D61" t="str">
        <f>IF(Shares!$A33="","",Shares!$O33)</f>
        <v/>
      </c>
      <c r="E61" t="str">
        <f>IF(Shares!$A33="","",IFERROR(INDEX($O$3:$O$40,MATCH(Shares!$O33,$N$3:$N$40,0)),"UNMAPPED"))</f>
        <v/>
      </c>
      <c r="F61" t="str">
        <f>IF(Shares!$A33="","",Shares!$I33)</f>
        <v/>
      </c>
      <c r="G61" t="str">
        <f>IF(Shares!$A33="","",Shares!$G33)</f>
        <v/>
      </c>
      <c r="H61" s="313" t="str">
        <f>IF(Shares!$A33="","",Shares!$K33*Shares!$J33)</f>
        <v/>
      </c>
      <c r="I61" s="107" t="str">
        <f t="shared" si="6"/>
        <v/>
      </c>
      <c r="J61" s="107" t="str">
        <f t="shared" si="7"/>
        <v/>
      </c>
      <c r="K61" s="107" t="str">
        <f t="shared" si="8"/>
        <v/>
      </c>
    </row>
    <row r="62" spans="1:11" x14ac:dyDescent="0.15">
      <c r="A62" t="str">
        <f>IF(Shares!$A34="","",ROW()-29)</f>
        <v/>
      </c>
      <c r="B62" t="str">
        <f>IF(Shares!$A34="","",Shares!$C34)</f>
        <v/>
      </c>
      <c r="C62" t="str">
        <f>IF(Shares!$A34="","",Shares!$B34)</f>
        <v/>
      </c>
      <c r="D62" t="str">
        <f>IF(Shares!$A34="","",Shares!$O34)</f>
        <v/>
      </c>
      <c r="E62" t="str">
        <f>IF(Shares!$A34="","",IFERROR(INDEX($O$3:$O$40,MATCH(Shares!$O34,$N$3:$N$40,0)),"UNMAPPED"))</f>
        <v/>
      </c>
      <c r="F62" t="str">
        <f>IF(Shares!$A34="","",Shares!$I34)</f>
        <v/>
      </c>
      <c r="G62" t="str">
        <f>IF(Shares!$A34="","",Shares!$G34)</f>
        <v/>
      </c>
      <c r="H62" s="313" t="str">
        <f>IF(Shares!$A34="","",Shares!$K34*Shares!$J34)</f>
        <v/>
      </c>
      <c r="I62" s="107" t="str">
        <f t="shared" si="6"/>
        <v/>
      </c>
      <c r="J62" s="107" t="str">
        <f t="shared" si="7"/>
        <v/>
      </c>
      <c r="K62" s="107" t="str">
        <f t="shared" si="8"/>
        <v/>
      </c>
    </row>
    <row r="63" spans="1:11" x14ac:dyDescent="0.15">
      <c r="A63" t="str">
        <f>IF(Shares!$A35="","",ROW()-29)</f>
        <v/>
      </c>
      <c r="B63" t="str">
        <f>IF(Shares!$A35="","",Shares!$C35)</f>
        <v/>
      </c>
      <c r="C63" t="str">
        <f>IF(Shares!$A35="","",Shares!$B35)</f>
        <v/>
      </c>
      <c r="D63" t="str">
        <f>IF(Shares!$A35="","",Shares!$O35)</f>
        <v/>
      </c>
      <c r="E63" t="str">
        <f>IF(Shares!$A35="","",IFERROR(INDEX($O$3:$O$40,MATCH(Shares!$O35,$N$3:$N$40,0)),"UNMAPPED"))</f>
        <v/>
      </c>
      <c r="F63" t="str">
        <f>IF(Shares!$A35="","",Shares!$I35)</f>
        <v/>
      </c>
      <c r="G63" t="str">
        <f>IF(Shares!$A35="","",Shares!$G35)</f>
        <v/>
      </c>
      <c r="H63" s="313" t="str">
        <f>IF(Shares!$A35="","",Shares!$K35*Shares!$J35)</f>
        <v/>
      </c>
      <c r="I63" s="107" t="str">
        <f t="shared" si="6"/>
        <v/>
      </c>
      <c r="J63" s="107" t="str">
        <f t="shared" si="7"/>
        <v/>
      </c>
      <c r="K63" s="107" t="str">
        <f t="shared" si="8"/>
        <v/>
      </c>
    </row>
    <row r="64" spans="1:11" x14ac:dyDescent="0.15">
      <c r="A64" t="str">
        <f>IF(Shares!$A36="","",ROW()-29)</f>
        <v/>
      </c>
      <c r="B64" t="str">
        <f>IF(Shares!$A36="","",Shares!$C36)</f>
        <v/>
      </c>
      <c r="C64" t="str">
        <f>IF(Shares!$A36="","",Shares!$B36)</f>
        <v/>
      </c>
      <c r="D64" t="str">
        <f>IF(Shares!$A36="","",Shares!$O36)</f>
        <v/>
      </c>
      <c r="E64" t="str">
        <f>IF(Shares!$A36="","",IFERROR(INDEX($O$3:$O$40,MATCH(Shares!$O36,$N$3:$N$40,0)),"UNMAPPED"))</f>
        <v/>
      </c>
      <c r="F64" t="str">
        <f>IF(Shares!$A36="","",Shares!$I36)</f>
        <v/>
      </c>
      <c r="G64" t="str">
        <f>IF(Shares!$A36="","",Shares!$G36)</f>
        <v/>
      </c>
      <c r="H64" s="313" t="str">
        <f>IF(Shares!$A36="","",Shares!$K36*Shares!$J36)</f>
        <v/>
      </c>
      <c r="I64" s="107" t="str">
        <f t="shared" si="6"/>
        <v/>
      </c>
      <c r="J64" s="107" t="str">
        <f t="shared" si="7"/>
        <v/>
      </c>
      <c r="K64" s="107" t="str">
        <f t="shared" si="8"/>
        <v/>
      </c>
    </row>
    <row r="65" spans="1:11" x14ac:dyDescent="0.15">
      <c r="A65" t="str">
        <f>IF(Shares!$A37="","",ROW()-29)</f>
        <v/>
      </c>
      <c r="B65" t="str">
        <f>IF(Shares!$A37="","",Shares!$C37)</f>
        <v/>
      </c>
      <c r="C65" t="str">
        <f>IF(Shares!$A37="","",Shares!$B37)</f>
        <v/>
      </c>
      <c r="D65" t="str">
        <f>IF(Shares!$A37="","",Shares!$O37)</f>
        <v/>
      </c>
      <c r="E65" t="str">
        <f>IF(Shares!$A37="","",IFERROR(INDEX($O$3:$O$40,MATCH(Shares!$O37,$N$3:$N$40,0)),"UNMAPPED"))</f>
        <v/>
      </c>
      <c r="F65" t="str">
        <f>IF(Shares!$A37="","",Shares!$I37)</f>
        <v/>
      </c>
      <c r="G65" t="str">
        <f>IF(Shares!$A37="","",Shares!$G37)</f>
        <v/>
      </c>
      <c r="H65" s="313" t="str">
        <f>IF(Shares!$A37="","",Shares!$K37*Shares!$J37)</f>
        <v/>
      </c>
      <c r="I65" s="107" t="str">
        <f t="shared" si="6"/>
        <v/>
      </c>
      <c r="J65" s="107" t="str">
        <f t="shared" si="7"/>
        <v/>
      </c>
      <c r="K65" s="107" t="str">
        <f t="shared" si="8"/>
        <v/>
      </c>
    </row>
    <row r="66" spans="1:11" x14ac:dyDescent="0.15">
      <c r="A66" t="str">
        <f>IF(Shares!$A38="","",ROW()-29)</f>
        <v/>
      </c>
      <c r="B66" t="str">
        <f>IF(Shares!$A38="","",Shares!$C38)</f>
        <v/>
      </c>
      <c r="C66" t="str">
        <f>IF(Shares!$A38="","",Shares!$B38)</f>
        <v/>
      </c>
      <c r="D66" t="str">
        <f>IF(Shares!$A38="","",Shares!$O38)</f>
        <v/>
      </c>
      <c r="E66" t="str">
        <f>IF(Shares!$A38="","",IFERROR(INDEX($O$3:$O$40,MATCH(Shares!$O38,$N$3:$N$40,0)),"UNMAPPED"))</f>
        <v/>
      </c>
      <c r="F66" t="str">
        <f>IF(Shares!$A38="","",Shares!$I38)</f>
        <v/>
      </c>
      <c r="G66" t="str">
        <f>IF(Shares!$A38="","",Shares!$G38)</f>
        <v/>
      </c>
      <c r="H66" s="313" t="str">
        <f>IF(Shares!$A38="","",Shares!$K38*Shares!$J38)</f>
        <v/>
      </c>
      <c r="I66" s="107" t="str">
        <f t="shared" si="6"/>
        <v/>
      </c>
      <c r="J66" s="107" t="str">
        <f t="shared" si="7"/>
        <v/>
      </c>
      <c r="K66" s="107" t="str">
        <f t="shared" si="8"/>
        <v/>
      </c>
    </row>
    <row r="67" spans="1:11" x14ac:dyDescent="0.15">
      <c r="A67" t="str">
        <f>IF(Shares!$A39="","",ROW()-29)</f>
        <v/>
      </c>
      <c r="B67" t="str">
        <f>IF(Shares!$A39="","",Shares!$C39)</f>
        <v/>
      </c>
      <c r="C67" t="str">
        <f>IF(Shares!$A39="","",Shares!$B39)</f>
        <v/>
      </c>
      <c r="D67" t="str">
        <f>IF(Shares!$A39="","",Shares!$O39)</f>
        <v/>
      </c>
      <c r="E67" t="str">
        <f>IF(Shares!$A39="","",IFERROR(INDEX($O$3:$O$40,MATCH(Shares!$O39,$N$3:$N$40,0)),"UNMAPPED"))</f>
        <v/>
      </c>
      <c r="F67" t="str">
        <f>IF(Shares!$A39="","",Shares!$I39)</f>
        <v/>
      </c>
      <c r="G67" t="str">
        <f>IF(Shares!$A39="","",Shares!$G39)</f>
        <v/>
      </c>
      <c r="H67" s="313" t="str">
        <f>IF(Shares!$A39="","",Shares!$K39*Shares!$J39)</f>
        <v/>
      </c>
      <c r="I67" s="107" t="str">
        <f t="shared" si="6"/>
        <v/>
      </c>
      <c r="J67" s="107" t="str">
        <f t="shared" si="7"/>
        <v/>
      </c>
      <c r="K67" s="107" t="str">
        <f t="shared" si="8"/>
        <v/>
      </c>
    </row>
    <row r="68" spans="1:11" x14ac:dyDescent="0.15">
      <c r="A68" t="str">
        <f>IF(Shares!$A40="","",ROW()-29)</f>
        <v/>
      </c>
      <c r="B68" t="str">
        <f>IF(Shares!$A40="","",Shares!$C40)</f>
        <v/>
      </c>
      <c r="C68" t="str">
        <f>IF(Shares!$A40="","",Shares!$B40)</f>
        <v/>
      </c>
      <c r="D68" t="str">
        <f>IF(Shares!$A40="","",Shares!$O40)</f>
        <v/>
      </c>
      <c r="E68" t="str">
        <f>IF(Shares!$A40="","",IFERROR(INDEX($O$3:$O$40,MATCH(Shares!$O40,$N$3:$N$40,0)),"UNMAPPED"))</f>
        <v/>
      </c>
      <c r="F68" t="str">
        <f>IF(Shares!$A40="","",Shares!$I40)</f>
        <v/>
      </c>
      <c r="G68" t="str">
        <f>IF(Shares!$A40="","",Shares!$G40)</f>
        <v/>
      </c>
      <c r="H68" s="313" t="str">
        <f>IF(Shares!$A40="","",Shares!$K40*Shares!$J40)</f>
        <v/>
      </c>
      <c r="I68" s="107" t="str">
        <f t="shared" si="6"/>
        <v/>
      </c>
      <c r="J68" s="107" t="str">
        <f t="shared" si="7"/>
        <v/>
      </c>
      <c r="K68" s="107" t="str">
        <f t="shared" si="8"/>
        <v/>
      </c>
    </row>
    <row r="69" spans="1:11" x14ac:dyDescent="0.15">
      <c r="A69" t="str">
        <f>IF(Shares!$A41="","",ROW()-29)</f>
        <v/>
      </c>
      <c r="B69" t="str">
        <f>IF(Shares!$A41="","",Shares!$C41)</f>
        <v/>
      </c>
      <c r="C69" t="str">
        <f>IF(Shares!$A41="","",Shares!$B41)</f>
        <v/>
      </c>
      <c r="D69" t="str">
        <f>IF(Shares!$A41="","",Shares!$O41)</f>
        <v/>
      </c>
      <c r="E69" t="str">
        <f>IF(Shares!$A41="","",IFERROR(INDEX($O$3:$O$40,MATCH(Shares!$O41,$N$3:$N$40,0)),"UNMAPPED"))</f>
        <v/>
      </c>
      <c r="F69" t="str">
        <f>IF(Shares!$A41="","",Shares!$I41)</f>
        <v/>
      </c>
      <c r="G69" t="str">
        <f>IF(Shares!$A41="","",Shares!$G41)</f>
        <v/>
      </c>
      <c r="H69" s="313" t="str">
        <f>IF(Shares!$A41="","",Shares!$K41*Shares!$J41)</f>
        <v/>
      </c>
      <c r="I69" s="107" t="str">
        <f t="shared" si="6"/>
        <v/>
      </c>
      <c r="J69" s="107" t="str">
        <f t="shared" si="7"/>
        <v/>
      </c>
      <c r="K69" s="107" t="str">
        <f t="shared" si="8"/>
        <v/>
      </c>
    </row>
    <row r="70" spans="1:11" x14ac:dyDescent="0.15">
      <c r="A70" t="str">
        <f>IF(Shares!$A42="","",ROW()-29)</f>
        <v/>
      </c>
      <c r="B70" t="str">
        <f>IF(Shares!$A42="","",Shares!$C42)</f>
        <v/>
      </c>
      <c r="C70" t="str">
        <f>IF(Shares!$A42="","",Shares!$B42)</f>
        <v/>
      </c>
      <c r="D70" t="str">
        <f>IF(Shares!$A42="","",Shares!$O42)</f>
        <v/>
      </c>
      <c r="E70" t="str">
        <f>IF(Shares!$A42="","",IFERROR(INDEX($O$3:$O$40,MATCH(Shares!$O42,$N$3:$N$40,0)),"UNMAPPED"))</f>
        <v/>
      </c>
      <c r="F70" t="str">
        <f>IF(Shares!$A42="","",Shares!$I42)</f>
        <v/>
      </c>
      <c r="G70" t="str">
        <f>IF(Shares!$A42="","",Shares!$G42)</f>
        <v/>
      </c>
      <c r="H70" s="313" t="str">
        <f>IF(Shares!$A42="","",Shares!$K42*Shares!$J42)</f>
        <v/>
      </c>
      <c r="I70" s="107" t="str">
        <f t="shared" si="6"/>
        <v/>
      </c>
      <c r="J70" s="107" t="str">
        <f t="shared" si="7"/>
        <v/>
      </c>
      <c r="K70" s="107" t="str">
        <f t="shared" si="8"/>
        <v/>
      </c>
    </row>
    <row r="71" spans="1:11" x14ac:dyDescent="0.15">
      <c r="A71" t="str">
        <f>IF(Shares!$A43="","",ROW()-29)</f>
        <v/>
      </c>
      <c r="B71" t="str">
        <f>IF(Shares!$A43="","",Shares!$C43)</f>
        <v/>
      </c>
      <c r="C71" t="str">
        <f>IF(Shares!$A43="","",Shares!$B43)</f>
        <v/>
      </c>
      <c r="D71" t="str">
        <f>IF(Shares!$A43="","",Shares!$O43)</f>
        <v/>
      </c>
      <c r="E71" t="str">
        <f>IF(Shares!$A43="","",IFERROR(INDEX($O$3:$O$40,MATCH(Shares!$O43,$N$3:$N$40,0)),"UNMAPPED"))</f>
        <v/>
      </c>
      <c r="F71" t="str">
        <f>IF(Shares!$A43="","",Shares!$I43)</f>
        <v/>
      </c>
      <c r="G71" t="str">
        <f>IF(Shares!$A43="","",Shares!$G43)</f>
        <v/>
      </c>
      <c r="H71" s="313" t="str">
        <f>IF(Shares!$A43="","",Shares!$K43*Shares!$J43)</f>
        <v/>
      </c>
      <c r="I71" s="107" t="str">
        <f t="shared" si="6"/>
        <v/>
      </c>
      <c r="J71" s="107" t="str">
        <f t="shared" si="7"/>
        <v/>
      </c>
      <c r="K71" s="107" t="str">
        <f t="shared" si="8"/>
        <v/>
      </c>
    </row>
    <row r="72" spans="1:11" x14ac:dyDescent="0.15">
      <c r="A72" t="str">
        <f>IF(Shares!$A44="","",ROW()-29)</f>
        <v/>
      </c>
      <c r="B72" t="str">
        <f>IF(Shares!$A44="","",Shares!$C44)</f>
        <v/>
      </c>
      <c r="C72" t="str">
        <f>IF(Shares!$A44="","",Shares!$B44)</f>
        <v/>
      </c>
      <c r="D72" t="str">
        <f>IF(Shares!$A44="","",Shares!$O44)</f>
        <v/>
      </c>
      <c r="E72" t="str">
        <f>IF(Shares!$A44="","",IFERROR(INDEX($O$3:$O$40,MATCH(Shares!$O44,$N$3:$N$40,0)),"UNMAPPED"))</f>
        <v/>
      </c>
      <c r="F72" t="str">
        <f>IF(Shares!$A44="","",Shares!$I44)</f>
        <v/>
      </c>
      <c r="G72" t="str">
        <f>IF(Shares!$A44="","",Shares!$G44)</f>
        <v/>
      </c>
      <c r="H72" s="313" t="str">
        <f>IF(Shares!$A44="","",Shares!$K44*Shares!$J44)</f>
        <v/>
      </c>
      <c r="I72" s="107" t="str">
        <f t="shared" si="6"/>
        <v/>
      </c>
      <c r="J72" s="107" t="str">
        <f t="shared" si="7"/>
        <v/>
      </c>
      <c r="K72" s="107" t="str">
        <f t="shared" si="8"/>
        <v/>
      </c>
    </row>
    <row r="73" spans="1:11" x14ac:dyDescent="0.15">
      <c r="A73" t="str">
        <f>IF(Shares!$A45="","",ROW()-29)</f>
        <v/>
      </c>
      <c r="B73" t="str">
        <f>IF(Shares!$A45="","",Shares!$C45)</f>
        <v/>
      </c>
      <c r="C73" t="str">
        <f>IF(Shares!$A45="","",Shares!$B45)</f>
        <v/>
      </c>
      <c r="D73" t="str">
        <f>IF(Shares!$A45="","",Shares!$O45)</f>
        <v/>
      </c>
      <c r="E73" t="str">
        <f>IF(Shares!$A45="","",IFERROR(INDEX($O$3:$O$40,MATCH(Shares!$O45,$N$3:$N$40,0)),"UNMAPPED"))</f>
        <v/>
      </c>
      <c r="F73" t="str">
        <f>IF(Shares!$A45="","",Shares!$I45)</f>
        <v/>
      </c>
      <c r="G73" t="str">
        <f>IF(Shares!$A45="","",Shares!$G45)</f>
        <v/>
      </c>
      <c r="H73" s="313" t="str">
        <f>IF(Shares!$A45="","",Shares!$K45*Shares!$J45)</f>
        <v/>
      </c>
      <c r="I73" s="107" t="str">
        <f t="shared" si="6"/>
        <v/>
      </c>
      <c r="J73" s="107" t="str">
        <f t="shared" si="7"/>
        <v/>
      </c>
      <c r="K73" s="107" t="str">
        <f t="shared" si="8"/>
        <v/>
      </c>
    </row>
    <row r="74" spans="1:11" x14ac:dyDescent="0.15">
      <c r="A74" t="str">
        <f>IF(Shares!$A46="","",ROW()-29)</f>
        <v/>
      </c>
      <c r="B74" t="str">
        <f>IF(Shares!$A46="","",Shares!$C46)</f>
        <v/>
      </c>
      <c r="C74" t="str">
        <f>IF(Shares!$A46="","",Shares!$B46)</f>
        <v/>
      </c>
      <c r="D74" t="str">
        <f>IF(Shares!$A46="","",Shares!$O46)</f>
        <v/>
      </c>
      <c r="E74" t="str">
        <f>IF(Shares!$A46="","",IFERROR(INDEX($O$3:$O$40,MATCH(Shares!$O46,$N$3:$N$40,0)),"UNMAPPED"))</f>
        <v/>
      </c>
      <c r="F74" t="str">
        <f>IF(Shares!$A46="","",Shares!$I46)</f>
        <v/>
      </c>
      <c r="G74" t="str">
        <f>IF(Shares!$A46="","",Shares!$G46)</f>
        <v/>
      </c>
      <c r="H74" s="313" t="str">
        <f>IF(Shares!$A46="","",Shares!$K46*Shares!$J46)</f>
        <v/>
      </c>
      <c r="I74" s="107" t="str">
        <f t="shared" si="6"/>
        <v/>
      </c>
      <c r="J74" s="107" t="str">
        <f t="shared" si="7"/>
        <v/>
      </c>
      <c r="K74" s="107" t="str">
        <f t="shared" si="8"/>
        <v/>
      </c>
    </row>
    <row r="75" spans="1:11" x14ac:dyDescent="0.15">
      <c r="A75" t="str">
        <f>IF(Shares!$A47="","",ROW()-29)</f>
        <v/>
      </c>
      <c r="B75" t="str">
        <f>IF(Shares!$A47="","",Shares!$C47)</f>
        <v/>
      </c>
      <c r="C75" t="str">
        <f>IF(Shares!$A47="","",Shares!$B47)</f>
        <v/>
      </c>
      <c r="D75" t="str">
        <f>IF(Shares!$A47="","",Shares!$O47)</f>
        <v/>
      </c>
      <c r="E75" t="str">
        <f>IF(Shares!$A47="","",IFERROR(INDEX($O$3:$O$40,MATCH(Shares!$O47,$N$3:$N$40,0)),"UNMAPPED"))</f>
        <v/>
      </c>
      <c r="F75" t="str">
        <f>IF(Shares!$A47="","",Shares!$I47)</f>
        <v/>
      </c>
      <c r="G75" t="str">
        <f>IF(Shares!$A47="","",Shares!$G47)</f>
        <v/>
      </c>
      <c r="H75" s="313" t="str">
        <f>IF(Shares!$A47="","",Shares!$K47*Shares!$J47)</f>
        <v/>
      </c>
      <c r="I75" s="107" t="str">
        <f t="shared" si="6"/>
        <v/>
      </c>
      <c r="J75" s="107" t="str">
        <f t="shared" si="7"/>
        <v/>
      </c>
      <c r="K75" s="107" t="str">
        <f t="shared" si="8"/>
        <v/>
      </c>
    </row>
    <row r="76" spans="1:11" x14ac:dyDescent="0.15">
      <c r="A76" t="str">
        <f>IF(Shares!$A48="","",ROW()-29)</f>
        <v/>
      </c>
      <c r="B76" t="str">
        <f>IF(Shares!$A48="","",Shares!$C48)</f>
        <v/>
      </c>
      <c r="C76" t="str">
        <f>IF(Shares!$A48="","",Shares!$B48)</f>
        <v/>
      </c>
      <c r="D76" t="str">
        <f>IF(Shares!$A48="","",Shares!$O48)</f>
        <v/>
      </c>
      <c r="E76" t="str">
        <f>IF(Shares!$A48="","",IFERROR(INDEX($O$3:$O$40,MATCH(Shares!$O48,$N$3:$N$40,0)),"UNMAPPED"))</f>
        <v/>
      </c>
      <c r="F76" t="str">
        <f>IF(Shares!$A48="","",Shares!$I48)</f>
        <v/>
      </c>
      <c r="G76" t="str">
        <f>IF(Shares!$A48="","",Shares!$G48)</f>
        <v/>
      </c>
      <c r="H76" s="313" t="str">
        <f>IF(Shares!$A48="","",Shares!$K48*Shares!$J48)</f>
        <v/>
      </c>
      <c r="I76" s="107" t="str">
        <f t="shared" si="6"/>
        <v/>
      </c>
      <c r="J76" s="107" t="str">
        <f t="shared" si="7"/>
        <v/>
      </c>
      <c r="K76" s="107" t="str">
        <f t="shared" si="8"/>
        <v/>
      </c>
    </row>
    <row r="77" spans="1:11" x14ac:dyDescent="0.15">
      <c r="A77" t="str">
        <f>IF(Shares!$A49="","",ROW()-29)</f>
        <v/>
      </c>
      <c r="B77" t="str">
        <f>IF(Shares!$A49="","",Shares!$C49)</f>
        <v/>
      </c>
      <c r="C77" t="str">
        <f>IF(Shares!$A49="","",Shares!$B49)</f>
        <v/>
      </c>
      <c r="D77" t="str">
        <f>IF(Shares!$A49="","",Shares!$O49)</f>
        <v/>
      </c>
      <c r="E77" t="str">
        <f>IF(Shares!$A49="","",IFERROR(INDEX($O$3:$O$40,MATCH(Shares!$O49,$N$3:$N$40,0)),"UNMAPPED"))</f>
        <v/>
      </c>
      <c r="F77" t="str">
        <f>IF(Shares!$A49="","",Shares!$I49)</f>
        <v/>
      </c>
      <c r="G77" t="str">
        <f>IF(Shares!$A49="","",Shares!$G49)</f>
        <v/>
      </c>
      <c r="H77" s="313" t="str">
        <f>IF(Shares!$A49="","",Shares!$K49*Shares!$J49)</f>
        <v/>
      </c>
      <c r="I77" s="107" t="str">
        <f t="shared" si="6"/>
        <v/>
      </c>
      <c r="J77" s="107" t="str">
        <f t="shared" si="7"/>
        <v/>
      </c>
      <c r="K77" s="107" t="str">
        <f t="shared" si="8"/>
        <v/>
      </c>
    </row>
    <row r="78" spans="1:11" x14ac:dyDescent="0.15">
      <c r="A78" t="str">
        <f>IF(Shares!$A50="","",ROW()-29)</f>
        <v/>
      </c>
      <c r="B78" t="str">
        <f>IF(Shares!$A50="","",Shares!$C50)</f>
        <v/>
      </c>
      <c r="C78" t="str">
        <f>IF(Shares!$A50="","",Shares!$B50)</f>
        <v/>
      </c>
      <c r="D78" t="str">
        <f>IF(Shares!$A50="","",Shares!$O50)</f>
        <v/>
      </c>
      <c r="E78" t="str">
        <f>IF(Shares!$A50="","",IFERROR(INDEX($O$3:$O$40,MATCH(Shares!$O50,$N$3:$N$40,0)),"UNMAPPED"))</f>
        <v/>
      </c>
      <c r="F78" t="str">
        <f>IF(Shares!$A50="","",Shares!$I50)</f>
        <v/>
      </c>
      <c r="G78" t="str">
        <f>IF(Shares!$A50="","",Shares!$G50)</f>
        <v/>
      </c>
      <c r="H78" s="313" t="str">
        <f>IF(Shares!$A50="","",Shares!$K50*Shares!$J50)</f>
        <v/>
      </c>
      <c r="I78" s="107" t="str">
        <f t="shared" si="6"/>
        <v/>
      </c>
      <c r="J78" s="107" t="str">
        <f t="shared" si="7"/>
        <v/>
      </c>
      <c r="K78" s="107" t="str">
        <f t="shared" si="8"/>
        <v/>
      </c>
    </row>
    <row r="79" spans="1:11" x14ac:dyDescent="0.15">
      <c r="A79" t="str">
        <f>IF(Shares!$A51="","",ROW()-29)</f>
        <v/>
      </c>
      <c r="B79" t="str">
        <f>IF(Shares!$A51="","",Shares!$C51)</f>
        <v/>
      </c>
      <c r="C79" t="str">
        <f>IF(Shares!$A51="","",Shares!$B51)</f>
        <v/>
      </c>
      <c r="D79" t="str">
        <f>IF(Shares!$A51="","",Shares!$O51)</f>
        <v/>
      </c>
      <c r="E79" t="str">
        <f>IF(Shares!$A51="","",IFERROR(INDEX($O$3:$O$40,MATCH(Shares!$O51,$N$3:$N$40,0)),"UNMAPPED"))</f>
        <v/>
      </c>
      <c r="F79" t="str">
        <f>IF(Shares!$A51="","",Shares!$I51)</f>
        <v/>
      </c>
      <c r="G79" t="str">
        <f>IF(Shares!$A51="","",Shares!$G51)</f>
        <v/>
      </c>
      <c r="H79" s="313" t="str">
        <f>IF(Shares!$A51="","",Shares!$K51*Shares!$J51)</f>
        <v/>
      </c>
      <c r="I79" s="107" t="str">
        <f t="shared" si="6"/>
        <v/>
      </c>
      <c r="J79" s="107" t="str">
        <f t="shared" si="7"/>
        <v/>
      </c>
      <c r="K79" s="107" t="str">
        <f t="shared" si="8"/>
        <v/>
      </c>
    </row>
    <row r="80" spans="1:11" x14ac:dyDescent="0.15">
      <c r="A80" t="str">
        <f>IF(Shares!$A52="","",ROW()-29)</f>
        <v/>
      </c>
      <c r="B80" t="str">
        <f>IF(Shares!$A52="","",Shares!$C52)</f>
        <v/>
      </c>
      <c r="C80" t="str">
        <f>IF(Shares!$A52="","",Shares!$B52)</f>
        <v/>
      </c>
      <c r="D80" t="str">
        <f>IF(Shares!$A52="","",Shares!$O52)</f>
        <v/>
      </c>
      <c r="E80" t="str">
        <f>IF(Shares!$A52="","",IFERROR(INDEX($O$3:$O$40,MATCH(Shares!$O52,$N$3:$N$40,0)),"UNMAPPED"))</f>
        <v/>
      </c>
      <c r="F80" t="str">
        <f>IF(Shares!$A52="","",Shares!$I52)</f>
        <v/>
      </c>
      <c r="G80" t="str">
        <f>IF(Shares!$A52="","",Shares!$G52)</f>
        <v/>
      </c>
      <c r="H80" s="313" t="str">
        <f>IF(Shares!$A52="","",Shares!$K52*Shares!$J52)</f>
        <v/>
      </c>
      <c r="I80" s="107" t="str">
        <f t="shared" si="6"/>
        <v/>
      </c>
      <c r="J80" s="107" t="str">
        <f t="shared" si="7"/>
        <v/>
      </c>
      <c r="K80" s="107" t="str">
        <f t="shared" si="8"/>
        <v/>
      </c>
    </row>
    <row r="81" spans="1:11" x14ac:dyDescent="0.15">
      <c r="A81" t="str">
        <f>IF(Shares!$A53="","",ROW()-29)</f>
        <v/>
      </c>
      <c r="B81" t="str">
        <f>IF(Shares!$A53="","",Shares!$C53)</f>
        <v/>
      </c>
      <c r="C81" t="str">
        <f>IF(Shares!$A53="","",Shares!$B53)</f>
        <v/>
      </c>
      <c r="D81" t="str">
        <f>IF(Shares!$A53="","",Shares!$O53)</f>
        <v/>
      </c>
      <c r="E81" t="str">
        <f>IF(Shares!$A53="","",IFERROR(INDEX($O$3:$O$40,MATCH(Shares!$O53,$N$3:$N$40,0)),"UNMAPPED"))</f>
        <v/>
      </c>
      <c r="F81" t="str">
        <f>IF(Shares!$A53="","",Shares!$I53)</f>
        <v/>
      </c>
      <c r="G81" t="str">
        <f>IF(Shares!$A53="","",Shares!$G53)</f>
        <v/>
      </c>
      <c r="H81" s="313" t="str">
        <f>IF(Shares!$A53="","",Shares!$K53*Shares!$J53)</f>
        <v/>
      </c>
      <c r="I81" s="107" t="str">
        <f t="shared" si="6"/>
        <v/>
      </c>
      <c r="J81" s="107" t="str">
        <f t="shared" si="7"/>
        <v/>
      </c>
      <c r="K81" s="107" t="str">
        <f t="shared" si="8"/>
        <v/>
      </c>
    </row>
    <row r="82" spans="1:11" x14ac:dyDescent="0.15">
      <c r="A82" t="str">
        <f>IF(Shares!$A54="","",ROW()-29)</f>
        <v/>
      </c>
      <c r="B82" t="str">
        <f>IF(Shares!$A54="","",Shares!$C54)</f>
        <v/>
      </c>
      <c r="C82" t="str">
        <f>IF(Shares!$A54="","",Shares!$B54)</f>
        <v/>
      </c>
      <c r="D82" t="str">
        <f>IF(Shares!$A54="","",Shares!$O54)</f>
        <v/>
      </c>
      <c r="E82" t="str">
        <f>IF(Shares!$A54="","",IFERROR(INDEX($O$3:$O$40,MATCH(Shares!$O54,$N$3:$N$40,0)),"UNMAPPED"))</f>
        <v/>
      </c>
      <c r="F82" t="str">
        <f>IF(Shares!$A54="","",Shares!$I54)</f>
        <v/>
      </c>
      <c r="G82" t="str">
        <f>IF(Shares!$A54="","",Shares!$G54)</f>
        <v/>
      </c>
      <c r="H82" s="313" t="str">
        <f>IF(Shares!$A54="","",Shares!$K54*Shares!$J54)</f>
        <v/>
      </c>
      <c r="I82" s="107" t="str">
        <f t="shared" si="6"/>
        <v/>
      </c>
      <c r="J82" s="107" t="str">
        <f t="shared" si="7"/>
        <v/>
      </c>
      <c r="K82" s="107" t="str">
        <f t="shared" si="8"/>
        <v/>
      </c>
    </row>
    <row r="83" spans="1:11" x14ac:dyDescent="0.15">
      <c r="A83" t="str">
        <f>IF(Shares!$A55="","",ROW()-29)</f>
        <v/>
      </c>
      <c r="B83" t="str">
        <f>IF(Shares!$A55="","",Shares!$C55)</f>
        <v/>
      </c>
      <c r="C83" t="str">
        <f>IF(Shares!$A55="","",Shares!$B55)</f>
        <v/>
      </c>
      <c r="D83" t="str">
        <f>IF(Shares!$A55="","",Shares!$O55)</f>
        <v/>
      </c>
      <c r="E83" t="str">
        <f>IF(Shares!$A55="","",IFERROR(INDEX($O$3:$O$40,MATCH(Shares!$O55,$N$3:$N$40,0)),"UNMAPPED"))</f>
        <v/>
      </c>
      <c r="F83" t="str">
        <f>IF(Shares!$A55="","",Shares!$I55)</f>
        <v/>
      </c>
      <c r="G83" t="str">
        <f>IF(Shares!$A55="","",Shares!$G55)</f>
        <v/>
      </c>
      <c r="H83" s="313" t="str">
        <f>IF(Shares!$A55="","",Shares!$K55*Shares!$J55)</f>
        <v/>
      </c>
      <c r="I83" s="107" t="str">
        <f t="shared" si="6"/>
        <v/>
      </c>
      <c r="J83" s="107" t="str">
        <f t="shared" si="7"/>
        <v/>
      </c>
      <c r="K83" s="107" t="str">
        <f t="shared" si="8"/>
        <v/>
      </c>
    </row>
    <row r="84" spans="1:11" x14ac:dyDescent="0.15">
      <c r="A84" t="str">
        <f>IF(Shares!$A56="","",ROW()-29)</f>
        <v/>
      </c>
      <c r="B84" t="str">
        <f>IF(Shares!$A56="","",Shares!$C56)</f>
        <v/>
      </c>
      <c r="C84" t="str">
        <f>IF(Shares!$A56="","",Shares!$B56)</f>
        <v/>
      </c>
      <c r="D84" t="str">
        <f>IF(Shares!$A56="","",Shares!$O56)</f>
        <v/>
      </c>
      <c r="E84" t="str">
        <f>IF(Shares!$A56="","",IFERROR(INDEX($O$3:$O$40,MATCH(Shares!$O56,$N$3:$N$40,0)),"UNMAPPED"))</f>
        <v/>
      </c>
      <c r="F84" t="str">
        <f>IF(Shares!$A56="","",Shares!$I56)</f>
        <v/>
      </c>
      <c r="G84" t="str">
        <f>IF(Shares!$A56="","",Shares!$G56)</f>
        <v/>
      </c>
      <c r="H84" s="313" t="str">
        <f>IF(Shares!$A56="","",Shares!$K56*Shares!$J56)</f>
        <v/>
      </c>
      <c r="I84" s="107" t="str">
        <f t="shared" si="6"/>
        <v/>
      </c>
      <c r="J84" s="107" t="str">
        <f t="shared" si="7"/>
        <v/>
      </c>
      <c r="K84" s="107" t="str">
        <f t="shared" si="8"/>
        <v/>
      </c>
    </row>
    <row r="85" spans="1:11" x14ac:dyDescent="0.15">
      <c r="A85" t="str">
        <f>IF(Shares!$A57="","",ROW()-29)</f>
        <v/>
      </c>
      <c r="B85" t="str">
        <f>IF(Shares!$A57="","",Shares!$C57)</f>
        <v/>
      </c>
      <c r="C85" t="str">
        <f>IF(Shares!$A57="","",Shares!$B57)</f>
        <v/>
      </c>
      <c r="D85" t="str">
        <f>IF(Shares!$A57="","",Shares!$O57)</f>
        <v/>
      </c>
      <c r="E85" t="str">
        <f>IF(Shares!$A57="","",IFERROR(INDEX($O$3:$O$40,MATCH(Shares!$O57,$N$3:$N$40,0)),"UNMAPPED"))</f>
        <v/>
      </c>
      <c r="F85" t="str">
        <f>IF(Shares!$A57="","",Shares!$I57)</f>
        <v/>
      </c>
      <c r="G85" t="str">
        <f>IF(Shares!$A57="","",Shares!$G57)</f>
        <v/>
      </c>
      <c r="H85" s="313" t="str">
        <f>IF(Shares!$A57="","",Shares!$K57*Shares!$J57)</f>
        <v/>
      </c>
      <c r="I85" s="107" t="str">
        <f t="shared" si="6"/>
        <v/>
      </c>
      <c r="J85" s="107" t="str">
        <f t="shared" si="7"/>
        <v/>
      </c>
      <c r="K85" s="107" t="str">
        <f t="shared" si="8"/>
        <v/>
      </c>
    </row>
    <row r="86" spans="1:11" x14ac:dyDescent="0.15">
      <c r="A86" t="str">
        <f>IF(Shares!$A58="","",ROW()-29)</f>
        <v/>
      </c>
      <c r="B86" t="str">
        <f>IF(Shares!$A58="","",Shares!$C58)</f>
        <v/>
      </c>
      <c r="C86" t="str">
        <f>IF(Shares!$A58="","",Shares!$B58)</f>
        <v/>
      </c>
      <c r="D86" t="str">
        <f>IF(Shares!$A58="","",Shares!$O58)</f>
        <v/>
      </c>
      <c r="E86" t="str">
        <f>IF(Shares!$A58="","",IFERROR(INDEX($O$3:$O$40,MATCH(Shares!$O58,$N$3:$N$40,0)),"UNMAPPED"))</f>
        <v/>
      </c>
      <c r="F86" t="str">
        <f>IF(Shares!$A58="","",Shares!$I58)</f>
        <v/>
      </c>
      <c r="G86" t="str">
        <f>IF(Shares!$A58="","",Shares!$G58)</f>
        <v/>
      </c>
      <c r="H86" s="313" t="str">
        <f>IF(Shares!$A58="","",Shares!$K58*Shares!$J58)</f>
        <v/>
      </c>
      <c r="I86" s="107" t="str">
        <f t="shared" si="6"/>
        <v/>
      </c>
      <c r="J86" s="107" t="str">
        <f t="shared" si="7"/>
        <v/>
      </c>
      <c r="K86" s="107" t="str">
        <f t="shared" si="8"/>
        <v/>
      </c>
    </row>
    <row r="87" spans="1:11" x14ac:dyDescent="0.15">
      <c r="A87" t="str">
        <f>IF(Shares!$A59="","",ROW()-29)</f>
        <v/>
      </c>
      <c r="B87" t="str">
        <f>IF(Shares!$A59="","",Shares!$C59)</f>
        <v/>
      </c>
      <c r="C87" t="str">
        <f>IF(Shares!$A59="","",Shares!$B59)</f>
        <v/>
      </c>
      <c r="D87" t="str">
        <f>IF(Shares!$A59="","",Shares!$O59)</f>
        <v/>
      </c>
      <c r="E87" t="str">
        <f>IF(Shares!$A59="","",IFERROR(INDEX($O$3:$O$40,MATCH(Shares!$O59,$N$3:$N$40,0)),"UNMAPPED"))</f>
        <v/>
      </c>
      <c r="F87" t="str">
        <f>IF(Shares!$A59="","",Shares!$I59)</f>
        <v/>
      </c>
      <c r="G87" t="str">
        <f>IF(Shares!$A59="","",Shares!$G59)</f>
        <v/>
      </c>
      <c r="H87" s="313" t="str">
        <f>IF(Shares!$A59="","",Shares!$K59*Shares!$J59)</f>
        <v/>
      </c>
      <c r="I87" s="107" t="str">
        <f t="shared" si="6"/>
        <v/>
      </c>
      <c r="J87" s="107" t="str">
        <f t="shared" si="7"/>
        <v/>
      </c>
      <c r="K87" s="107" t="str">
        <f t="shared" si="8"/>
        <v/>
      </c>
    </row>
    <row r="88" spans="1:11" x14ac:dyDescent="0.15">
      <c r="A88" t="str">
        <f>IF(Shares!$A60="","",ROW()-29)</f>
        <v/>
      </c>
      <c r="B88" t="str">
        <f>IF(Shares!$A60="","",Shares!$C60)</f>
        <v/>
      </c>
      <c r="C88" t="str">
        <f>IF(Shares!$A60="","",Shares!$B60)</f>
        <v/>
      </c>
      <c r="D88" t="str">
        <f>IF(Shares!$A60="","",Shares!$O60)</f>
        <v/>
      </c>
      <c r="E88" t="str">
        <f>IF(Shares!$A60="","",IFERROR(INDEX($O$3:$O$40,MATCH(Shares!$O60,$N$3:$N$40,0)),"UNMAPPED"))</f>
        <v/>
      </c>
      <c r="F88" t="str">
        <f>IF(Shares!$A60="","",Shares!$I60)</f>
        <v/>
      </c>
      <c r="G88" t="str">
        <f>IF(Shares!$A60="","",Shares!$G60)</f>
        <v/>
      </c>
      <c r="H88" s="313" t="str">
        <f>IF(Shares!$A60="","",Shares!$K60*Shares!$J60)</f>
        <v/>
      </c>
      <c r="I88" s="107" t="str">
        <f t="shared" si="6"/>
        <v/>
      </c>
      <c r="J88" s="107" t="str">
        <f t="shared" si="7"/>
        <v/>
      </c>
      <c r="K88" s="107" t="str">
        <f t="shared" si="8"/>
        <v/>
      </c>
    </row>
    <row r="89" spans="1:11" x14ac:dyDescent="0.15">
      <c r="A89" t="str">
        <f>IF(Shares!$A61="","",ROW()-29)</f>
        <v/>
      </c>
      <c r="B89" t="str">
        <f>IF(Shares!$A61="","",Shares!$C61)</f>
        <v/>
      </c>
      <c r="C89" t="str">
        <f>IF(Shares!$A61="","",Shares!$B61)</f>
        <v/>
      </c>
      <c r="D89" t="str">
        <f>IF(Shares!$A61="","",Shares!$O61)</f>
        <v/>
      </c>
      <c r="E89" t="str">
        <f>IF(Shares!$A61="","",IFERROR(INDEX($O$3:$O$40,MATCH(Shares!$O61,$N$3:$N$40,0)),"UNMAPPED"))</f>
        <v/>
      </c>
      <c r="F89" t="str">
        <f>IF(Shares!$A61="","",Shares!$I61)</f>
        <v/>
      </c>
      <c r="G89" t="str">
        <f>IF(Shares!$A61="","",Shares!$G61)</f>
        <v/>
      </c>
      <c r="H89" s="313" t="str">
        <f>IF(Shares!$A61="","",Shares!$K61*Shares!$J61)</f>
        <v/>
      </c>
      <c r="I89" s="107" t="str">
        <f t="shared" si="6"/>
        <v/>
      </c>
      <c r="J89" s="107" t="str">
        <f t="shared" si="7"/>
        <v/>
      </c>
      <c r="K89" s="107" t="str">
        <f t="shared" si="8"/>
        <v/>
      </c>
    </row>
    <row r="90" spans="1:11" x14ac:dyDescent="0.15">
      <c r="A90" t="str">
        <f>IF(Shares!$A62="","",ROW()-29)</f>
        <v/>
      </c>
      <c r="B90" t="str">
        <f>IF(Shares!$A62="","",Shares!$C62)</f>
        <v/>
      </c>
      <c r="C90" t="str">
        <f>IF(Shares!$A62="","",Shares!$B62)</f>
        <v/>
      </c>
      <c r="D90" t="str">
        <f>IF(Shares!$A62="","",Shares!$O62)</f>
        <v/>
      </c>
      <c r="E90" t="str">
        <f>IF(Shares!$A62="","",IFERROR(INDEX($O$3:$O$40,MATCH(Shares!$O62,$N$3:$N$40,0)),"UNMAPPED"))</f>
        <v/>
      </c>
      <c r="F90" t="str">
        <f>IF(Shares!$A62="","",Shares!$I62)</f>
        <v/>
      </c>
      <c r="G90" t="str">
        <f>IF(Shares!$A62="","",Shares!$G62)</f>
        <v/>
      </c>
      <c r="H90" s="313" t="str">
        <f>IF(Shares!$A62="","",Shares!$K62*Shares!$J62)</f>
        <v/>
      </c>
      <c r="I90" s="107" t="str">
        <f t="shared" si="6"/>
        <v/>
      </c>
      <c r="J90" s="107" t="str">
        <f t="shared" si="7"/>
        <v/>
      </c>
      <c r="K90" s="107" t="str">
        <f t="shared" si="8"/>
        <v/>
      </c>
    </row>
    <row r="91" spans="1:11" x14ac:dyDescent="0.15">
      <c r="A91" t="str">
        <f>IF(Shares!$A63="","",ROW()-29)</f>
        <v/>
      </c>
      <c r="B91" t="str">
        <f>IF(Shares!$A63="","",Shares!$C63)</f>
        <v/>
      </c>
      <c r="C91" t="str">
        <f>IF(Shares!$A63="","",Shares!$B63)</f>
        <v/>
      </c>
      <c r="D91" t="str">
        <f>IF(Shares!$A63="","",Shares!$O63)</f>
        <v/>
      </c>
      <c r="E91" t="str">
        <f>IF(Shares!$A63="","",IFERROR(INDEX($O$3:$O$40,MATCH(Shares!$O63,$N$3:$N$40,0)),"UNMAPPED"))</f>
        <v/>
      </c>
      <c r="F91" t="str">
        <f>IF(Shares!$A63="","",Shares!$I63)</f>
        <v/>
      </c>
      <c r="G91" t="str">
        <f>IF(Shares!$A63="","",Shares!$G63)</f>
        <v/>
      </c>
      <c r="H91" s="313" t="str">
        <f>IF(Shares!$A63="","",Shares!$K63*Shares!$J63)</f>
        <v/>
      </c>
      <c r="I91" s="107" t="str">
        <f t="shared" si="6"/>
        <v/>
      </c>
      <c r="J91" s="107" t="str">
        <f t="shared" si="7"/>
        <v/>
      </c>
      <c r="K91" s="107" t="str">
        <f t="shared" si="8"/>
        <v/>
      </c>
    </row>
    <row r="92" spans="1:11" x14ac:dyDescent="0.15">
      <c r="A92" t="str">
        <f>IF(Shares!$A64="","",ROW()-29)</f>
        <v/>
      </c>
      <c r="B92" t="str">
        <f>IF(Shares!$A64="","",Shares!$C64)</f>
        <v/>
      </c>
      <c r="C92" t="str">
        <f>IF(Shares!$A64="","",Shares!$B64)</f>
        <v/>
      </c>
      <c r="D92" t="str">
        <f>IF(Shares!$A64="","",Shares!$O64)</f>
        <v/>
      </c>
      <c r="E92" t="str">
        <f>IF(Shares!$A64="","",IFERROR(INDEX($O$3:$O$40,MATCH(Shares!$O64,$N$3:$N$40,0)),"UNMAPPED"))</f>
        <v/>
      </c>
      <c r="F92" t="str">
        <f>IF(Shares!$A64="","",Shares!$I64)</f>
        <v/>
      </c>
      <c r="G92" t="str">
        <f>IF(Shares!$A64="","",Shares!$G64)</f>
        <v/>
      </c>
      <c r="H92" s="313" t="str">
        <f>IF(Shares!$A64="","",Shares!$K64*Shares!$J64)</f>
        <v/>
      </c>
      <c r="I92" s="107" t="str">
        <f t="shared" si="6"/>
        <v/>
      </c>
      <c r="J92" s="107" t="str">
        <f t="shared" si="7"/>
        <v/>
      </c>
      <c r="K92" s="107" t="str">
        <f t="shared" si="8"/>
        <v/>
      </c>
    </row>
    <row r="93" spans="1:11" x14ac:dyDescent="0.15">
      <c r="A93" t="str">
        <f>IF(Shares!$A65="","",ROW()-29)</f>
        <v/>
      </c>
      <c r="B93" t="str">
        <f>IF(Shares!$A65="","",Shares!$C65)</f>
        <v/>
      </c>
      <c r="C93" t="str">
        <f>IF(Shares!$A65="","",Shares!$B65)</f>
        <v/>
      </c>
      <c r="D93" t="str">
        <f>IF(Shares!$A65="","",Shares!$O65)</f>
        <v/>
      </c>
      <c r="E93" t="str">
        <f>IF(Shares!$A65="","",IFERROR(INDEX($O$3:$O$40,MATCH(Shares!$O65,$N$3:$N$40,0)),"UNMAPPED"))</f>
        <v/>
      </c>
      <c r="F93" t="str">
        <f>IF(Shares!$A65="","",Shares!$I65)</f>
        <v/>
      </c>
      <c r="G93" t="str">
        <f>IF(Shares!$A65="","",Shares!$G65)</f>
        <v/>
      </c>
      <c r="H93" s="313" t="str">
        <f>IF(Shares!$A65="","",Shares!$K65*Shares!$J65)</f>
        <v/>
      </c>
      <c r="I93" s="107" t="str">
        <f t="shared" si="6"/>
        <v/>
      </c>
      <c r="J93" s="107" t="str">
        <f t="shared" si="7"/>
        <v/>
      </c>
      <c r="K93" s="107" t="str">
        <f t="shared" si="8"/>
        <v/>
      </c>
    </row>
    <row r="94" spans="1:11" x14ac:dyDescent="0.15">
      <c r="A94" t="str">
        <f>IF(Shares!$A66="","",ROW()-29)</f>
        <v/>
      </c>
      <c r="B94" t="str">
        <f>IF(Shares!$A66="","",Shares!$C66)</f>
        <v/>
      </c>
      <c r="C94" t="str">
        <f>IF(Shares!$A66="","",Shares!$B66)</f>
        <v/>
      </c>
      <c r="D94" t="str">
        <f>IF(Shares!$A66="","",Shares!$O66)</f>
        <v/>
      </c>
      <c r="E94" t="str">
        <f>IF(Shares!$A66="","",IFERROR(INDEX($O$3:$O$40,MATCH(Shares!$O66,$N$3:$N$40,0)),"UNMAPPED"))</f>
        <v/>
      </c>
      <c r="F94" t="str">
        <f>IF(Shares!$A66="","",Shares!$I66)</f>
        <v/>
      </c>
      <c r="G94" t="str">
        <f>IF(Shares!$A66="","",Shares!$G66)</f>
        <v/>
      </c>
      <c r="H94" s="313" t="str">
        <f>IF(Shares!$A66="","",Shares!$K66*Shares!$J66)</f>
        <v/>
      </c>
      <c r="I94" s="107" t="str">
        <f t="shared" ref="I94:I157" si="9">IF($E94="","",IF(IFERROR(INDEX($P$16:$P$21,MATCH($E94,$N$16:$N$21,0)),"No")="Yes",IFERROR($H94/$B$7,""),""))</f>
        <v/>
      </c>
      <c r="J94" s="107" t="str">
        <f t="shared" ref="J94:J157" si="10">IF($E94="","",IF(IFERROR(INDEX($O$16:$O$21,MATCH($E94,$N$16:$N$21,0)),"No")="Yes",IFERROR($H94/$B$6,""),""))</f>
        <v/>
      </c>
      <c r="K94" s="107" t="str">
        <f t="shared" ref="K94:K157" si="11">IF($E94="","",IFERROR($H94/$B$5,""))</f>
        <v/>
      </c>
    </row>
    <row r="95" spans="1:11" x14ac:dyDescent="0.15">
      <c r="A95" t="str">
        <f>IF(Shares!$A67="","",ROW()-29)</f>
        <v/>
      </c>
      <c r="B95" t="str">
        <f>IF(Shares!$A67="","",Shares!$C67)</f>
        <v/>
      </c>
      <c r="C95" t="str">
        <f>IF(Shares!$A67="","",Shares!$B67)</f>
        <v/>
      </c>
      <c r="D95" t="str">
        <f>IF(Shares!$A67="","",Shares!$O67)</f>
        <v/>
      </c>
      <c r="E95" t="str">
        <f>IF(Shares!$A67="","",IFERROR(INDEX($O$3:$O$40,MATCH(Shares!$O67,$N$3:$N$40,0)),"UNMAPPED"))</f>
        <v/>
      </c>
      <c r="F95" t="str">
        <f>IF(Shares!$A67="","",Shares!$I67)</f>
        <v/>
      </c>
      <c r="G95" t="str">
        <f>IF(Shares!$A67="","",Shares!$G67)</f>
        <v/>
      </c>
      <c r="H95" s="313" t="str">
        <f>IF(Shares!$A67="","",Shares!$K67*Shares!$J67)</f>
        <v/>
      </c>
      <c r="I95" s="107" t="str">
        <f t="shared" si="9"/>
        <v/>
      </c>
      <c r="J95" s="107" t="str">
        <f t="shared" si="10"/>
        <v/>
      </c>
      <c r="K95" s="107" t="str">
        <f t="shared" si="11"/>
        <v/>
      </c>
    </row>
    <row r="96" spans="1:11" x14ac:dyDescent="0.15">
      <c r="A96" t="str">
        <f>IF(Shares!$A68="","",ROW()-29)</f>
        <v/>
      </c>
      <c r="B96" t="str">
        <f>IF(Shares!$A68="","",Shares!$C68)</f>
        <v/>
      </c>
      <c r="C96" t="str">
        <f>IF(Shares!$A68="","",Shares!$B68)</f>
        <v/>
      </c>
      <c r="D96" t="str">
        <f>IF(Shares!$A68="","",Shares!$O68)</f>
        <v/>
      </c>
      <c r="E96" t="str">
        <f>IF(Shares!$A68="","",IFERROR(INDEX($O$3:$O$40,MATCH(Shares!$O68,$N$3:$N$40,0)),"UNMAPPED"))</f>
        <v/>
      </c>
      <c r="F96" t="str">
        <f>IF(Shares!$A68="","",Shares!$I68)</f>
        <v/>
      </c>
      <c r="G96" t="str">
        <f>IF(Shares!$A68="","",Shares!$G68)</f>
        <v/>
      </c>
      <c r="H96" s="313" t="str">
        <f>IF(Shares!$A68="","",Shares!$K68*Shares!$J68)</f>
        <v/>
      </c>
      <c r="I96" s="107" t="str">
        <f t="shared" si="9"/>
        <v/>
      </c>
      <c r="J96" s="107" t="str">
        <f t="shared" si="10"/>
        <v/>
      </c>
      <c r="K96" s="107" t="str">
        <f t="shared" si="11"/>
        <v/>
      </c>
    </row>
    <row r="97" spans="1:11" x14ac:dyDescent="0.15">
      <c r="A97" t="str">
        <f>IF(Shares!$A69="","",ROW()-29)</f>
        <v/>
      </c>
      <c r="B97" t="str">
        <f>IF(Shares!$A69="","",Shares!$C69)</f>
        <v/>
      </c>
      <c r="C97" t="str">
        <f>IF(Shares!$A69="","",Shares!$B69)</f>
        <v/>
      </c>
      <c r="D97" t="str">
        <f>IF(Shares!$A69="","",Shares!$O69)</f>
        <v/>
      </c>
      <c r="E97" t="str">
        <f>IF(Shares!$A69="","",IFERROR(INDEX($O$3:$O$40,MATCH(Shares!$O69,$N$3:$N$40,0)),"UNMAPPED"))</f>
        <v/>
      </c>
      <c r="F97" t="str">
        <f>IF(Shares!$A69="","",Shares!$I69)</f>
        <v/>
      </c>
      <c r="G97" t="str">
        <f>IF(Shares!$A69="","",Shares!$G69)</f>
        <v/>
      </c>
      <c r="H97" s="313" t="str">
        <f>IF(Shares!$A69="","",Shares!$K69*Shares!$J69)</f>
        <v/>
      </c>
      <c r="I97" s="107" t="str">
        <f t="shared" si="9"/>
        <v/>
      </c>
      <c r="J97" s="107" t="str">
        <f t="shared" si="10"/>
        <v/>
      </c>
      <c r="K97" s="107" t="str">
        <f t="shared" si="11"/>
        <v/>
      </c>
    </row>
    <row r="98" spans="1:11" x14ac:dyDescent="0.15">
      <c r="A98" t="str">
        <f>IF(Shares!$A70="","",ROW()-29)</f>
        <v/>
      </c>
      <c r="B98" t="str">
        <f>IF(Shares!$A70="","",Shares!$C70)</f>
        <v/>
      </c>
      <c r="C98" t="str">
        <f>IF(Shares!$A70="","",Shares!$B70)</f>
        <v/>
      </c>
      <c r="D98" t="str">
        <f>IF(Shares!$A70="","",Shares!$O70)</f>
        <v/>
      </c>
      <c r="E98" t="str">
        <f>IF(Shares!$A70="","",IFERROR(INDEX($O$3:$O$40,MATCH(Shares!$O70,$N$3:$N$40,0)),"UNMAPPED"))</f>
        <v/>
      </c>
      <c r="F98" t="str">
        <f>IF(Shares!$A70="","",Shares!$I70)</f>
        <v/>
      </c>
      <c r="G98" t="str">
        <f>IF(Shares!$A70="","",Shares!$G70)</f>
        <v/>
      </c>
      <c r="H98" s="313" t="str">
        <f>IF(Shares!$A70="","",Shares!$K70*Shares!$J70)</f>
        <v/>
      </c>
      <c r="I98" s="107" t="str">
        <f t="shared" si="9"/>
        <v/>
      </c>
      <c r="J98" s="107" t="str">
        <f t="shared" si="10"/>
        <v/>
      </c>
      <c r="K98" s="107" t="str">
        <f t="shared" si="11"/>
        <v/>
      </c>
    </row>
    <row r="99" spans="1:11" x14ac:dyDescent="0.15">
      <c r="A99" t="str">
        <f>IF(Shares!$A71="","",ROW()-29)</f>
        <v/>
      </c>
      <c r="B99" t="str">
        <f>IF(Shares!$A71="","",Shares!$C71)</f>
        <v/>
      </c>
      <c r="C99" t="str">
        <f>IF(Shares!$A71="","",Shares!$B71)</f>
        <v/>
      </c>
      <c r="D99" t="str">
        <f>IF(Shares!$A71="","",Shares!$O71)</f>
        <v/>
      </c>
      <c r="E99" t="str">
        <f>IF(Shares!$A71="","",IFERROR(INDEX($O$3:$O$40,MATCH(Shares!$O71,$N$3:$N$40,0)),"UNMAPPED"))</f>
        <v/>
      </c>
      <c r="F99" t="str">
        <f>IF(Shares!$A71="","",Shares!$I71)</f>
        <v/>
      </c>
      <c r="G99" t="str">
        <f>IF(Shares!$A71="","",Shares!$G71)</f>
        <v/>
      </c>
      <c r="H99" s="313" t="str">
        <f>IF(Shares!$A71="","",Shares!$K71*Shares!$J71)</f>
        <v/>
      </c>
      <c r="I99" s="107" t="str">
        <f t="shared" si="9"/>
        <v/>
      </c>
      <c r="J99" s="107" t="str">
        <f t="shared" si="10"/>
        <v/>
      </c>
      <c r="K99" s="107" t="str">
        <f t="shared" si="11"/>
        <v/>
      </c>
    </row>
    <row r="100" spans="1:11" x14ac:dyDescent="0.15">
      <c r="A100" t="str">
        <f>IF(Shares!$A72="","",ROW()-29)</f>
        <v/>
      </c>
      <c r="B100" t="str">
        <f>IF(Shares!$A72="","",Shares!$C72)</f>
        <v/>
      </c>
      <c r="C100" t="str">
        <f>IF(Shares!$A72="","",Shares!$B72)</f>
        <v/>
      </c>
      <c r="D100" t="str">
        <f>IF(Shares!$A72="","",Shares!$O72)</f>
        <v/>
      </c>
      <c r="E100" t="str">
        <f>IF(Shares!$A72="","",IFERROR(INDEX($O$3:$O$40,MATCH(Shares!$O72,$N$3:$N$40,0)),"UNMAPPED"))</f>
        <v/>
      </c>
      <c r="F100" t="str">
        <f>IF(Shares!$A72="","",Shares!$I72)</f>
        <v/>
      </c>
      <c r="G100" t="str">
        <f>IF(Shares!$A72="","",Shares!$G72)</f>
        <v/>
      </c>
      <c r="H100" s="313" t="str">
        <f>IF(Shares!$A72="","",Shares!$K72*Shares!$J72)</f>
        <v/>
      </c>
      <c r="I100" s="107" t="str">
        <f t="shared" si="9"/>
        <v/>
      </c>
      <c r="J100" s="107" t="str">
        <f t="shared" si="10"/>
        <v/>
      </c>
      <c r="K100" s="107" t="str">
        <f t="shared" si="11"/>
        <v/>
      </c>
    </row>
    <row r="101" spans="1:11" x14ac:dyDescent="0.15">
      <c r="A101" t="str">
        <f>IF(Shares!$A73="","",ROW()-29)</f>
        <v/>
      </c>
      <c r="B101" t="str">
        <f>IF(Shares!$A73="","",Shares!$C73)</f>
        <v/>
      </c>
      <c r="C101" t="str">
        <f>IF(Shares!$A73="","",Shares!$B73)</f>
        <v/>
      </c>
      <c r="D101" t="str">
        <f>IF(Shares!$A73="","",Shares!$O73)</f>
        <v/>
      </c>
      <c r="E101" t="str">
        <f>IF(Shares!$A73="","",IFERROR(INDEX($O$3:$O$40,MATCH(Shares!$O73,$N$3:$N$40,0)),"UNMAPPED"))</f>
        <v/>
      </c>
      <c r="F101" t="str">
        <f>IF(Shares!$A73="","",Shares!$I73)</f>
        <v/>
      </c>
      <c r="G101" t="str">
        <f>IF(Shares!$A73="","",Shares!$G73)</f>
        <v/>
      </c>
      <c r="H101" s="313" t="str">
        <f>IF(Shares!$A73="","",Shares!$K73*Shares!$J73)</f>
        <v/>
      </c>
      <c r="I101" s="107" t="str">
        <f t="shared" si="9"/>
        <v/>
      </c>
      <c r="J101" s="107" t="str">
        <f t="shared" si="10"/>
        <v/>
      </c>
      <c r="K101" s="107" t="str">
        <f t="shared" si="11"/>
        <v/>
      </c>
    </row>
    <row r="102" spans="1:11" x14ac:dyDescent="0.15">
      <c r="A102" t="str">
        <f>IF(Shares!$A74="","",ROW()-29)</f>
        <v/>
      </c>
      <c r="B102" t="str">
        <f>IF(Shares!$A74="","",Shares!$C74)</f>
        <v/>
      </c>
      <c r="C102" t="str">
        <f>IF(Shares!$A74="","",Shares!$B74)</f>
        <v/>
      </c>
      <c r="D102" t="str">
        <f>IF(Shares!$A74="","",Shares!$O74)</f>
        <v/>
      </c>
      <c r="E102" t="str">
        <f>IF(Shares!$A74="","",IFERROR(INDEX($O$3:$O$40,MATCH(Shares!$O74,$N$3:$N$40,0)),"UNMAPPED"))</f>
        <v/>
      </c>
      <c r="F102" t="str">
        <f>IF(Shares!$A74="","",Shares!$I74)</f>
        <v/>
      </c>
      <c r="G102" t="str">
        <f>IF(Shares!$A74="","",Shares!$G74)</f>
        <v/>
      </c>
      <c r="H102" s="313" t="str">
        <f>IF(Shares!$A74="","",Shares!$K74*Shares!$J74)</f>
        <v/>
      </c>
      <c r="I102" s="107" t="str">
        <f t="shared" si="9"/>
        <v/>
      </c>
      <c r="J102" s="107" t="str">
        <f t="shared" si="10"/>
        <v/>
      </c>
      <c r="K102" s="107" t="str">
        <f t="shared" si="11"/>
        <v/>
      </c>
    </row>
    <row r="103" spans="1:11" x14ac:dyDescent="0.15">
      <c r="A103" t="str">
        <f>IF(Shares!$A75="","",ROW()-29)</f>
        <v/>
      </c>
      <c r="B103" t="str">
        <f>IF(Shares!$A75="","",Shares!$C75)</f>
        <v/>
      </c>
      <c r="C103" t="str">
        <f>IF(Shares!$A75="","",Shares!$B75)</f>
        <v/>
      </c>
      <c r="D103" t="str">
        <f>IF(Shares!$A75="","",Shares!$O75)</f>
        <v/>
      </c>
      <c r="E103" t="str">
        <f>IF(Shares!$A75="","",IFERROR(INDEX($O$3:$O$40,MATCH(Shares!$O75,$N$3:$N$40,0)),"UNMAPPED"))</f>
        <v/>
      </c>
      <c r="F103" t="str">
        <f>IF(Shares!$A75="","",Shares!$I75)</f>
        <v/>
      </c>
      <c r="G103" t="str">
        <f>IF(Shares!$A75="","",Shares!$G75)</f>
        <v/>
      </c>
      <c r="H103" s="313" t="str">
        <f>IF(Shares!$A75="","",Shares!$K75*Shares!$J75)</f>
        <v/>
      </c>
      <c r="I103" s="107" t="str">
        <f t="shared" si="9"/>
        <v/>
      </c>
      <c r="J103" s="107" t="str">
        <f t="shared" si="10"/>
        <v/>
      </c>
      <c r="K103" s="107" t="str">
        <f t="shared" si="11"/>
        <v/>
      </c>
    </row>
    <row r="104" spans="1:11" x14ac:dyDescent="0.15">
      <c r="A104" t="str">
        <f>IF(Shares!$A76="","",ROW()-29)</f>
        <v/>
      </c>
      <c r="B104" t="str">
        <f>IF(Shares!$A76="","",Shares!$C76)</f>
        <v/>
      </c>
      <c r="C104" t="str">
        <f>IF(Shares!$A76="","",Shares!$B76)</f>
        <v/>
      </c>
      <c r="D104" t="str">
        <f>IF(Shares!$A76="","",Shares!$O76)</f>
        <v/>
      </c>
      <c r="E104" t="str">
        <f>IF(Shares!$A76="","",IFERROR(INDEX($O$3:$O$40,MATCH(Shares!$O76,$N$3:$N$40,0)),"UNMAPPED"))</f>
        <v/>
      </c>
      <c r="F104" t="str">
        <f>IF(Shares!$A76="","",Shares!$I76)</f>
        <v/>
      </c>
      <c r="G104" t="str">
        <f>IF(Shares!$A76="","",Shares!$G76)</f>
        <v/>
      </c>
      <c r="H104" s="313" t="str">
        <f>IF(Shares!$A76="","",Shares!$K76*Shares!$J76)</f>
        <v/>
      </c>
      <c r="I104" s="107" t="str">
        <f t="shared" si="9"/>
        <v/>
      </c>
      <c r="J104" s="107" t="str">
        <f t="shared" si="10"/>
        <v/>
      </c>
      <c r="K104" s="107" t="str">
        <f t="shared" si="11"/>
        <v/>
      </c>
    </row>
    <row r="105" spans="1:11" x14ac:dyDescent="0.15">
      <c r="A105" t="str">
        <f>IF(Shares!$A77="","",ROW()-29)</f>
        <v/>
      </c>
      <c r="B105" t="str">
        <f>IF(Shares!$A77="","",Shares!$C77)</f>
        <v/>
      </c>
      <c r="C105" t="str">
        <f>IF(Shares!$A77="","",Shares!$B77)</f>
        <v/>
      </c>
      <c r="D105" t="str">
        <f>IF(Shares!$A77="","",Shares!$O77)</f>
        <v/>
      </c>
      <c r="E105" t="str">
        <f>IF(Shares!$A77="","",IFERROR(INDEX($O$3:$O$40,MATCH(Shares!$O77,$N$3:$N$40,0)),"UNMAPPED"))</f>
        <v/>
      </c>
      <c r="F105" t="str">
        <f>IF(Shares!$A77="","",Shares!$I77)</f>
        <v/>
      </c>
      <c r="G105" t="str">
        <f>IF(Shares!$A77="","",Shares!$G77)</f>
        <v/>
      </c>
      <c r="H105" s="313" t="str">
        <f>IF(Shares!$A77="","",Shares!$K77*Shares!$J77)</f>
        <v/>
      </c>
      <c r="I105" s="107" t="str">
        <f t="shared" si="9"/>
        <v/>
      </c>
      <c r="J105" s="107" t="str">
        <f t="shared" si="10"/>
        <v/>
      </c>
      <c r="K105" s="107" t="str">
        <f t="shared" si="11"/>
        <v/>
      </c>
    </row>
    <row r="106" spans="1:11" x14ac:dyDescent="0.15">
      <c r="A106" t="str">
        <f>IF(Shares!$A78="","",ROW()-29)</f>
        <v/>
      </c>
      <c r="B106" t="str">
        <f>IF(Shares!$A78="","",Shares!$C78)</f>
        <v/>
      </c>
      <c r="C106" t="str">
        <f>IF(Shares!$A78="","",Shares!$B78)</f>
        <v/>
      </c>
      <c r="D106" t="str">
        <f>IF(Shares!$A78="","",Shares!$O78)</f>
        <v/>
      </c>
      <c r="E106" t="str">
        <f>IF(Shares!$A78="","",IFERROR(INDEX($O$3:$O$40,MATCH(Shares!$O78,$N$3:$N$40,0)),"UNMAPPED"))</f>
        <v/>
      </c>
      <c r="F106" t="str">
        <f>IF(Shares!$A78="","",Shares!$I78)</f>
        <v/>
      </c>
      <c r="G106" t="str">
        <f>IF(Shares!$A78="","",Shares!$G78)</f>
        <v/>
      </c>
      <c r="H106" s="313" t="str">
        <f>IF(Shares!$A78="","",Shares!$K78*Shares!$J78)</f>
        <v/>
      </c>
      <c r="I106" s="107" t="str">
        <f t="shared" si="9"/>
        <v/>
      </c>
      <c r="J106" s="107" t="str">
        <f t="shared" si="10"/>
        <v/>
      </c>
      <c r="K106" s="107" t="str">
        <f t="shared" si="11"/>
        <v/>
      </c>
    </row>
    <row r="107" spans="1:11" x14ac:dyDescent="0.15">
      <c r="A107" t="str">
        <f>IF(Shares!$A79="","",ROW()-29)</f>
        <v/>
      </c>
      <c r="B107" t="str">
        <f>IF(Shares!$A79="","",Shares!$C79)</f>
        <v/>
      </c>
      <c r="C107" t="str">
        <f>IF(Shares!$A79="","",Shares!$B79)</f>
        <v/>
      </c>
      <c r="D107" t="str">
        <f>IF(Shares!$A79="","",Shares!$O79)</f>
        <v/>
      </c>
      <c r="E107" t="str">
        <f>IF(Shares!$A79="","",IFERROR(INDEX($O$3:$O$40,MATCH(Shares!$O79,$N$3:$N$40,0)),"UNMAPPED"))</f>
        <v/>
      </c>
      <c r="F107" t="str">
        <f>IF(Shares!$A79="","",Shares!$I79)</f>
        <v/>
      </c>
      <c r="G107" t="str">
        <f>IF(Shares!$A79="","",Shares!$G79)</f>
        <v/>
      </c>
      <c r="H107" s="313" t="str">
        <f>IF(Shares!$A79="","",Shares!$K79*Shares!$J79)</f>
        <v/>
      </c>
      <c r="I107" s="107" t="str">
        <f t="shared" si="9"/>
        <v/>
      </c>
      <c r="J107" s="107" t="str">
        <f t="shared" si="10"/>
        <v/>
      </c>
      <c r="K107" s="107" t="str">
        <f t="shared" si="11"/>
        <v/>
      </c>
    </row>
    <row r="108" spans="1:11" x14ac:dyDescent="0.15">
      <c r="A108" t="str">
        <f>IF(Shares!$A80="","",ROW()-29)</f>
        <v/>
      </c>
      <c r="B108" t="str">
        <f>IF(Shares!$A80="","",Shares!$C80)</f>
        <v/>
      </c>
      <c r="C108" t="str">
        <f>IF(Shares!$A80="","",Shares!$B80)</f>
        <v/>
      </c>
      <c r="D108" t="str">
        <f>IF(Shares!$A80="","",Shares!$O80)</f>
        <v/>
      </c>
      <c r="E108" t="str">
        <f>IF(Shares!$A80="","",IFERROR(INDEX($O$3:$O$40,MATCH(Shares!$O80,$N$3:$N$40,0)),"UNMAPPED"))</f>
        <v/>
      </c>
      <c r="F108" t="str">
        <f>IF(Shares!$A80="","",Shares!$I80)</f>
        <v/>
      </c>
      <c r="G108" t="str">
        <f>IF(Shares!$A80="","",Shares!$G80)</f>
        <v/>
      </c>
      <c r="H108" s="313" t="str">
        <f>IF(Shares!$A80="","",Shares!$K80*Shares!$J80)</f>
        <v/>
      </c>
      <c r="I108" s="107" t="str">
        <f t="shared" si="9"/>
        <v/>
      </c>
      <c r="J108" s="107" t="str">
        <f t="shared" si="10"/>
        <v/>
      </c>
      <c r="K108" s="107" t="str">
        <f t="shared" si="11"/>
        <v/>
      </c>
    </row>
    <row r="109" spans="1:11" x14ac:dyDescent="0.15">
      <c r="A109" t="str">
        <f>IF(Shares!$A81="","",ROW()-29)</f>
        <v/>
      </c>
      <c r="B109" t="str">
        <f>IF(Shares!$A81="","",Shares!$C81)</f>
        <v/>
      </c>
      <c r="C109" t="str">
        <f>IF(Shares!$A81="","",Shares!$B81)</f>
        <v/>
      </c>
      <c r="D109" t="str">
        <f>IF(Shares!$A81="","",Shares!$O81)</f>
        <v/>
      </c>
      <c r="E109" t="str">
        <f>IF(Shares!$A81="","",IFERROR(INDEX($O$3:$O$40,MATCH(Shares!$O81,$N$3:$N$40,0)),"UNMAPPED"))</f>
        <v/>
      </c>
      <c r="F109" t="str">
        <f>IF(Shares!$A81="","",Shares!$I81)</f>
        <v/>
      </c>
      <c r="G109" t="str">
        <f>IF(Shares!$A81="","",Shares!$G81)</f>
        <v/>
      </c>
      <c r="H109" s="313" t="str">
        <f>IF(Shares!$A81="","",Shares!$K81*Shares!$J81)</f>
        <v/>
      </c>
      <c r="I109" s="107" t="str">
        <f t="shared" si="9"/>
        <v/>
      </c>
      <c r="J109" s="107" t="str">
        <f t="shared" si="10"/>
        <v/>
      </c>
      <c r="K109" s="107" t="str">
        <f t="shared" si="11"/>
        <v/>
      </c>
    </row>
    <row r="110" spans="1:11" x14ac:dyDescent="0.15">
      <c r="A110" t="str">
        <f>IF(Shares!$A82="","",ROW()-29)</f>
        <v/>
      </c>
      <c r="B110" t="str">
        <f>IF(Shares!$A82="","",Shares!$C82)</f>
        <v/>
      </c>
      <c r="C110" t="str">
        <f>IF(Shares!$A82="","",Shares!$B82)</f>
        <v/>
      </c>
      <c r="D110" t="str">
        <f>IF(Shares!$A82="","",Shares!$O82)</f>
        <v/>
      </c>
      <c r="E110" t="str">
        <f>IF(Shares!$A82="","",IFERROR(INDEX($O$3:$O$40,MATCH(Shares!$O82,$N$3:$N$40,0)),"UNMAPPED"))</f>
        <v/>
      </c>
      <c r="F110" t="str">
        <f>IF(Shares!$A82="","",Shares!$I82)</f>
        <v/>
      </c>
      <c r="G110" t="str">
        <f>IF(Shares!$A82="","",Shares!$G82)</f>
        <v/>
      </c>
      <c r="H110" s="313" t="str">
        <f>IF(Shares!$A82="","",Shares!$K82*Shares!$J82)</f>
        <v/>
      </c>
      <c r="I110" s="107" t="str">
        <f t="shared" si="9"/>
        <v/>
      </c>
      <c r="J110" s="107" t="str">
        <f t="shared" si="10"/>
        <v/>
      </c>
      <c r="K110" s="107" t="str">
        <f t="shared" si="11"/>
        <v/>
      </c>
    </row>
    <row r="111" spans="1:11" x14ac:dyDescent="0.15">
      <c r="A111" t="str">
        <f>IF(Shares!$A83="","",ROW()-29)</f>
        <v/>
      </c>
      <c r="B111" t="str">
        <f>IF(Shares!$A83="","",Shares!$C83)</f>
        <v/>
      </c>
      <c r="C111" t="str">
        <f>IF(Shares!$A83="","",Shares!$B83)</f>
        <v/>
      </c>
      <c r="D111" t="str">
        <f>IF(Shares!$A83="","",Shares!$O83)</f>
        <v/>
      </c>
      <c r="E111" t="str">
        <f>IF(Shares!$A83="","",IFERROR(INDEX($O$3:$O$40,MATCH(Shares!$O83,$N$3:$N$40,0)),"UNMAPPED"))</f>
        <v/>
      </c>
      <c r="F111" t="str">
        <f>IF(Shares!$A83="","",Shares!$I83)</f>
        <v/>
      </c>
      <c r="G111" t="str">
        <f>IF(Shares!$A83="","",Shares!$G83)</f>
        <v/>
      </c>
      <c r="H111" s="313" t="str">
        <f>IF(Shares!$A83="","",Shares!$K83*Shares!$J83)</f>
        <v/>
      </c>
      <c r="I111" s="107" t="str">
        <f t="shared" si="9"/>
        <v/>
      </c>
      <c r="J111" s="107" t="str">
        <f t="shared" si="10"/>
        <v/>
      </c>
      <c r="K111" s="107" t="str">
        <f t="shared" si="11"/>
        <v/>
      </c>
    </row>
    <row r="112" spans="1:11" x14ac:dyDescent="0.15">
      <c r="A112" t="str">
        <f>IF(Shares!$A84="","",ROW()-29)</f>
        <v/>
      </c>
      <c r="B112" t="str">
        <f>IF(Shares!$A84="","",Shares!$C84)</f>
        <v/>
      </c>
      <c r="C112" t="str">
        <f>IF(Shares!$A84="","",Shares!$B84)</f>
        <v/>
      </c>
      <c r="D112" t="str">
        <f>IF(Shares!$A84="","",Shares!$O84)</f>
        <v/>
      </c>
      <c r="E112" t="str">
        <f>IF(Shares!$A84="","",IFERROR(INDEX($O$3:$O$40,MATCH(Shares!$O84,$N$3:$N$40,0)),"UNMAPPED"))</f>
        <v/>
      </c>
      <c r="F112" t="str">
        <f>IF(Shares!$A84="","",Shares!$I84)</f>
        <v/>
      </c>
      <c r="G112" t="str">
        <f>IF(Shares!$A84="","",Shares!$G84)</f>
        <v/>
      </c>
      <c r="H112" s="313" t="str">
        <f>IF(Shares!$A84="","",Shares!$K84*Shares!$J84)</f>
        <v/>
      </c>
      <c r="I112" s="107" t="str">
        <f t="shared" si="9"/>
        <v/>
      </c>
      <c r="J112" s="107" t="str">
        <f t="shared" si="10"/>
        <v/>
      </c>
      <c r="K112" s="107" t="str">
        <f t="shared" si="11"/>
        <v/>
      </c>
    </row>
    <row r="113" spans="1:11" x14ac:dyDescent="0.15">
      <c r="A113" t="str">
        <f>IF(Shares!$A85="","",ROW()-29)</f>
        <v/>
      </c>
      <c r="B113" t="str">
        <f>IF(Shares!$A85="","",Shares!$C85)</f>
        <v/>
      </c>
      <c r="C113" t="str">
        <f>IF(Shares!$A85="","",Shares!$B85)</f>
        <v/>
      </c>
      <c r="D113" t="str">
        <f>IF(Shares!$A85="","",Shares!$O85)</f>
        <v/>
      </c>
      <c r="E113" t="str">
        <f>IF(Shares!$A85="","",IFERROR(INDEX($O$3:$O$40,MATCH(Shares!$O85,$N$3:$N$40,0)),"UNMAPPED"))</f>
        <v/>
      </c>
      <c r="F113" t="str">
        <f>IF(Shares!$A85="","",Shares!$I85)</f>
        <v/>
      </c>
      <c r="G113" t="str">
        <f>IF(Shares!$A85="","",Shares!$G85)</f>
        <v/>
      </c>
      <c r="H113" s="313" t="str">
        <f>IF(Shares!$A85="","",Shares!$K85*Shares!$J85)</f>
        <v/>
      </c>
      <c r="I113" s="107" t="str">
        <f t="shared" si="9"/>
        <v/>
      </c>
      <c r="J113" s="107" t="str">
        <f t="shared" si="10"/>
        <v/>
      </c>
      <c r="K113" s="107" t="str">
        <f t="shared" si="11"/>
        <v/>
      </c>
    </row>
    <row r="114" spans="1:11" x14ac:dyDescent="0.15">
      <c r="A114" t="str">
        <f>IF(Shares!$A86="","",ROW()-29)</f>
        <v/>
      </c>
      <c r="B114" t="str">
        <f>IF(Shares!$A86="","",Shares!$C86)</f>
        <v/>
      </c>
      <c r="C114" t="str">
        <f>IF(Shares!$A86="","",Shares!$B86)</f>
        <v/>
      </c>
      <c r="D114" t="str">
        <f>IF(Shares!$A86="","",Shares!$O86)</f>
        <v/>
      </c>
      <c r="E114" t="str">
        <f>IF(Shares!$A86="","",IFERROR(INDEX($O$3:$O$40,MATCH(Shares!$O86,$N$3:$N$40,0)),"UNMAPPED"))</f>
        <v/>
      </c>
      <c r="F114" t="str">
        <f>IF(Shares!$A86="","",Shares!$I86)</f>
        <v/>
      </c>
      <c r="G114" t="str">
        <f>IF(Shares!$A86="","",Shares!$G86)</f>
        <v/>
      </c>
      <c r="H114" s="313" t="str">
        <f>IF(Shares!$A86="","",Shares!$K86*Shares!$J86)</f>
        <v/>
      </c>
      <c r="I114" s="107" t="str">
        <f t="shared" si="9"/>
        <v/>
      </c>
      <c r="J114" s="107" t="str">
        <f t="shared" si="10"/>
        <v/>
      </c>
      <c r="K114" s="107" t="str">
        <f t="shared" si="11"/>
        <v/>
      </c>
    </row>
    <row r="115" spans="1:11" x14ac:dyDescent="0.15">
      <c r="A115" t="str">
        <f>IF(Shares!$A87="","",ROW()-29)</f>
        <v/>
      </c>
      <c r="B115" t="str">
        <f>IF(Shares!$A87="","",Shares!$C87)</f>
        <v/>
      </c>
      <c r="C115" t="str">
        <f>IF(Shares!$A87="","",Shares!$B87)</f>
        <v/>
      </c>
      <c r="D115" t="str">
        <f>IF(Shares!$A87="","",Shares!$O87)</f>
        <v/>
      </c>
      <c r="E115" t="str">
        <f>IF(Shares!$A87="","",IFERROR(INDEX($O$3:$O$40,MATCH(Shares!$O87,$N$3:$N$40,0)),"UNMAPPED"))</f>
        <v/>
      </c>
      <c r="F115" t="str">
        <f>IF(Shares!$A87="","",Shares!$I87)</f>
        <v/>
      </c>
      <c r="G115" t="str">
        <f>IF(Shares!$A87="","",Shares!$G87)</f>
        <v/>
      </c>
      <c r="H115" s="313" t="str">
        <f>IF(Shares!$A87="","",Shares!$K87*Shares!$J87)</f>
        <v/>
      </c>
      <c r="I115" s="107" t="str">
        <f t="shared" si="9"/>
        <v/>
      </c>
      <c r="J115" s="107" t="str">
        <f t="shared" si="10"/>
        <v/>
      </c>
      <c r="K115" s="107" t="str">
        <f t="shared" si="11"/>
        <v/>
      </c>
    </row>
    <row r="116" spans="1:11" x14ac:dyDescent="0.15">
      <c r="A116" t="str">
        <f>IF(Shares!$A88="","",ROW()-29)</f>
        <v/>
      </c>
      <c r="B116" t="str">
        <f>IF(Shares!$A88="","",Shares!$C88)</f>
        <v/>
      </c>
      <c r="C116" t="str">
        <f>IF(Shares!$A88="","",Shares!$B88)</f>
        <v/>
      </c>
      <c r="D116" t="str">
        <f>IF(Shares!$A88="","",Shares!$O88)</f>
        <v/>
      </c>
      <c r="E116" t="str">
        <f>IF(Shares!$A88="","",IFERROR(INDEX($O$3:$O$40,MATCH(Shares!$O88,$N$3:$N$40,0)),"UNMAPPED"))</f>
        <v/>
      </c>
      <c r="F116" t="str">
        <f>IF(Shares!$A88="","",Shares!$I88)</f>
        <v/>
      </c>
      <c r="G116" t="str">
        <f>IF(Shares!$A88="","",Shares!$G88)</f>
        <v/>
      </c>
      <c r="H116" s="313" t="str">
        <f>IF(Shares!$A88="","",Shares!$K88*Shares!$J88)</f>
        <v/>
      </c>
      <c r="I116" s="107" t="str">
        <f t="shared" si="9"/>
        <v/>
      </c>
      <c r="J116" s="107" t="str">
        <f t="shared" si="10"/>
        <v/>
      </c>
      <c r="K116" s="107" t="str">
        <f t="shared" si="11"/>
        <v/>
      </c>
    </row>
    <row r="117" spans="1:11" x14ac:dyDescent="0.15">
      <c r="A117" t="str">
        <f>IF(Shares!$A89="","",ROW()-29)</f>
        <v/>
      </c>
      <c r="B117" t="str">
        <f>IF(Shares!$A89="","",Shares!$C89)</f>
        <v/>
      </c>
      <c r="C117" t="str">
        <f>IF(Shares!$A89="","",Shares!$B89)</f>
        <v/>
      </c>
      <c r="D117" t="str">
        <f>IF(Shares!$A89="","",Shares!$O89)</f>
        <v/>
      </c>
      <c r="E117" t="str">
        <f>IF(Shares!$A89="","",IFERROR(INDEX($O$3:$O$40,MATCH(Shares!$O89,$N$3:$N$40,0)),"UNMAPPED"))</f>
        <v/>
      </c>
      <c r="F117" t="str">
        <f>IF(Shares!$A89="","",Shares!$I89)</f>
        <v/>
      </c>
      <c r="G117" t="str">
        <f>IF(Shares!$A89="","",Shares!$G89)</f>
        <v/>
      </c>
      <c r="H117" s="313" t="str">
        <f>IF(Shares!$A89="","",Shares!$K89*Shares!$J89)</f>
        <v/>
      </c>
      <c r="I117" s="107" t="str">
        <f t="shared" si="9"/>
        <v/>
      </c>
      <c r="J117" s="107" t="str">
        <f t="shared" si="10"/>
        <v/>
      </c>
      <c r="K117" s="107" t="str">
        <f t="shared" si="11"/>
        <v/>
      </c>
    </row>
    <row r="118" spans="1:11" x14ac:dyDescent="0.15">
      <c r="A118" t="str">
        <f>IF(Shares!$A90="","",ROW()-29)</f>
        <v/>
      </c>
      <c r="B118" t="str">
        <f>IF(Shares!$A90="","",Shares!$C90)</f>
        <v/>
      </c>
      <c r="C118" t="str">
        <f>IF(Shares!$A90="","",Shares!$B90)</f>
        <v/>
      </c>
      <c r="D118" t="str">
        <f>IF(Shares!$A90="","",Shares!$O90)</f>
        <v/>
      </c>
      <c r="E118" t="str">
        <f>IF(Shares!$A90="","",IFERROR(INDEX($O$3:$O$40,MATCH(Shares!$O90,$N$3:$N$40,0)),"UNMAPPED"))</f>
        <v/>
      </c>
      <c r="F118" t="str">
        <f>IF(Shares!$A90="","",Shares!$I90)</f>
        <v/>
      </c>
      <c r="G118" t="str">
        <f>IF(Shares!$A90="","",Shares!$G90)</f>
        <v/>
      </c>
      <c r="H118" s="313" t="str">
        <f>IF(Shares!$A90="","",Shares!$K90*Shares!$J90)</f>
        <v/>
      </c>
      <c r="I118" s="107" t="str">
        <f t="shared" si="9"/>
        <v/>
      </c>
      <c r="J118" s="107" t="str">
        <f t="shared" si="10"/>
        <v/>
      </c>
      <c r="K118" s="107" t="str">
        <f t="shared" si="11"/>
        <v/>
      </c>
    </row>
    <row r="119" spans="1:11" x14ac:dyDescent="0.15">
      <c r="A119" t="str">
        <f>IF(Shares!$A91="","",ROW()-29)</f>
        <v/>
      </c>
      <c r="B119" t="str">
        <f>IF(Shares!$A91="","",Shares!$C91)</f>
        <v/>
      </c>
      <c r="C119" t="str">
        <f>IF(Shares!$A91="","",Shares!$B91)</f>
        <v/>
      </c>
      <c r="D119" t="str">
        <f>IF(Shares!$A91="","",Shares!$O91)</f>
        <v/>
      </c>
      <c r="E119" t="str">
        <f>IF(Shares!$A91="","",IFERROR(INDEX($O$3:$O$40,MATCH(Shares!$O91,$N$3:$N$40,0)),"UNMAPPED"))</f>
        <v/>
      </c>
      <c r="F119" t="str">
        <f>IF(Shares!$A91="","",Shares!$I91)</f>
        <v/>
      </c>
      <c r="G119" t="str">
        <f>IF(Shares!$A91="","",Shares!$G91)</f>
        <v/>
      </c>
      <c r="H119" s="313" t="str">
        <f>IF(Shares!$A91="","",Shares!$K91*Shares!$J91)</f>
        <v/>
      </c>
      <c r="I119" s="107" t="str">
        <f t="shared" si="9"/>
        <v/>
      </c>
      <c r="J119" s="107" t="str">
        <f t="shared" si="10"/>
        <v/>
      </c>
      <c r="K119" s="107" t="str">
        <f t="shared" si="11"/>
        <v/>
      </c>
    </row>
    <row r="120" spans="1:11" x14ac:dyDescent="0.15">
      <c r="A120" t="str">
        <f>IF(Shares!$A92="","",ROW()-29)</f>
        <v/>
      </c>
      <c r="B120" t="str">
        <f>IF(Shares!$A92="","",Shares!$C92)</f>
        <v/>
      </c>
      <c r="C120" t="str">
        <f>IF(Shares!$A92="","",Shares!$B92)</f>
        <v/>
      </c>
      <c r="D120" t="str">
        <f>IF(Shares!$A92="","",Shares!$O92)</f>
        <v/>
      </c>
      <c r="E120" t="str">
        <f>IF(Shares!$A92="","",IFERROR(INDEX($O$3:$O$40,MATCH(Shares!$O92,$N$3:$N$40,0)),"UNMAPPED"))</f>
        <v/>
      </c>
      <c r="F120" t="str">
        <f>IF(Shares!$A92="","",Shares!$I92)</f>
        <v/>
      </c>
      <c r="G120" t="str">
        <f>IF(Shares!$A92="","",Shares!$G92)</f>
        <v/>
      </c>
      <c r="H120" s="313" t="str">
        <f>IF(Shares!$A92="","",Shares!$K92*Shares!$J92)</f>
        <v/>
      </c>
      <c r="I120" s="107" t="str">
        <f t="shared" si="9"/>
        <v/>
      </c>
      <c r="J120" s="107" t="str">
        <f t="shared" si="10"/>
        <v/>
      </c>
      <c r="K120" s="107" t="str">
        <f t="shared" si="11"/>
        <v/>
      </c>
    </row>
    <row r="121" spans="1:11" x14ac:dyDescent="0.15">
      <c r="A121" t="str">
        <f>IF(Shares!$A93="","",ROW()-29)</f>
        <v/>
      </c>
      <c r="B121" t="str">
        <f>IF(Shares!$A93="","",Shares!$C93)</f>
        <v/>
      </c>
      <c r="C121" t="str">
        <f>IF(Shares!$A93="","",Shares!$B93)</f>
        <v/>
      </c>
      <c r="D121" t="str">
        <f>IF(Shares!$A93="","",Shares!$O93)</f>
        <v/>
      </c>
      <c r="E121" t="str">
        <f>IF(Shares!$A93="","",IFERROR(INDEX($O$3:$O$40,MATCH(Shares!$O93,$N$3:$N$40,0)),"UNMAPPED"))</f>
        <v/>
      </c>
      <c r="F121" t="str">
        <f>IF(Shares!$A93="","",Shares!$I93)</f>
        <v/>
      </c>
      <c r="G121" t="str">
        <f>IF(Shares!$A93="","",Shares!$G93)</f>
        <v/>
      </c>
      <c r="H121" s="313" t="str">
        <f>IF(Shares!$A93="","",Shares!$K93*Shares!$J93)</f>
        <v/>
      </c>
      <c r="I121" s="107" t="str">
        <f t="shared" si="9"/>
        <v/>
      </c>
      <c r="J121" s="107" t="str">
        <f t="shared" si="10"/>
        <v/>
      </c>
      <c r="K121" s="107" t="str">
        <f t="shared" si="11"/>
        <v/>
      </c>
    </row>
    <row r="122" spans="1:11" x14ac:dyDescent="0.15">
      <c r="A122" t="str">
        <f>IF(Shares!$A94="","",ROW()-29)</f>
        <v/>
      </c>
      <c r="B122" t="str">
        <f>IF(Shares!$A94="","",Shares!$C94)</f>
        <v/>
      </c>
      <c r="C122" t="str">
        <f>IF(Shares!$A94="","",Shares!$B94)</f>
        <v/>
      </c>
      <c r="D122" t="str">
        <f>IF(Shares!$A94="","",Shares!$O94)</f>
        <v/>
      </c>
      <c r="E122" t="str">
        <f>IF(Shares!$A94="","",IFERROR(INDEX($O$3:$O$40,MATCH(Shares!$O94,$N$3:$N$40,0)),"UNMAPPED"))</f>
        <v/>
      </c>
      <c r="F122" t="str">
        <f>IF(Shares!$A94="","",Shares!$I94)</f>
        <v/>
      </c>
      <c r="G122" t="str">
        <f>IF(Shares!$A94="","",Shares!$G94)</f>
        <v/>
      </c>
      <c r="H122" s="313" t="str">
        <f>IF(Shares!$A94="","",Shares!$K94*Shares!$J94)</f>
        <v/>
      </c>
      <c r="I122" s="107" t="str">
        <f t="shared" si="9"/>
        <v/>
      </c>
      <c r="J122" s="107" t="str">
        <f t="shared" si="10"/>
        <v/>
      </c>
      <c r="K122" s="107" t="str">
        <f t="shared" si="11"/>
        <v/>
      </c>
    </row>
    <row r="123" spans="1:11" x14ac:dyDescent="0.15">
      <c r="A123" t="str">
        <f>IF(Shares!$A95="","",ROW()-29)</f>
        <v/>
      </c>
      <c r="B123" t="str">
        <f>IF(Shares!$A95="","",Shares!$C95)</f>
        <v/>
      </c>
      <c r="C123" t="str">
        <f>IF(Shares!$A95="","",Shares!$B95)</f>
        <v/>
      </c>
      <c r="D123" t="str">
        <f>IF(Shares!$A95="","",Shares!$O95)</f>
        <v/>
      </c>
      <c r="E123" t="str">
        <f>IF(Shares!$A95="","",IFERROR(INDEX($O$3:$O$40,MATCH(Shares!$O95,$N$3:$N$40,0)),"UNMAPPED"))</f>
        <v/>
      </c>
      <c r="F123" t="str">
        <f>IF(Shares!$A95="","",Shares!$I95)</f>
        <v/>
      </c>
      <c r="G123" t="str">
        <f>IF(Shares!$A95="","",Shares!$G95)</f>
        <v/>
      </c>
      <c r="H123" s="313" t="str">
        <f>IF(Shares!$A95="","",Shares!$K95*Shares!$J95)</f>
        <v/>
      </c>
      <c r="I123" s="107" t="str">
        <f t="shared" si="9"/>
        <v/>
      </c>
      <c r="J123" s="107" t="str">
        <f t="shared" si="10"/>
        <v/>
      </c>
      <c r="K123" s="107" t="str">
        <f t="shared" si="11"/>
        <v/>
      </c>
    </row>
    <row r="124" spans="1:11" x14ac:dyDescent="0.15">
      <c r="A124" t="str">
        <f>IF(Shares!$A96="","",ROW()-29)</f>
        <v/>
      </c>
      <c r="B124" t="str">
        <f>IF(Shares!$A96="","",Shares!$C96)</f>
        <v/>
      </c>
      <c r="C124" t="str">
        <f>IF(Shares!$A96="","",Shares!$B96)</f>
        <v/>
      </c>
      <c r="D124" t="str">
        <f>IF(Shares!$A96="","",Shares!$O96)</f>
        <v/>
      </c>
      <c r="E124" t="str">
        <f>IF(Shares!$A96="","",IFERROR(INDEX($O$3:$O$40,MATCH(Shares!$O96,$N$3:$N$40,0)),"UNMAPPED"))</f>
        <v/>
      </c>
      <c r="F124" t="str">
        <f>IF(Shares!$A96="","",Shares!$I96)</f>
        <v/>
      </c>
      <c r="G124" t="str">
        <f>IF(Shares!$A96="","",Shares!$G96)</f>
        <v/>
      </c>
      <c r="H124" s="313" t="str">
        <f>IF(Shares!$A96="","",Shares!$K96*Shares!$J96)</f>
        <v/>
      </c>
      <c r="I124" s="107" t="str">
        <f t="shared" si="9"/>
        <v/>
      </c>
      <c r="J124" s="107" t="str">
        <f t="shared" si="10"/>
        <v/>
      </c>
      <c r="K124" s="107" t="str">
        <f t="shared" si="11"/>
        <v/>
      </c>
    </row>
    <row r="125" spans="1:11" x14ac:dyDescent="0.15">
      <c r="A125" t="str">
        <f>IF(Shares!$A97="","",ROW()-29)</f>
        <v/>
      </c>
      <c r="B125" t="str">
        <f>IF(Shares!$A97="","",Shares!$C97)</f>
        <v/>
      </c>
      <c r="C125" t="str">
        <f>IF(Shares!$A97="","",Shares!$B97)</f>
        <v/>
      </c>
      <c r="D125" t="str">
        <f>IF(Shares!$A97="","",Shares!$O97)</f>
        <v/>
      </c>
      <c r="E125" t="str">
        <f>IF(Shares!$A97="","",IFERROR(INDEX($O$3:$O$40,MATCH(Shares!$O97,$N$3:$N$40,0)),"UNMAPPED"))</f>
        <v/>
      </c>
      <c r="F125" t="str">
        <f>IF(Shares!$A97="","",Shares!$I97)</f>
        <v/>
      </c>
      <c r="G125" t="str">
        <f>IF(Shares!$A97="","",Shares!$G97)</f>
        <v/>
      </c>
      <c r="H125" s="313" t="str">
        <f>IF(Shares!$A97="","",Shares!$K97*Shares!$J97)</f>
        <v/>
      </c>
      <c r="I125" s="107" t="str">
        <f t="shared" si="9"/>
        <v/>
      </c>
      <c r="J125" s="107" t="str">
        <f t="shared" si="10"/>
        <v/>
      </c>
      <c r="K125" s="107" t="str">
        <f t="shared" si="11"/>
        <v/>
      </c>
    </row>
    <row r="126" spans="1:11" x14ac:dyDescent="0.15">
      <c r="A126" t="str">
        <f>IF(Shares!$A98="","",ROW()-29)</f>
        <v/>
      </c>
      <c r="B126" t="str">
        <f>IF(Shares!$A98="","",Shares!$C98)</f>
        <v/>
      </c>
      <c r="C126" t="str">
        <f>IF(Shares!$A98="","",Shares!$B98)</f>
        <v/>
      </c>
      <c r="D126" t="str">
        <f>IF(Shares!$A98="","",Shares!$O98)</f>
        <v/>
      </c>
      <c r="E126" t="str">
        <f>IF(Shares!$A98="","",IFERROR(INDEX($O$3:$O$40,MATCH(Shares!$O98,$N$3:$N$40,0)),"UNMAPPED"))</f>
        <v/>
      </c>
      <c r="F126" t="str">
        <f>IF(Shares!$A98="","",Shares!$I98)</f>
        <v/>
      </c>
      <c r="G126" t="str">
        <f>IF(Shares!$A98="","",Shares!$G98)</f>
        <v/>
      </c>
      <c r="H126" s="313" t="str">
        <f>IF(Shares!$A98="","",Shares!$K98*Shares!$J98)</f>
        <v/>
      </c>
      <c r="I126" s="107" t="str">
        <f t="shared" si="9"/>
        <v/>
      </c>
      <c r="J126" s="107" t="str">
        <f t="shared" si="10"/>
        <v/>
      </c>
      <c r="K126" s="107" t="str">
        <f t="shared" si="11"/>
        <v/>
      </c>
    </row>
    <row r="127" spans="1:11" x14ac:dyDescent="0.15">
      <c r="A127" t="str">
        <f>IF(Shares!$A99="","",ROW()-29)</f>
        <v/>
      </c>
      <c r="B127" t="str">
        <f>IF(Shares!$A99="","",Shares!$C99)</f>
        <v/>
      </c>
      <c r="C127" t="str">
        <f>IF(Shares!$A99="","",Shares!$B99)</f>
        <v/>
      </c>
      <c r="D127" t="str">
        <f>IF(Shares!$A99="","",Shares!$O99)</f>
        <v/>
      </c>
      <c r="E127" t="str">
        <f>IF(Shares!$A99="","",IFERROR(INDEX($O$3:$O$40,MATCH(Shares!$O99,$N$3:$N$40,0)),"UNMAPPED"))</f>
        <v/>
      </c>
      <c r="F127" t="str">
        <f>IF(Shares!$A99="","",Shares!$I99)</f>
        <v/>
      </c>
      <c r="G127" t="str">
        <f>IF(Shares!$A99="","",Shares!$G99)</f>
        <v/>
      </c>
      <c r="H127" s="313" t="str">
        <f>IF(Shares!$A99="","",Shares!$K99*Shares!$J99)</f>
        <v/>
      </c>
      <c r="I127" s="107" t="str">
        <f t="shared" si="9"/>
        <v/>
      </c>
      <c r="J127" s="107" t="str">
        <f t="shared" si="10"/>
        <v/>
      </c>
      <c r="K127" s="107" t="str">
        <f t="shared" si="11"/>
        <v/>
      </c>
    </row>
    <row r="128" spans="1:11" x14ac:dyDescent="0.15">
      <c r="A128" t="str">
        <f>IF(Shares!$A100="","",ROW()-29)</f>
        <v/>
      </c>
      <c r="B128" t="str">
        <f>IF(Shares!$A100="","",Shares!$C100)</f>
        <v/>
      </c>
      <c r="C128" t="str">
        <f>IF(Shares!$A100="","",Shares!$B100)</f>
        <v/>
      </c>
      <c r="D128" t="str">
        <f>IF(Shares!$A100="","",Shares!$O100)</f>
        <v/>
      </c>
      <c r="E128" t="str">
        <f>IF(Shares!$A100="","",IFERROR(INDEX($O$3:$O$40,MATCH(Shares!$O100,$N$3:$N$40,0)),"UNMAPPED"))</f>
        <v/>
      </c>
      <c r="F128" t="str">
        <f>IF(Shares!$A100="","",Shares!$I100)</f>
        <v/>
      </c>
      <c r="G128" t="str">
        <f>IF(Shares!$A100="","",Shares!$G100)</f>
        <v/>
      </c>
      <c r="H128" s="313" t="str">
        <f>IF(Shares!$A100="","",Shares!$K100*Shares!$J100)</f>
        <v/>
      </c>
      <c r="I128" s="107" t="str">
        <f t="shared" si="9"/>
        <v/>
      </c>
      <c r="J128" s="107" t="str">
        <f t="shared" si="10"/>
        <v/>
      </c>
      <c r="K128" s="107" t="str">
        <f t="shared" si="11"/>
        <v/>
      </c>
    </row>
    <row r="129" spans="1:11" x14ac:dyDescent="0.15">
      <c r="A129" t="str">
        <f>IF(Shares!$A101="","",ROW()-29)</f>
        <v/>
      </c>
      <c r="B129" t="str">
        <f>IF(Shares!$A101="","",Shares!$C101)</f>
        <v/>
      </c>
      <c r="C129" t="str">
        <f>IF(Shares!$A101="","",Shares!$B101)</f>
        <v/>
      </c>
      <c r="D129" t="str">
        <f>IF(Shares!$A101="","",Shares!$O101)</f>
        <v/>
      </c>
      <c r="E129" t="str">
        <f>IF(Shares!$A101="","",IFERROR(INDEX($O$3:$O$40,MATCH(Shares!$O101,$N$3:$N$40,0)),"UNMAPPED"))</f>
        <v/>
      </c>
      <c r="F129" t="str">
        <f>IF(Shares!$A101="","",Shares!$I101)</f>
        <v/>
      </c>
      <c r="G129" t="str">
        <f>IF(Shares!$A101="","",Shares!$G101)</f>
        <v/>
      </c>
      <c r="H129" s="313" t="str">
        <f>IF(Shares!$A101="","",Shares!$K101*Shares!$J101)</f>
        <v/>
      </c>
      <c r="I129" s="107" t="str">
        <f t="shared" si="9"/>
        <v/>
      </c>
      <c r="J129" s="107" t="str">
        <f t="shared" si="10"/>
        <v/>
      </c>
      <c r="K129" s="107" t="str">
        <f t="shared" si="11"/>
        <v/>
      </c>
    </row>
    <row r="130" spans="1:11" x14ac:dyDescent="0.15">
      <c r="A130" t="str">
        <f>IF(Shares!$A102="","",ROW()-29)</f>
        <v/>
      </c>
      <c r="B130" t="str">
        <f>IF(Shares!$A102="","",Shares!$C102)</f>
        <v/>
      </c>
      <c r="C130" t="str">
        <f>IF(Shares!$A102="","",Shares!$B102)</f>
        <v/>
      </c>
      <c r="D130" t="str">
        <f>IF(Shares!$A102="","",Shares!$O102)</f>
        <v/>
      </c>
      <c r="E130" t="str">
        <f>IF(Shares!$A102="","",IFERROR(INDEX($O$3:$O$40,MATCH(Shares!$O102,$N$3:$N$40,0)),"UNMAPPED"))</f>
        <v/>
      </c>
      <c r="F130" t="str">
        <f>IF(Shares!$A102="","",Shares!$I102)</f>
        <v/>
      </c>
      <c r="G130" t="str">
        <f>IF(Shares!$A102="","",Shares!$G102)</f>
        <v/>
      </c>
      <c r="H130" s="313" t="str">
        <f>IF(Shares!$A102="","",Shares!$K102*Shares!$J102)</f>
        <v/>
      </c>
      <c r="I130" s="107" t="str">
        <f t="shared" si="9"/>
        <v/>
      </c>
      <c r="J130" s="107" t="str">
        <f t="shared" si="10"/>
        <v/>
      </c>
      <c r="K130" s="107" t="str">
        <f t="shared" si="11"/>
        <v/>
      </c>
    </row>
    <row r="131" spans="1:11" x14ac:dyDescent="0.15">
      <c r="A131" t="str">
        <f>IF(Shares!$A103="","",ROW()-29)</f>
        <v/>
      </c>
      <c r="B131" t="str">
        <f>IF(Shares!$A103="","",Shares!$C103)</f>
        <v/>
      </c>
      <c r="C131" t="str">
        <f>IF(Shares!$A103="","",Shares!$B103)</f>
        <v/>
      </c>
      <c r="D131" t="str">
        <f>IF(Shares!$A103="","",Shares!$O103)</f>
        <v/>
      </c>
      <c r="E131" t="str">
        <f>IF(Shares!$A103="","",IFERROR(INDEX($O$3:$O$40,MATCH(Shares!$O103,$N$3:$N$40,0)),"UNMAPPED"))</f>
        <v/>
      </c>
      <c r="F131" t="str">
        <f>IF(Shares!$A103="","",Shares!$I103)</f>
        <v/>
      </c>
      <c r="G131" t="str">
        <f>IF(Shares!$A103="","",Shares!$G103)</f>
        <v/>
      </c>
      <c r="H131" s="313" t="str">
        <f>IF(Shares!$A103="","",Shares!$K103*Shares!$J103)</f>
        <v/>
      </c>
      <c r="I131" s="107" t="str">
        <f t="shared" si="9"/>
        <v/>
      </c>
      <c r="J131" s="107" t="str">
        <f t="shared" si="10"/>
        <v/>
      </c>
      <c r="K131" s="107" t="str">
        <f t="shared" si="11"/>
        <v/>
      </c>
    </row>
    <row r="132" spans="1:11" x14ac:dyDescent="0.15">
      <c r="A132" t="str">
        <f>IF(Shares!$A104="","",ROW()-29)</f>
        <v/>
      </c>
      <c r="B132" t="str">
        <f>IF(Shares!$A104="","",Shares!$C104)</f>
        <v/>
      </c>
      <c r="C132" t="str">
        <f>IF(Shares!$A104="","",Shares!$B104)</f>
        <v/>
      </c>
      <c r="D132" t="str">
        <f>IF(Shares!$A104="","",Shares!$O104)</f>
        <v/>
      </c>
      <c r="E132" t="str">
        <f>IF(Shares!$A104="","",IFERROR(INDEX($O$3:$O$40,MATCH(Shares!$O104,$N$3:$N$40,0)),"UNMAPPED"))</f>
        <v/>
      </c>
      <c r="F132" t="str">
        <f>IF(Shares!$A104="","",Shares!$I104)</f>
        <v/>
      </c>
      <c r="G132" t="str">
        <f>IF(Shares!$A104="","",Shares!$G104)</f>
        <v/>
      </c>
      <c r="H132" s="313" t="str">
        <f>IF(Shares!$A104="","",Shares!$K104*Shares!$J104)</f>
        <v/>
      </c>
      <c r="I132" s="107" t="str">
        <f t="shared" si="9"/>
        <v/>
      </c>
      <c r="J132" s="107" t="str">
        <f t="shared" si="10"/>
        <v/>
      </c>
      <c r="K132" s="107" t="str">
        <f t="shared" si="11"/>
        <v/>
      </c>
    </row>
    <row r="133" spans="1:11" x14ac:dyDescent="0.15">
      <c r="A133" t="str">
        <f>IF(Shares!$A105="","",ROW()-29)</f>
        <v/>
      </c>
      <c r="B133" t="str">
        <f>IF(Shares!$A105="","",Shares!$C105)</f>
        <v/>
      </c>
      <c r="C133" t="str">
        <f>IF(Shares!$A105="","",Shares!$B105)</f>
        <v/>
      </c>
      <c r="D133" t="str">
        <f>IF(Shares!$A105="","",Shares!$O105)</f>
        <v/>
      </c>
      <c r="E133" t="str">
        <f>IF(Shares!$A105="","",IFERROR(INDEX($O$3:$O$40,MATCH(Shares!$O105,$N$3:$N$40,0)),"UNMAPPED"))</f>
        <v/>
      </c>
      <c r="F133" t="str">
        <f>IF(Shares!$A105="","",Shares!$I105)</f>
        <v/>
      </c>
      <c r="G133" t="str">
        <f>IF(Shares!$A105="","",Shares!$G105)</f>
        <v/>
      </c>
      <c r="H133" s="313" t="str">
        <f>IF(Shares!$A105="","",Shares!$K105*Shares!$J105)</f>
        <v/>
      </c>
      <c r="I133" s="107" t="str">
        <f t="shared" si="9"/>
        <v/>
      </c>
      <c r="J133" s="107" t="str">
        <f t="shared" si="10"/>
        <v/>
      </c>
      <c r="K133" s="107" t="str">
        <f t="shared" si="11"/>
        <v/>
      </c>
    </row>
    <row r="134" spans="1:11" x14ac:dyDescent="0.15">
      <c r="A134" t="str">
        <f>IF(Shares!$A106="","",ROW()-29)</f>
        <v/>
      </c>
      <c r="B134" t="str">
        <f>IF(Shares!$A106="","",Shares!$C106)</f>
        <v/>
      </c>
      <c r="C134" t="str">
        <f>IF(Shares!$A106="","",Shares!$B106)</f>
        <v/>
      </c>
      <c r="D134" t="str">
        <f>IF(Shares!$A106="","",Shares!$O106)</f>
        <v/>
      </c>
      <c r="E134" t="str">
        <f>IF(Shares!$A106="","",IFERROR(INDEX($O$3:$O$40,MATCH(Shares!$O106,$N$3:$N$40,0)),"UNMAPPED"))</f>
        <v/>
      </c>
      <c r="F134" t="str">
        <f>IF(Shares!$A106="","",Shares!$I106)</f>
        <v/>
      </c>
      <c r="G134" t="str">
        <f>IF(Shares!$A106="","",Shares!$G106)</f>
        <v/>
      </c>
      <c r="H134" s="313" t="str">
        <f>IF(Shares!$A106="","",Shares!$K106*Shares!$J106)</f>
        <v/>
      </c>
      <c r="I134" s="107" t="str">
        <f t="shared" si="9"/>
        <v/>
      </c>
      <c r="J134" s="107" t="str">
        <f t="shared" si="10"/>
        <v/>
      </c>
      <c r="K134" s="107" t="str">
        <f t="shared" si="11"/>
        <v/>
      </c>
    </row>
    <row r="135" spans="1:11" x14ac:dyDescent="0.15">
      <c r="A135" t="str">
        <f>IF(Shares!$A107="","",ROW()-29)</f>
        <v/>
      </c>
      <c r="B135" t="str">
        <f>IF(Shares!$A107="","",Shares!$C107)</f>
        <v/>
      </c>
      <c r="C135" t="str">
        <f>IF(Shares!$A107="","",Shares!$B107)</f>
        <v/>
      </c>
      <c r="D135" t="str">
        <f>IF(Shares!$A107="","",Shares!$O107)</f>
        <v/>
      </c>
      <c r="E135" t="str">
        <f>IF(Shares!$A107="","",IFERROR(INDEX($O$3:$O$40,MATCH(Shares!$O107,$N$3:$N$40,0)),"UNMAPPED"))</f>
        <v/>
      </c>
      <c r="F135" t="str">
        <f>IF(Shares!$A107="","",Shares!$I107)</f>
        <v/>
      </c>
      <c r="G135" t="str">
        <f>IF(Shares!$A107="","",Shares!$G107)</f>
        <v/>
      </c>
      <c r="H135" s="313" t="str">
        <f>IF(Shares!$A107="","",Shares!$K107*Shares!$J107)</f>
        <v/>
      </c>
      <c r="I135" s="107" t="str">
        <f t="shared" si="9"/>
        <v/>
      </c>
      <c r="J135" s="107" t="str">
        <f t="shared" si="10"/>
        <v/>
      </c>
      <c r="K135" s="107" t="str">
        <f t="shared" si="11"/>
        <v/>
      </c>
    </row>
    <row r="136" spans="1:11" x14ac:dyDescent="0.15">
      <c r="A136" t="str">
        <f>IF(Shares!$A108="","",ROW()-29)</f>
        <v/>
      </c>
      <c r="B136" t="str">
        <f>IF(Shares!$A108="","",Shares!$C108)</f>
        <v/>
      </c>
      <c r="C136" t="str">
        <f>IF(Shares!$A108="","",Shares!$B108)</f>
        <v/>
      </c>
      <c r="D136" t="str">
        <f>IF(Shares!$A108="","",Shares!$O108)</f>
        <v/>
      </c>
      <c r="E136" t="str">
        <f>IF(Shares!$A108="","",IFERROR(INDEX($O$3:$O$40,MATCH(Shares!$O108,$N$3:$N$40,0)),"UNMAPPED"))</f>
        <v/>
      </c>
      <c r="F136" t="str">
        <f>IF(Shares!$A108="","",Shares!$I108)</f>
        <v/>
      </c>
      <c r="G136" t="str">
        <f>IF(Shares!$A108="","",Shares!$G108)</f>
        <v/>
      </c>
      <c r="H136" s="313" t="str">
        <f>IF(Shares!$A108="","",Shares!$K108*Shares!$J108)</f>
        <v/>
      </c>
      <c r="I136" s="107" t="str">
        <f t="shared" si="9"/>
        <v/>
      </c>
      <c r="J136" s="107" t="str">
        <f t="shared" si="10"/>
        <v/>
      </c>
      <c r="K136" s="107" t="str">
        <f t="shared" si="11"/>
        <v/>
      </c>
    </row>
    <row r="137" spans="1:11" x14ac:dyDescent="0.15">
      <c r="A137" t="str">
        <f>IF(Shares!$A109="","",ROW()-29)</f>
        <v/>
      </c>
      <c r="B137" t="str">
        <f>IF(Shares!$A109="","",Shares!$C109)</f>
        <v/>
      </c>
      <c r="C137" t="str">
        <f>IF(Shares!$A109="","",Shares!$B109)</f>
        <v/>
      </c>
      <c r="D137" t="str">
        <f>IF(Shares!$A109="","",Shares!$O109)</f>
        <v/>
      </c>
      <c r="E137" t="str">
        <f>IF(Shares!$A109="","",IFERROR(INDEX($O$3:$O$40,MATCH(Shares!$O109,$N$3:$N$40,0)),"UNMAPPED"))</f>
        <v/>
      </c>
      <c r="F137" t="str">
        <f>IF(Shares!$A109="","",Shares!$I109)</f>
        <v/>
      </c>
      <c r="G137" t="str">
        <f>IF(Shares!$A109="","",Shares!$G109)</f>
        <v/>
      </c>
      <c r="H137" s="313" t="str">
        <f>IF(Shares!$A109="","",Shares!$K109*Shares!$J109)</f>
        <v/>
      </c>
      <c r="I137" s="107" t="str">
        <f t="shared" si="9"/>
        <v/>
      </c>
      <c r="J137" s="107" t="str">
        <f t="shared" si="10"/>
        <v/>
      </c>
      <c r="K137" s="107" t="str">
        <f t="shared" si="11"/>
        <v/>
      </c>
    </row>
    <row r="138" spans="1:11" x14ac:dyDescent="0.15">
      <c r="A138" t="str">
        <f>IF(Shares!$A110="","",ROW()-29)</f>
        <v/>
      </c>
      <c r="B138" t="str">
        <f>IF(Shares!$A110="","",Shares!$C110)</f>
        <v/>
      </c>
      <c r="C138" t="str">
        <f>IF(Shares!$A110="","",Shares!$B110)</f>
        <v/>
      </c>
      <c r="D138" t="str">
        <f>IF(Shares!$A110="","",Shares!$O110)</f>
        <v/>
      </c>
      <c r="E138" t="str">
        <f>IF(Shares!$A110="","",IFERROR(INDEX($O$3:$O$40,MATCH(Shares!$O110,$N$3:$N$40,0)),"UNMAPPED"))</f>
        <v/>
      </c>
      <c r="F138" t="str">
        <f>IF(Shares!$A110="","",Shares!$I110)</f>
        <v/>
      </c>
      <c r="G138" t="str">
        <f>IF(Shares!$A110="","",Shares!$G110)</f>
        <v/>
      </c>
      <c r="H138" s="313" t="str">
        <f>IF(Shares!$A110="","",Shares!$K110*Shares!$J110)</f>
        <v/>
      </c>
      <c r="I138" s="107" t="str">
        <f t="shared" si="9"/>
        <v/>
      </c>
      <c r="J138" s="107" t="str">
        <f t="shared" si="10"/>
        <v/>
      </c>
      <c r="K138" s="107" t="str">
        <f t="shared" si="11"/>
        <v/>
      </c>
    </row>
    <row r="139" spans="1:11" x14ac:dyDescent="0.15">
      <c r="A139" t="str">
        <f>IF(Shares!$A111="","",ROW()-29)</f>
        <v/>
      </c>
      <c r="B139" t="str">
        <f>IF(Shares!$A111="","",Shares!$C111)</f>
        <v/>
      </c>
      <c r="C139" t="str">
        <f>IF(Shares!$A111="","",Shares!$B111)</f>
        <v/>
      </c>
      <c r="D139" t="str">
        <f>IF(Shares!$A111="","",Shares!$O111)</f>
        <v/>
      </c>
      <c r="E139" t="str">
        <f>IF(Shares!$A111="","",IFERROR(INDEX($O$3:$O$40,MATCH(Shares!$O111,$N$3:$N$40,0)),"UNMAPPED"))</f>
        <v/>
      </c>
      <c r="F139" t="str">
        <f>IF(Shares!$A111="","",Shares!$I111)</f>
        <v/>
      </c>
      <c r="G139" t="str">
        <f>IF(Shares!$A111="","",Shares!$G111)</f>
        <v/>
      </c>
      <c r="H139" s="313" t="str">
        <f>IF(Shares!$A111="","",Shares!$K111*Shares!$J111)</f>
        <v/>
      </c>
      <c r="I139" s="107" t="str">
        <f t="shared" si="9"/>
        <v/>
      </c>
      <c r="J139" s="107" t="str">
        <f t="shared" si="10"/>
        <v/>
      </c>
      <c r="K139" s="107" t="str">
        <f t="shared" si="11"/>
        <v/>
      </c>
    </row>
    <row r="140" spans="1:11" x14ac:dyDescent="0.15">
      <c r="A140" t="str">
        <f>IF(Shares!$A112="","",ROW()-29)</f>
        <v/>
      </c>
      <c r="B140" t="str">
        <f>IF(Shares!$A112="","",Shares!$C112)</f>
        <v/>
      </c>
      <c r="C140" t="str">
        <f>IF(Shares!$A112="","",Shares!$B112)</f>
        <v/>
      </c>
      <c r="D140" t="str">
        <f>IF(Shares!$A112="","",Shares!$O112)</f>
        <v/>
      </c>
      <c r="E140" t="str">
        <f>IF(Shares!$A112="","",IFERROR(INDEX($O$3:$O$40,MATCH(Shares!$O112,$N$3:$N$40,0)),"UNMAPPED"))</f>
        <v/>
      </c>
      <c r="F140" t="str">
        <f>IF(Shares!$A112="","",Shares!$I112)</f>
        <v/>
      </c>
      <c r="G140" t="str">
        <f>IF(Shares!$A112="","",Shares!$G112)</f>
        <v/>
      </c>
      <c r="H140" s="313" t="str">
        <f>IF(Shares!$A112="","",Shares!$K112*Shares!$J112)</f>
        <v/>
      </c>
      <c r="I140" s="107" t="str">
        <f t="shared" si="9"/>
        <v/>
      </c>
      <c r="J140" s="107" t="str">
        <f t="shared" si="10"/>
        <v/>
      </c>
      <c r="K140" s="107" t="str">
        <f t="shared" si="11"/>
        <v/>
      </c>
    </row>
    <row r="141" spans="1:11" x14ac:dyDescent="0.15">
      <c r="A141" t="str">
        <f>IF(Shares!$A113="","",ROW()-29)</f>
        <v/>
      </c>
      <c r="B141" t="str">
        <f>IF(Shares!$A113="","",Shares!$C113)</f>
        <v/>
      </c>
      <c r="C141" t="str">
        <f>IF(Shares!$A113="","",Shares!$B113)</f>
        <v/>
      </c>
      <c r="D141" t="str">
        <f>IF(Shares!$A113="","",Shares!$O113)</f>
        <v/>
      </c>
      <c r="E141" t="str">
        <f>IF(Shares!$A113="","",IFERROR(INDEX($O$3:$O$40,MATCH(Shares!$O113,$N$3:$N$40,0)),"UNMAPPED"))</f>
        <v/>
      </c>
      <c r="F141" t="str">
        <f>IF(Shares!$A113="","",Shares!$I113)</f>
        <v/>
      </c>
      <c r="G141" t="str">
        <f>IF(Shares!$A113="","",Shares!$G113)</f>
        <v/>
      </c>
      <c r="H141" s="313" t="str">
        <f>IF(Shares!$A113="","",Shares!$K113*Shares!$J113)</f>
        <v/>
      </c>
      <c r="I141" s="107" t="str">
        <f t="shared" si="9"/>
        <v/>
      </c>
      <c r="J141" s="107" t="str">
        <f t="shared" si="10"/>
        <v/>
      </c>
      <c r="K141" s="107" t="str">
        <f t="shared" si="11"/>
        <v/>
      </c>
    </row>
    <row r="142" spans="1:11" x14ac:dyDescent="0.15">
      <c r="A142" t="str">
        <f>IF(Shares!$A114="","",ROW()-29)</f>
        <v/>
      </c>
      <c r="B142" t="str">
        <f>IF(Shares!$A114="","",Shares!$C114)</f>
        <v/>
      </c>
      <c r="C142" t="str">
        <f>IF(Shares!$A114="","",Shares!$B114)</f>
        <v/>
      </c>
      <c r="D142" t="str">
        <f>IF(Shares!$A114="","",Shares!$O114)</f>
        <v/>
      </c>
      <c r="E142" t="str">
        <f>IF(Shares!$A114="","",IFERROR(INDEX($O$3:$O$40,MATCH(Shares!$O114,$N$3:$N$40,0)),"UNMAPPED"))</f>
        <v/>
      </c>
      <c r="F142" t="str">
        <f>IF(Shares!$A114="","",Shares!$I114)</f>
        <v/>
      </c>
      <c r="G142" t="str">
        <f>IF(Shares!$A114="","",Shares!$G114)</f>
        <v/>
      </c>
      <c r="H142" s="313" t="str">
        <f>IF(Shares!$A114="","",Shares!$K114*Shares!$J114)</f>
        <v/>
      </c>
      <c r="I142" s="107" t="str">
        <f t="shared" si="9"/>
        <v/>
      </c>
      <c r="J142" s="107" t="str">
        <f t="shared" si="10"/>
        <v/>
      </c>
      <c r="K142" s="107" t="str">
        <f t="shared" si="11"/>
        <v/>
      </c>
    </row>
    <row r="143" spans="1:11" x14ac:dyDescent="0.15">
      <c r="A143" t="str">
        <f>IF(Shares!$A115="","",ROW()-29)</f>
        <v/>
      </c>
      <c r="B143" t="str">
        <f>IF(Shares!$A115="","",Shares!$C115)</f>
        <v/>
      </c>
      <c r="C143" t="str">
        <f>IF(Shares!$A115="","",Shares!$B115)</f>
        <v/>
      </c>
      <c r="D143" t="str">
        <f>IF(Shares!$A115="","",Shares!$O115)</f>
        <v/>
      </c>
      <c r="E143" t="str">
        <f>IF(Shares!$A115="","",IFERROR(INDEX($O$3:$O$40,MATCH(Shares!$O115,$N$3:$N$40,0)),"UNMAPPED"))</f>
        <v/>
      </c>
      <c r="F143" t="str">
        <f>IF(Shares!$A115="","",Shares!$I115)</f>
        <v/>
      </c>
      <c r="G143" t="str">
        <f>IF(Shares!$A115="","",Shares!$G115)</f>
        <v/>
      </c>
      <c r="H143" s="313" t="str">
        <f>IF(Shares!$A115="","",Shares!$K115*Shares!$J115)</f>
        <v/>
      </c>
      <c r="I143" s="107" t="str">
        <f t="shared" si="9"/>
        <v/>
      </c>
      <c r="J143" s="107" t="str">
        <f t="shared" si="10"/>
        <v/>
      </c>
      <c r="K143" s="107" t="str">
        <f t="shared" si="11"/>
        <v/>
      </c>
    </row>
    <row r="144" spans="1:11" x14ac:dyDescent="0.15">
      <c r="A144" t="str">
        <f>IF(Shares!$A116="","",ROW()-29)</f>
        <v/>
      </c>
      <c r="B144" t="str">
        <f>IF(Shares!$A116="","",Shares!$C116)</f>
        <v/>
      </c>
      <c r="C144" t="str">
        <f>IF(Shares!$A116="","",Shares!$B116)</f>
        <v/>
      </c>
      <c r="D144" t="str">
        <f>IF(Shares!$A116="","",Shares!$O116)</f>
        <v/>
      </c>
      <c r="E144" t="str">
        <f>IF(Shares!$A116="","",IFERROR(INDEX($O$3:$O$40,MATCH(Shares!$O116,$N$3:$N$40,0)),"UNMAPPED"))</f>
        <v/>
      </c>
      <c r="F144" t="str">
        <f>IF(Shares!$A116="","",Shares!$I116)</f>
        <v/>
      </c>
      <c r="G144" t="str">
        <f>IF(Shares!$A116="","",Shares!$G116)</f>
        <v/>
      </c>
      <c r="H144" s="313" t="str">
        <f>IF(Shares!$A116="","",Shares!$K116*Shares!$J116)</f>
        <v/>
      </c>
      <c r="I144" s="107" t="str">
        <f t="shared" si="9"/>
        <v/>
      </c>
      <c r="J144" s="107" t="str">
        <f t="shared" si="10"/>
        <v/>
      </c>
      <c r="K144" s="107" t="str">
        <f t="shared" si="11"/>
        <v/>
      </c>
    </row>
    <row r="145" spans="1:11" x14ac:dyDescent="0.15">
      <c r="A145" t="str">
        <f>IF(Shares!$A117="","",ROW()-29)</f>
        <v/>
      </c>
      <c r="B145" t="str">
        <f>IF(Shares!$A117="","",Shares!$C117)</f>
        <v/>
      </c>
      <c r="C145" t="str">
        <f>IF(Shares!$A117="","",Shares!$B117)</f>
        <v/>
      </c>
      <c r="D145" t="str">
        <f>IF(Shares!$A117="","",Shares!$O117)</f>
        <v/>
      </c>
      <c r="E145" t="str">
        <f>IF(Shares!$A117="","",IFERROR(INDEX($O$3:$O$40,MATCH(Shares!$O117,$N$3:$N$40,0)),"UNMAPPED"))</f>
        <v/>
      </c>
      <c r="F145" t="str">
        <f>IF(Shares!$A117="","",Shares!$I117)</f>
        <v/>
      </c>
      <c r="G145" t="str">
        <f>IF(Shares!$A117="","",Shares!$G117)</f>
        <v/>
      </c>
      <c r="H145" s="313" t="str">
        <f>IF(Shares!$A117="","",Shares!$K117*Shares!$J117)</f>
        <v/>
      </c>
      <c r="I145" s="107" t="str">
        <f t="shared" si="9"/>
        <v/>
      </c>
      <c r="J145" s="107" t="str">
        <f t="shared" si="10"/>
        <v/>
      </c>
      <c r="K145" s="107" t="str">
        <f t="shared" si="11"/>
        <v/>
      </c>
    </row>
    <row r="146" spans="1:11" x14ac:dyDescent="0.15">
      <c r="A146" t="str">
        <f>IF(Shares!$A118="","",ROW()-29)</f>
        <v/>
      </c>
      <c r="B146" t="str">
        <f>IF(Shares!$A118="","",Shares!$C118)</f>
        <v/>
      </c>
      <c r="C146" t="str">
        <f>IF(Shares!$A118="","",Shares!$B118)</f>
        <v/>
      </c>
      <c r="D146" t="str">
        <f>IF(Shares!$A118="","",Shares!$O118)</f>
        <v/>
      </c>
      <c r="E146" t="str">
        <f>IF(Shares!$A118="","",IFERROR(INDEX($O$3:$O$40,MATCH(Shares!$O118,$N$3:$N$40,0)),"UNMAPPED"))</f>
        <v/>
      </c>
      <c r="F146" t="str">
        <f>IF(Shares!$A118="","",Shares!$I118)</f>
        <v/>
      </c>
      <c r="G146" t="str">
        <f>IF(Shares!$A118="","",Shares!$G118)</f>
        <v/>
      </c>
      <c r="H146" s="313" t="str">
        <f>IF(Shares!$A118="","",Shares!$K118*Shares!$J118)</f>
        <v/>
      </c>
      <c r="I146" s="107" t="str">
        <f t="shared" si="9"/>
        <v/>
      </c>
      <c r="J146" s="107" t="str">
        <f t="shared" si="10"/>
        <v/>
      </c>
      <c r="K146" s="107" t="str">
        <f t="shared" si="11"/>
        <v/>
      </c>
    </row>
    <row r="147" spans="1:11" x14ac:dyDescent="0.15">
      <c r="A147" t="str">
        <f>IF(Shares!$A119="","",ROW()-29)</f>
        <v/>
      </c>
      <c r="B147" t="str">
        <f>IF(Shares!$A119="","",Shares!$C119)</f>
        <v/>
      </c>
      <c r="C147" t="str">
        <f>IF(Shares!$A119="","",Shares!$B119)</f>
        <v/>
      </c>
      <c r="D147" t="str">
        <f>IF(Shares!$A119="","",Shares!$O119)</f>
        <v/>
      </c>
      <c r="E147" t="str">
        <f>IF(Shares!$A119="","",IFERROR(INDEX($O$3:$O$40,MATCH(Shares!$O119,$N$3:$N$40,0)),"UNMAPPED"))</f>
        <v/>
      </c>
      <c r="F147" t="str">
        <f>IF(Shares!$A119="","",Shares!$I119)</f>
        <v/>
      </c>
      <c r="G147" t="str">
        <f>IF(Shares!$A119="","",Shares!$G119)</f>
        <v/>
      </c>
      <c r="H147" s="313" t="str">
        <f>IF(Shares!$A119="","",Shares!$K119*Shares!$J119)</f>
        <v/>
      </c>
      <c r="I147" s="107" t="str">
        <f t="shared" si="9"/>
        <v/>
      </c>
      <c r="J147" s="107" t="str">
        <f t="shared" si="10"/>
        <v/>
      </c>
      <c r="K147" s="107" t="str">
        <f t="shared" si="11"/>
        <v/>
      </c>
    </row>
    <row r="148" spans="1:11" x14ac:dyDescent="0.15">
      <c r="A148" t="str">
        <f>IF(Shares!$A120="","",ROW()-29)</f>
        <v/>
      </c>
      <c r="B148" t="str">
        <f>IF(Shares!$A120="","",Shares!$C120)</f>
        <v/>
      </c>
      <c r="C148" t="str">
        <f>IF(Shares!$A120="","",Shares!$B120)</f>
        <v/>
      </c>
      <c r="D148" t="str">
        <f>IF(Shares!$A120="","",Shares!$O120)</f>
        <v/>
      </c>
      <c r="E148" t="str">
        <f>IF(Shares!$A120="","",IFERROR(INDEX($O$3:$O$40,MATCH(Shares!$O120,$N$3:$N$40,0)),"UNMAPPED"))</f>
        <v/>
      </c>
      <c r="F148" t="str">
        <f>IF(Shares!$A120="","",Shares!$I120)</f>
        <v/>
      </c>
      <c r="G148" t="str">
        <f>IF(Shares!$A120="","",Shares!$G120)</f>
        <v/>
      </c>
      <c r="H148" s="313" t="str">
        <f>IF(Shares!$A120="","",Shares!$K120*Shares!$J120)</f>
        <v/>
      </c>
      <c r="I148" s="107" t="str">
        <f t="shared" si="9"/>
        <v/>
      </c>
      <c r="J148" s="107" t="str">
        <f t="shared" si="10"/>
        <v/>
      </c>
      <c r="K148" s="107" t="str">
        <f t="shared" si="11"/>
        <v/>
      </c>
    </row>
    <row r="149" spans="1:11" x14ac:dyDescent="0.15">
      <c r="A149" t="str">
        <f>IF(Shares!$A121="","",ROW()-29)</f>
        <v/>
      </c>
      <c r="B149" t="str">
        <f>IF(Shares!$A121="","",Shares!$C121)</f>
        <v/>
      </c>
      <c r="C149" t="str">
        <f>IF(Shares!$A121="","",Shares!$B121)</f>
        <v/>
      </c>
      <c r="D149" t="str">
        <f>IF(Shares!$A121="","",Shares!$O121)</f>
        <v/>
      </c>
      <c r="E149" t="str">
        <f>IF(Shares!$A121="","",IFERROR(INDEX($O$3:$O$40,MATCH(Shares!$O121,$N$3:$N$40,0)),"UNMAPPED"))</f>
        <v/>
      </c>
      <c r="F149" t="str">
        <f>IF(Shares!$A121="","",Shares!$I121)</f>
        <v/>
      </c>
      <c r="G149" t="str">
        <f>IF(Shares!$A121="","",Shares!$G121)</f>
        <v/>
      </c>
      <c r="H149" s="313" t="str">
        <f>IF(Shares!$A121="","",Shares!$K121*Shares!$J121)</f>
        <v/>
      </c>
      <c r="I149" s="107" t="str">
        <f t="shared" si="9"/>
        <v/>
      </c>
      <c r="J149" s="107" t="str">
        <f t="shared" si="10"/>
        <v/>
      </c>
      <c r="K149" s="107" t="str">
        <f t="shared" si="11"/>
        <v/>
      </c>
    </row>
    <row r="150" spans="1:11" x14ac:dyDescent="0.15">
      <c r="A150" t="str">
        <f>IF(Shares!$A122="","",ROW()-29)</f>
        <v/>
      </c>
      <c r="B150" t="str">
        <f>IF(Shares!$A122="","",Shares!$C122)</f>
        <v/>
      </c>
      <c r="C150" t="str">
        <f>IF(Shares!$A122="","",Shares!$B122)</f>
        <v/>
      </c>
      <c r="D150" t="str">
        <f>IF(Shares!$A122="","",Shares!$O122)</f>
        <v/>
      </c>
      <c r="E150" t="str">
        <f>IF(Shares!$A122="","",IFERROR(INDEX($O$3:$O$40,MATCH(Shares!$O122,$N$3:$N$40,0)),"UNMAPPED"))</f>
        <v/>
      </c>
      <c r="F150" t="str">
        <f>IF(Shares!$A122="","",Shares!$I122)</f>
        <v/>
      </c>
      <c r="G150" t="str">
        <f>IF(Shares!$A122="","",Shares!$G122)</f>
        <v/>
      </c>
      <c r="H150" s="313" t="str">
        <f>IF(Shares!$A122="","",Shares!$K122*Shares!$J122)</f>
        <v/>
      </c>
      <c r="I150" s="107" t="str">
        <f t="shared" si="9"/>
        <v/>
      </c>
      <c r="J150" s="107" t="str">
        <f t="shared" si="10"/>
        <v/>
      </c>
      <c r="K150" s="107" t="str">
        <f t="shared" si="11"/>
        <v/>
      </c>
    </row>
    <row r="151" spans="1:11" x14ac:dyDescent="0.15">
      <c r="A151" t="str">
        <f>IF(Shares!$A123="","",ROW()-29)</f>
        <v/>
      </c>
      <c r="B151" t="str">
        <f>IF(Shares!$A123="","",Shares!$C123)</f>
        <v/>
      </c>
      <c r="C151" t="str">
        <f>IF(Shares!$A123="","",Shares!$B123)</f>
        <v/>
      </c>
      <c r="D151" t="str">
        <f>IF(Shares!$A123="","",Shares!$O123)</f>
        <v/>
      </c>
      <c r="E151" t="str">
        <f>IF(Shares!$A123="","",IFERROR(INDEX($O$3:$O$40,MATCH(Shares!$O123,$N$3:$N$40,0)),"UNMAPPED"))</f>
        <v/>
      </c>
      <c r="F151" t="str">
        <f>IF(Shares!$A123="","",Shares!$I123)</f>
        <v/>
      </c>
      <c r="G151" t="str">
        <f>IF(Shares!$A123="","",Shares!$G123)</f>
        <v/>
      </c>
      <c r="H151" s="313" t="str">
        <f>IF(Shares!$A123="","",Shares!$K123*Shares!$J123)</f>
        <v/>
      </c>
      <c r="I151" s="107" t="str">
        <f t="shared" si="9"/>
        <v/>
      </c>
      <c r="J151" s="107" t="str">
        <f t="shared" si="10"/>
        <v/>
      </c>
      <c r="K151" s="107" t="str">
        <f t="shared" si="11"/>
        <v/>
      </c>
    </row>
    <row r="152" spans="1:11" x14ac:dyDescent="0.15">
      <c r="A152" t="str">
        <f>IF(Shares!$A124="","",ROW()-29)</f>
        <v/>
      </c>
      <c r="B152" t="str">
        <f>IF(Shares!$A124="","",Shares!$C124)</f>
        <v/>
      </c>
      <c r="C152" t="str">
        <f>IF(Shares!$A124="","",Shares!$B124)</f>
        <v/>
      </c>
      <c r="D152" t="str">
        <f>IF(Shares!$A124="","",Shares!$O124)</f>
        <v/>
      </c>
      <c r="E152" t="str">
        <f>IF(Shares!$A124="","",IFERROR(INDEX($O$3:$O$40,MATCH(Shares!$O124,$N$3:$N$40,0)),"UNMAPPED"))</f>
        <v/>
      </c>
      <c r="F152" t="str">
        <f>IF(Shares!$A124="","",Shares!$I124)</f>
        <v/>
      </c>
      <c r="G152" t="str">
        <f>IF(Shares!$A124="","",Shares!$G124)</f>
        <v/>
      </c>
      <c r="H152" s="313" t="str">
        <f>IF(Shares!$A124="","",Shares!$K124*Shares!$J124)</f>
        <v/>
      </c>
      <c r="I152" s="107" t="str">
        <f t="shared" si="9"/>
        <v/>
      </c>
      <c r="J152" s="107" t="str">
        <f t="shared" si="10"/>
        <v/>
      </c>
      <c r="K152" s="107" t="str">
        <f t="shared" si="11"/>
        <v/>
      </c>
    </row>
    <row r="153" spans="1:11" x14ac:dyDescent="0.15">
      <c r="A153" t="str">
        <f>IF(Shares!$A125="","",ROW()-29)</f>
        <v/>
      </c>
      <c r="B153" t="str">
        <f>IF(Shares!$A125="","",Shares!$C125)</f>
        <v/>
      </c>
      <c r="C153" t="str">
        <f>IF(Shares!$A125="","",Shares!$B125)</f>
        <v/>
      </c>
      <c r="D153" t="str">
        <f>IF(Shares!$A125="","",Shares!$O125)</f>
        <v/>
      </c>
      <c r="E153" t="str">
        <f>IF(Shares!$A125="","",IFERROR(INDEX($O$3:$O$40,MATCH(Shares!$O125,$N$3:$N$40,0)),"UNMAPPED"))</f>
        <v/>
      </c>
      <c r="F153" t="str">
        <f>IF(Shares!$A125="","",Shares!$I125)</f>
        <v/>
      </c>
      <c r="G153" t="str">
        <f>IF(Shares!$A125="","",Shares!$G125)</f>
        <v/>
      </c>
      <c r="H153" s="313" t="str">
        <f>IF(Shares!$A125="","",Shares!$K125*Shares!$J125)</f>
        <v/>
      </c>
      <c r="I153" s="107" t="str">
        <f t="shared" si="9"/>
        <v/>
      </c>
      <c r="J153" s="107" t="str">
        <f t="shared" si="10"/>
        <v/>
      </c>
      <c r="K153" s="107" t="str">
        <f t="shared" si="11"/>
        <v/>
      </c>
    </row>
    <row r="154" spans="1:11" x14ac:dyDescent="0.15">
      <c r="A154" t="str">
        <f>IF(Shares!$A126="","",ROW()-29)</f>
        <v/>
      </c>
      <c r="B154" t="str">
        <f>IF(Shares!$A126="","",Shares!$C126)</f>
        <v/>
      </c>
      <c r="C154" t="str">
        <f>IF(Shares!$A126="","",Shares!$B126)</f>
        <v/>
      </c>
      <c r="D154" t="str">
        <f>IF(Shares!$A126="","",Shares!$O126)</f>
        <v/>
      </c>
      <c r="E154" t="str">
        <f>IF(Shares!$A126="","",IFERROR(INDEX($O$3:$O$40,MATCH(Shares!$O126,$N$3:$N$40,0)),"UNMAPPED"))</f>
        <v/>
      </c>
      <c r="F154" t="str">
        <f>IF(Shares!$A126="","",Shares!$I126)</f>
        <v/>
      </c>
      <c r="G154" t="str">
        <f>IF(Shares!$A126="","",Shares!$G126)</f>
        <v/>
      </c>
      <c r="H154" s="313" t="str">
        <f>IF(Shares!$A126="","",Shares!$K126*Shares!$J126)</f>
        <v/>
      </c>
      <c r="I154" s="107" t="str">
        <f t="shared" si="9"/>
        <v/>
      </c>
      <c r="J154" s="107" t="str">
        <f t="shared" si="10"/>
        <v/>
      </c>
      <c r="K154" s="107" t="str">
        <f t="shared" si="11"/>
        <v/>
      </c>
    </row>
    <row r="155" spans="1:11" x14ac:dyDescent="0.15">
      <c r="A155" t="str">
        <f>IF(Shares!$A127="","",ROW()-29)</f>
        <v/>
      </c>
      <c r="B155" t="str">
        <f>IF(Shares!$A127="","",Shares!$C127)</f>
        <v/>
      </c>
      <c r="C155" t="str">
        <f>IF(Shares!$A127="","",Shares!$B127)</f>
        <v/>
      </c>
      <c r="D155" t="str">
        <f>IF(Shares!$A127="","",Shares!$O127)</f>
        <v/>
      </c>
      <c r="E155" t="str">
        <f>IF(Shares!$A127="","",IFERROR(INDEX($O$3:$O$40,MATCH(Shares!$O127,$N$3:$N$40,0)),"UNMAPPED"))</f>
        <v/>
      </c>
      <c r="F155" t="str">
        <f>IF(Shares!$A127="","",Shares!$I127)</f>
        <v/>
      </c>
      <c r="G155" t="str">
        <f>IF(Shares!$A127="","",Shares!$G127)</f>
        <v/>
      </c>
      <c r="H155" s="313" t="str">
        <f>IF(Shares!$A127="","",Shares!$K127*Shares!$J127)</f>
        <v/>
      </c>
      <c r="I155" s="107" t="str">
        <f t="shared" si="9"/>
        <v/>
      </c>
      <c r="J155" s="107" t="str">
        <f t="shared" si="10"/>
        <v/>
      </c>
      <c r="K155" s="107" t="str">
        <f t="shared" si="11"/>
        <v/>
      </c>
    </row>
    <row r="156" spans="1:11" x14ac:dyDescent="0.15">
      <c r="A156" t="str">
        <f>IF(Shares!$A128="","",ROW()-29)</f>
        <v/>
      </c>
      <c r="B156" t="str">
        <f>IF(Shares!$A128="","",Shares!$C128)</f>
        <v/>
      </c>
      <c r="C156" t="str">
        <f>IF(Shares!$A128="","",Shares!$B128)</f>
        <v/>
      </c>
      <c r="D156" t="str">
        <f>IF(Shares!$A128="","",Shares!$O128)</f>
        <v/>
      </c>
      <c r="E156" t="str">
        <f>IF(Shares!$A128="","",IFERROR(INDEX($O$3:$O$40,MATCH(Shares!$O128,$N$3:$N$40,0)),"UNMAPPED"))</f>
        <v/>
      </c>
      <c r="F156" t="str">
        <f>IF(Shares!$A128="","",Shares!$I128)</f>
        <v/>
      </c>
      <c r="G156" t="str">
        <f>IF(Shares!$A128="","",Shares!$G128)</f>
        <v/>
      </c>
      <c r="H156" s="313" t="str">
        <f>IF(Shares!$A128="","",Shares!$K128*Shares!$J128)</f>
        <v/>
      </c>
      <c r="I156" s="107" t="str">
        <f t="shared" si="9"/>
        <v/>
      </c>
      <c r="J156" s="107" t="str">
        <f t="shared" si="10"/>
        <v/>
      </c>
      <c r="K156" s="107" t="str">
        <f t="shared" si="11"/>
        <v/>
      </c>
    </row>
    <row r="157" spans="1:11" x14ac:dyDescent="0.15">
      <c r="A157" t="str">
        <f>IF(Shares!$A129="","",ROW()-29)</f>
        <v/>
      </c>
      <c r="B157" t="str">
        <f>IF(Shares!$A129="","",Shares!$C129)</f>
        <v/>
      </c>
      <c r="C157" t="str">
        <f>IF(Shares!$A129="","",Shares!$B129)</f>
        <v/>
      </c>
      <c r="D157" t="str">
        <f>IF(Shares!$A129="","",Shares!$O129)</f>
        <v/>
      </c>
      <c r="E157" t="str">
        <f>IF(Shares!$A129="","",IFERROR(INDEX($O$3:$O$40,MATCH(Shares!$O129,$N$3:$N$40,0)),"UNMAPPED"))</f>
        <v/>
      </c>
      <c r="F157" t="str">
        <f>IF(Shares!$A129="","",Shares!$I129)</f>
        <v/>
      </c>
      <c r="G157" t="str">
        <f>IF(Shares!$A129="","",Shares!$G129)</f>
        <v/>
      </c>
      <c r="H157" s="313" t="str">
        <f>IF(Shares!$A129="","",Shares!$K129*Shares!$J129)</f>
        <v/>
      </c>
      <c r="I157" s="107" t="str">
        <f t="shared" si="9"/>
        <v/>
      </c>
      <c r="J157" s="107" t="str">
        <f t="shared" si="10"/>
        <v/>
      </c>
      <c r="K157" s="107" t="str">
        <f t="shared" si="11"/>
        <v/>
      </c>
    </row>
    <row r="158" spans="1:11" x14ac:dyDescent="0.15">
      <c r="A158" t="str">
        <f>IF(Shares!$A130="","",ROW()-29)</f>
        <v/>
      </c>
      <c r="B158" t="str">
        <f>IF(Shares!$A130="","",Shares!$C130)</f>
        <v/>
      </c>
      <c r="C158" t="str">
        <f>IF(Shares!$A130="","",Shares!$B130)</f>
        <v/>
      </c>
      <c r="D158" t="str">
        <f>IF(Shares!$A130="","",Shares!$O130)</f>
        <v/>
      </c>
      <c r="E158" t="str">
        <f>IF(Shares!$A130="","",IFERROR(INDEX($O$3:$O$40,MATCH(Shares!$O130,$N$3:$N$40,0)),"UNMAPPED"))</f>
        <v/>
      </c>
      <c r="F158" t="str">
        <f>IF(Shares!$A130="","",Shares!$I130)</f>
        <v/>
      </c>
      <c r="G158" t="str">
        <f>IF(Shares!$A130="","",Shares!$G130)</f>
        <v/>
      </c>
      <c r="H158" s="313" t="str">
        <f>IF(Shares!$A130="","",Shares!$K130*Shares!$J130)</f>
        <v/>
      </c>
      <c r="I158" s="107" t="str">
        <f t="shared" ref="I158:I221" si="12">IF($E158="","",IF(IFERROR(INDEX($P$16:$P$21,MATCH($E158,$N$16:$N$21,0)),"No")="Yes",IFERROR($H158/$B$7,""),""))</f>
        <v/>
      </c>
      <c r="J158" s="107" t="str">
        <f t="shared" ref="J158:J221" si="13">IF($E158="","",IF(IFERROR(INDEX($O$16:$O$21,MATCH($E158,$N$16:$N$21,0)),"No")="Yes",IFERROR($H158/$B$6,""),""))</f>
        <v/>
      </c>
      <c r="K158" s="107" t="str">
        <f t="shared" ref="K158:K221" si="14">IF($E158="","",IFERROR($H158/$B$5,""))</f>
        <v/>
      </c>
    </row>
    <row r="159" spans="1:11" x14ac:dyDescent="0.15">
      <c r="A159" t="str">
        <f>IF(Shares!$A131="","",ROW()-29)</f>
        <v/>
      </c>
      <c r="B159" t="str">
        <f>IF(Shares!$A131="","",Shares!$C131)</f>
        <v/>
      </c>
      <c r="C159" t="str">
        <f>IF(Shares!$A131="","",Shares!$B131)</f>
        <v/>
      </c>
      <c r="D159" t="str">
        <f>IF(Shares!$A131="","",Shares!$O131)</f>
        <v/>
      </c>
      <c r="E159" t="str">
        <f>IF(Shares!$A131="","",IFERROR(INDEX($O$3:$O$40,MATCH(Shares!$O131,$N$3:$N$40,0)),"UNMAPPED"))</f>
        <v/>
      </c>
      <c r="F159" t="str">
        <f>IF(Shares!$A131="","",Shares!$I131)</f>
        <v/>
      </c>
      <c r="G159" t="str">
        <f>IF(Shares!$A131="","",Shares!$G131)</f>
        <v/>
      </c>
      <c r="H159" s="313" t="str">
        <f>IF(Shares!$A131="","",Shares!$K131*Shares!$J131)</f>
        <v/>
      </c>
      <c r="I159" s="107" t="str">
        <f t="shared" si="12"/>
        <v/>
      </c>
      <c r="J159" s="107" t="str">
        <f t="shared" si="13"/>
        <v/>
      </c>
      <c r="K159" s="107" t="str">
        <f t="shared" si="14"/>
        <v/>
      </c>
    </row>
    <row r="160" spans="1:11" x14ac:dyDescent="0.15">
      <c r="A160" t="str">
        <f>IF(Shares!$A132="","",ROW()-29)</f>
        <v/>
      </c>
      <c r="B160" t="str">
        <f>IF(Shares!$A132="","",Shares!$C132)</f>
        <v/>
      </c>
      <c r="C160" t="str">
        <f>IF(Shares!$A132="","",Shares!$B132)</f>
        <v/>
      </c>
      <c r="D160" t="str">
        <f>IF(Shares!$A132="","",Shares!$O132)</f>
        <v/>
      </c>
      <c r="E160" t="str">
        <f>IF(Shares!$A132="","",IFERROR(INDEX($O$3:$O$40,MATCH(Shares!$O132,$N$3:$N$40,0)),"UNMAPPED"))</f>
        <v/>
      </c>
      <c r="F160" t="str">
        <f>IF(Shares!$A132="","",Shares!$I132)</f>
        <v/>
      </c>
      <c r="G160" t="str">
        <f>IF(Shares!$A132="","",Shares!$G132)</f>
        <v/>
      </c>
      <c r="H160" s="313" t="str">
        <f>IF(Shares!$A132="","",Shares!$K132*Shares!$J132)</f>
        <v/>
      </c>
      <c r="I160" s="107" t="str">
        <f t="shared" si="12"/>
        <v/>
      </c>
      <c r="J160" s="107" t="str">
        <f t="shared" si="13"/>
        <v/>
      </c>
      <c r="K160" s="107" t="str">
        <f t="shared" si="14"/>
        <v/>
      </c>
    </row>
    <row r="161" spans="1:11" x14ac:dyDescent="0.15">
      <c r="A161" t="str">
        <f>IF(Shares!$A133="","",ROW()-29)</f>
        <v/>
      </c>
      <c r="B161" t="str">
        <f>IF(Shares!$A133="","",Shares!$C133)</f>
        <v/>
      </c>
      <c r="C161" t="str">
        <f>IF(Shares!$A133="","",Shares!$B133)</f>
        <v/>
      </c>
      <c r="D161" t="str">
        <f>IF(Shares!$A133="","",Shares!$O133)</f>
        <v/>
      </c>
      <c r="E161" t="str">
        <f>IF(Shares!$A133="","",IFERROR(INDEX($O$3:$O$40,MATCH(Shares!$O133,$N$3:$N$40,0)),"UNMAPPED"))</f>
        <v/>
      </c>
      <c r="F161" t="str">
        <f>IF(Shares!$A133="","",Shares!$I133)</f>
        <v/>
      </c>
      <c r="G161" t="str">
        <f>IF(Shares!$A133="","",Shares!$G133)</f>
        <v/>
      </c>
      <c r="H161" s="313" t="str">
        <f>IF(Shares!$A133="","",Shares!$K133*Shares!$J133)</f>
        <v/>
      </c>
      <c r="I161" s="107" t="str">
        <f t="shared" si="12"/>
        <v/>
      </c>
      <c r="J161" s="107" t="str">
        <f t="shared" si="13"/>
        <v/>
      </c>
      <c r="K161" s="107" t="str">
        <f t="shared" si="14"/>
        <v/>
      </c>
    </row>
    <row r="162" spans="1:11" x14ac:dyDescent="0.15">
      <c r="A162" t="str">
        <f>IF(Shares!$A134="","",ROW()-29)</f>
        <v/>
      </c>
      <c r="B162" t="str">
        <f>IF(Shares!$A134="","",Shares!$C134)</f>
        <v/>
      </c>
      <c r="C162" t="str">
        <f>IF(Shares!$A134="","",Shares!$B134)</f>
        <v/>
      </c>
      <c r="D162" t="str">
        <f>IF(Shares!$A134="","",Shares!$O134)</f>
        <v/>
      </c>
      <c r="E162" t="str">
        <f>IF(Shares!$A134="","",IFERROR(INDEX($O$3:$O$40,MATCH(Shares!$O134,$N$3:$N$40,0)),"UNMAPPED"))</f>
        <v/>
      </c>
      <c r="F162" t="str">
        <f>IF(Shares!$A134="","",Shares!$I134)</f>
        <v/>
      </c>
      <c r="G162" t="str">
        <f>IF(Shares!$A134="","",Shares!$G134)</f>
        <v/>
      </c>
      <c r="H162" s="313" t="str">
        <f>IF(Shares!$A134="","",Shares!$K134*Shares!$J134)</f>
        <v/>
      </c>
      <c r="I162" s="107" t="str">
        <f t="shared" si="12"/>
        <v/>
      </c>
      <c r="J162" s="107" t="str">
        <f t="shared" si="13"/>
        <v/>
      </c>
      <c r="K162" s="107" t="str">
        <f t="shared" si="14"/>
        <v/>
      </c>
    </row>
    <row r="163" spans="1:11" x14ac:dyDescent="0.15">
      <c r="A163" t="str">
        <f>IF(Shares!$A135="","",ROW()-29)</f>
        <v/>
      </c>
      <c r="B163" t="str">
        <f>IF(Shares!$A135="","",Shares!$C135)</f>
        <v/>
      </c>
      <c r="C163" t="str">
        <f>IF(Shares!$A135="","",Shares!$B135)</f>
        <v/>
      </c>
      <c r="D163" t="str">
        <f>IF(Shares!$A135="","",Shares!$O135)</f>
        <v/>
      </c>
      <c r="E163" t="str">
        <f>IF(Shares!$A135="","",IFERROR(INDEX($O$3:$O$40,MATCH(Shares!$O135,$N$3:$N$40,0)),"UNMAPPED"))</f>
        <v/>
      </c>
      <c r="F163" t="str">
        <f>IF(Shares!$A135="","",Shares!$I135)</f>
        <v/>
      </c>
      <c r="G163" t="str">
        <f>IF(Shares!$A135="","",Shares!$G135)</f>
        <v/>
      </c>
      <c r="H163" s="313" t="str">
        <f>IF(Shares!$A135="","",Shares!$K135*Shares!$J135)</f>
        <v/>
      </c>
      <c r="I163" s="107" t="str">
        <f t="shared" si="12"/>
        <v/>
      </c>
      <c r="J163" s="107" t="str">
        <f t="shared" si="13"/>
        <v/>
      </c>
      <c r="K163" s="107" t="str">
        <f t="shared" si="14"/>
        <v/>
      </c>
    </row>
    <row r="164" spans="1:11" x14ac:dyDescent="0.15">
      <c r="A164" t="str">
        <f>IF(Shares!$A136="","",ROW()-29)</f>
        <v/>
      </c>
      <c r="B164" t="str">
        <f>IF(Shares!$A136="","",Shares!$C136)</f>
        <v/>
      </c>
      <c r="C164" t="str">
        <f>IF(Shares!$A136="","",Shares!$B136)</f>
        <v/>
      </c>
      <c r="D164" t="str">
        <f>IF(Shares!$A136="","",Shares!$O136)</f>
        <v/>
      </c>
      <c r="E164" t="str">
        <f>IF(Shares!$A136="","",IFERROR(INDEX($O$3:$O$40,MATCH(Shares!$O136,$N$3:$N$40,0)),"UNMAPPED"))</f>
        <v/>
      </c>
      <c r="F164" t="str">
        <f>IF(Shares!$A136="","",Shares!$I136)</f>
        <v/>
      </c>
      <c r="G164" t="str">
        <f>IF(Shares!$A136="","",Shares!$G136)</f>
        <v/>
      </c>
      <c r="H164" s="313" t="str">
        <f>IF(Shares!$A136="","",Shares!$K136*Shares!$J136)</f>
        <v/>
      </c>
      <c r="I164" s="107" t="str">
        <f t="shared" si="12"/>
        <v/>
      </c>
      <c r="J164" s="107" t="str">
        <f t="shared" si="13"/>
        <v/>
      </c>
      <c r="K164" s="107" t="str">
        <f t="shared" si="14"/>
        <v/>
      </c>
    </row>
    <row r="165" spans="1:11" x14ac:dyDescent="0.15">
      <c r="A165" t="str">
        <f>IF(Shares!$A137="","",ROW()-29)</f>
        <v/>
      </c>
      <c r="B165" t="str">
        <f>IF(Shares!$A137="","",Shares!$C137)</f>
        <v/>
      </c>
      <c r="C165" t="str">
        <f>IF(Shares!$A137="","",Shares!$B137)</f>
        <v/>
      </c>
      <c r="D165" t="str">
        <f>IF(Shares!$A137="","",Shares!$O137)</f>
        <v/>
      </c>
      <c r="E165" t="str">
        <f>IF(Shares!$A137="","",IFERROR(INDEX($O$3:$O$40,MATCH(Shares!$O137,$N$3:$N$40,0)),"UNMAPPED"))</f>
        <v/>
      </c>
      <c r="F165" t="str">
        <f>IF(Shares!$A137="","",Shares!$I137)</f>
        <v/>
      </c>
      <c r="G165" t="str">
        <f>IF(Shares!$A137="","",Shares!$G137)</f>
        <v/>
      </c>
      <c r="H165" s="313" t="str">
        <f>IF(Shares!$A137="","",Shares!$K137*Shares!$J137)</f>
        <v/>
      </c>
      <c r="I165" s="107" t="str">
        <f t="shared" si="12"/>
        <v/>
      </c>
      <c r="J165" s="107" t="str">
        <f t="shared" si="13"/>
        <v/>
      </c>
      <c r="K165" s="107" t="str">
        <f t="shared" si="14"/>
        <v/>
      </c>
    </row>
    <row r="166" spans="1:11" x14ac:dyDescent="0.15">
      <c r="A166" t="str">
        <f>IF(Shares!$A138="","",ROW()-29)</f>
        <v/>
      </c>
      <c r="B166" t="str">
        <f>IF(Shares!$A138="","",Shares!$C138)</f>
        <v/>
      </c>
      <c r="C166" t="str">
        <f>IF(Shares!$A138="","",Shares!$B138)</f>
        <v/>
      </c>
      <c r="D166" t="str">
        <f>IF(Shares!$A138="","",Shares!$O138)</f>
        <v/>
      </c>
      <c r="E166" t="str">
        <f>IF(Shares!$A138="","",IFERROR(INDEX($O$3:$O$40,MATCH(Shares!$O138,$N$3:$N$40,0)),"UNMAPPED"))</f>
        <v/>
      </c>
      <c r="F166" t="str">
        <f>IF(Shares!$A138="","",Shares!$I138)</f>
        <v/>
      </c>
      <c r="G166" t="str">
        <f>IF(Shares!$A138="","",Shares!$G138)</f>
        <v/>
      </c>
      <c r="H166" s="313" t="str">
        <f>IF(Shares!$A138="","",Shares!$K138*Shares!$J138)</f>
        <v/>
      </c>
      <c r="I166" s="107" t="str">
        <f t="shared" si="12"/>
        <v/>
      </c>
      <c r="J166" s="107" t="str">
        <f t="shared" si="13"/>
        <v/>
      </c>
      <c r="K166" s="107" t="str">
        <f t="shared" si="14"/>
        <v/>
      </c>
    </row>
    <row r="167" spans="1:11" x14ac:dyDescent="0.15">
      <c r="A167" t="str">
        <f>IF(Shares!$A139="","",ROW()-29)</f>
        <v/>
      </c>
      <c r="B167" t="str">
        <f>IF(Shares!$A139="","",Shares!$C139)</f>
        <v/>
      </c>
      <c r="C167" t="str">
        <f>IF(Shares!$A139="","",Shares!$B139)</f>
        <v/>
      </c>
      <c r="D167" t="str">
        <f>IF(Shares!$A139="","",Shares!$O139)</f>
        <v/>
      </c>
      <c r="E167" t="str">
        <f>IF(Shares!$A139="","",IFERROR(INDEX($O$3:$O$40,MATCH(Shares!$O139,$N$3:$N$40,0)),"UNMAPPED"))</f>
        <v/>
      </c>
      <c r="F167" t="str">
        <f>IF(Shares!$A139="","",Shares!$I139)</f>
        <v/>
      </c>
      <c r="G167" t="str">
        <f>IF(Shares!$A139="","",Shares!$G139)</f>
        <v/>
      </c>
      <c r="H167" s="313" t="str">
        <f>IF(Shares!$A139="","",Shares!$K139*Shares!$J139)</f>
        <v/>
      </c>
      <c r="I167" s="107" t="str">
        <f t="shared" si="12"/>
        <v/>
      </c>
      <c r="J167" s="107" t="str">
        <f t="shared" si="13"/>
        <v/>
      </c>
      <c r="K167" s="107" t="str">
        <f t="shared" si="14"/>
        <v/>
      </c>
    </row>
    <row r="168" spans="1:11" x14ac:dyDescent="0.15">
      <c r="A168" t="str">
        <f>IF(Shares!$A140="","",ROW()-29)</f>
        <v/>
      </c>
      <c r="B168" t="str">
        <f>IF(Shares!$A140="","",Shares!$C140)</f>
        <v/>
      </c>
      <c r="C168" t="str">
        <f>IF(Shares!$A140="","",Shares!$B140)</f>
        <v/>
      </c>
      <c r="D168" t="str">
        <f>IF(Shares!$A140="","",Shares!$O140)</f>
        <v/>
      </c>
      <c r="E168" t="str">
        <f>IF(Shares!$A140="","",IFERROR(INDEX($O$3:$O$40,MATCH(Shares!$O140,$N$3:$N$40,0)),"UNMAPPED"))</f>
        <v/>
      </c>
      <c r="F168" t="str">
        <f>IF(Shares!$A140="","",Shares!$I140)</f>
        <v/>
      </c>
      <c r="G168" t="str">
        <f>IF(Shares!$A140="","",Shares!$G140)</f>
        <v/>
      </c>
      <c r="H168" s="313" t="str">
        <f>IF(Shares!$A140="","",Shares!$K140*Shares!$J140)</f>
        <v/>
      </c>
      <c r="I168" s="107" t="str">
        <f t="shared" si="12"/>
        <v/>
      </c>
      <c r="J168" s="107" t="str">
        <f t="shared" si="13"/>
        <v/>
      </c>
      <c r="K168" s="107" t="str">
        <f t="shared" si="14"/>
        <v/>
      </c>
    </row>
    <row r="169" spans="1:11" x14ac:dyDescent="0.15">
      <c r="A169" t="str">
        <f>IF(Shares!$A141="","",ROW()-29)</f>
        <v/>
      </c>
      <c r="B169" t="str">
        <f>IF(Shares!$A141="","",Shares!$C141)</f>
        <v/>
      </c>
      <c r="C169" t="str">
        <f>IF(Shares!$A141="","",Shares!$B141)</f>
        <v/>
      </c>
      <c r="D169" t="str">
        <f>IF(Shares!$A141="","",Shares!$O141)</f>
        <v/>
      </c>
      <c r="E169" t="str">
        <f>IF(Shares!$A141="","",IFERROR(INDEX($O$3:$O$40,MATCH(Shares!$O141,$N$3:$N$40,0)),"UNMAPPED"))</f>
        <v/>
      </c>
      <c r="F169" t="str">
        <f>IF(Shares!$A141="","",Shares!$I141)</f>
        <v/>
      </c>
      <c r="G169" t="str">
        <f>IF(Shares!$A141="","",Shares!$G141)</f>
        <v/>
      </c>
      <c r="H169" s="313" t="str">
        <f>IF(Shares!$A141="","",Shares!$K141*Shares!$J141)</f>
        <v/>
      </c>
      <c r="I169" s="107" t="str">
        <f t="shared" si="12"/>
        <v/>
      </c>
      <c r="J169" s="107" t="str">
        <f t="shared" si="13"/>
        <v/>
      </c>
      <c r="K169" s="107" t="str">
        <f t="shared" si="14"/>
        <v/>
      </c>
    </row>
    <row r="170" spans="1:11" x14ac:dyDescent="0.15">
      <c r="A170" t="str">
        <f>IF(Shares!$A142="","",ROW()-29)</f>
        <v/>
      </c>
      <c r="B170" t="str">
        <f>IF(Shares!$A142="","",Shares!$C142)</f>
        <v/>
      </c>
      <c r="C170" t="str">
        <f>IF(Shares!$A142="","",Shares!$B142)</f>
        <v/>
      </c>
      <c r="D170" t="str">
        <f>IF(Shares!$A142="","",Shares!$O142)</f>
        <v/>
      </c>
      <c r="E170" t="str">
        <f>IF(Shares!$A142="","",IFERROR(INDEX($O$3:$O$40,MATCH(Shares!$O142,$N$3:$N$40,0)),"UNMAPPED"))</f>
        <v/>
      </c>
      <c r="F170" t="str">
        <f>IF(Shares!$A142="","",Shares!$I142)</f>
        <v/>
      </c>
      <c r="G170" t="str">
        <f>IF(Shares!$A142="","",Shares!$G142)</f>
        <v/>
      </c>
      <c r="H170" s="313" t="str">
        <f>IF(Shares!$A142="","",Shares!$K142*Shares!$J142)</f>
        <v/>
      </c>
      <c r="I170" s="107" t="str">
        <f t="shared" si="12"/>
        <v/>
      </c>
      <c r="J170" s="107" t="str">
        <f t="shared" si="13"/>
        <v/>
      </c>
      <c r="K170" s="107" t="str">
        <f t="shared" si="14"/>
        <v/>
      </c>
    </row>
    <row r="171" spans="1:11" x14ac:dyDescent="0.15">
      <c r="A171" t="str">
        <f>IF(Shares!$A143="","",ROW()-29)</f>
        <v/>
      </c>
      <c r="B171" t="str">
        <f>IF(Shares!$A143="","",Shares!$C143)</f>
        <v/>
      </c>
      <c r="C171" t="str">
        <f>IF(Shares!$A143="","",Shares!$B143)</f>
        <v/>
      </c>
      <c r="D171" t="str">
        <f>IF(Shares!$A143="","",Shares!$O143)</f>
        <v/>
      </c>
      <c r="E171" t="str">
        <f>IF(Shares!$A143="","",IFERROR(INDEX($O$3:$O$40,MATCH(Shares!$O143,$N$3:$N$40,0)),"UNMAPPED"))</f>
        <v/>
      </c>
      <c r="F171" t="str">
        <f>IF(Shares!$A143="","",Shares!$I143)</f>
        <v/>
      </c>
      <c r="G171" t="str">
        <f>IF(Shares!$A143="","",Shares!$G143)</f>
        <v/>
      </c>
      <c r="H171" s="313" t="str">
        <f>IF(Shares!$A143="","",Shares!$K143*Shares!$J143)</f>
        <v/>
      </c>
      <c r="I171" s="107" t="str">
        <f t="shared" si="12"/>
        <v/>
      </c>
      <c r="J171" s="107" t="str">
        <f t="shared" si="13"/>
        <v/>
      </c>
      <c r="K171" s="107" t="str">
        <f t="shared" si="14"/>
        <v/>
      </c>
    </row>
    <row r="172" spans="1:11" x14ac:dyDescent="0.15">
      <c r="A172" t="str">
        <f>IF(Shares!$A144="","",ROW()-29)</f>
        <v/>
      </c>
      <c r="B172" t="str">
        <f>IF(Shares!$A144="","",Shares!$C144)</f>
        <v/>
      </c>
      <c r="C172" t="str">
        <f>IF(Shares!$A144="","",Shares!$B144)</f>
        <v/>
      </c>
      <c r="D172" t="str">
        <f>IF(Shares!$A144="","",Shares!$O144)</f>
        <v/>
      </c>
      <c r="E172" t="str">
        <f>IF(Shares!$A144="","",IFERROR(INDEX($O$3:$O$40,MATCH(Shares!$O144,$N$3:$N$40,0)),"UNMAPPED"))</f>
        <v/>
      </c>
      <c r="F172" t="str">
        <f>IF(Shares!$A144="","",Shares!$I144)</f>
        <v/>
      </c>
      <c r="G172" t="str">
        <f>IF(Shares!$A144="","",Shares!$G144)</f>
        <v/>
      </c>
      <c r="H172" s="313" t="str">
        <f>IF(Shares!$A144="","",Shares!$K144*Shares!$J144)</f>
        <v/>
      </c>
      <c r="I172" s="107" t="str">
        <f t="shared" si="12"/>
        <v/>
      </c>
      <c r="J172" s="107" t="str">
        <f t="shared" si="13"/>
        <v/>
      </c>
      <c r="K172" s="107" t="str">
        <f t="shared" si="14"/>
        <v/>
      </c>
    </row>
    <row r="173" spans="1:11" x14ac:dyDescent="0.15">
      <c r="A173" t="str">
        <f>IF(Shares!$A145="","",ROW()-29)</f>
        <v/>
      </c>
      <c r="B173" t="str">
        <f>IF(Shares!$A145="","",Shares!$C145)</f>
        <v/>
      </c>
      <c r="C173" t="str">
        <f>IF(Shares!$A145="","",Shares!$B145)</f>
        <v/>
      </c>
      <c r="D173" t="str">
        <f>IF(Shares!$A145="","",Shares!$O145)</f>
        <v/>
      </c>
      <c r="E173" t="str">
        <f>IF(Shares!$A145="","",IFERROR(INDEX($O$3:$O$40,MATCH(Shares!$O145,$N$3:$N$40,0)),"UNMAPPED"))</f>
        <v/>
      </c>
      <c r="F173" t="str">
        <f>IF(Shares!$A145="","",Shares!$I145)</f>
        <v/>
      </c>
      <c r="G173" t="str">
        <f>IF(Shares!$A145="","",Shares!$G145)</f>
        <v/>
      </c>
      <c r="H173" s="313" t="str">
        <f>IF(Shares!$A145="","",Shares!$K145*Shares!$J145)</f>
        <v/>
      </c>
      <c r="I173" s="107" t="str">
        <f t="shared" si="12"/>
        <v/>
      </c>
      <c r="J173" s="107" t="str">
        <f t="shared" si="13"/>
        <v/>
      </c>
      <c r="K173" s="107" t="str">
        <f t="shared" si="14"/>
        <v/>
      </c>
    </row>
    <row r="174" spans="1:11" x14ac:dyDescent="0.15">
      <c r="A174" t="str">
        <f>IF(Shares!$A146="","",ROW()-29)</f>
        <v/>
      </c>
      <c r="B174" t="str">
        <f>IF(Shares!$A146="","",Shares!$C146)</f>
        <v/>
      </c>
      <c r="C174" t="str">
        <f>IF(Shares!$A146="","",Shares!$B146)</f>
        <v/>
      </c>
      <c r="D174" t="str">
        <f>IF(Shares!$A146="","",Shares!$O146)</f>
        <v/>
      </c>
      <c r="E174" t="str">
        <f>IF(Shares!$A146="","",IFERROR(INDEX($O$3:$O$40,MATCH(Shares!$O146,$N$3:$N$40,0)),"UNMAPPED"))</f>
        <v/>
      </c>
      <c r="F174" t="str">
        <f>IF(Shares!$A146="","",Shares!$I146)</f>
        <v/>
      </c>
      <c r="G174" t="str">
        <f>IF(Shares!$A146="","",Shares!$G146)</f>
        <v/>
      </c>
      <c r="H174" s="313" t="str">
        <f>IF(Shares!$A146="","",Shares!$K146*Shares!$J146)</f>
        <v/>
      </c>
      <c r="I174" s="107" t="str">
        <f t="shared" si="12"/>
        <v/>
      </c>
      <c r="J174" s="107" t="str">
        <f t="shared" si="13"/>
        <v/>
      </c>
      <c r="K174" s="107" t="str">
        <f t="shared" si="14"/>
        <v/>
      </c>
    </row>
    <row r="175" spans="1:11" x14ac:dyDescent="0.15">
      <c r="A175" t="str">
        <f>IF(Shares!$A147="","",ROW()-29)</f>
        <v/>
      </c>
      <c r="B175" t="str">
        <f>IF(Shares!$A147="","",Shares!$C147)</f>
        <v/>
      </c>
      <c r="C175" t="str">
        <f>IF(Shares!$A147="","",Shares!$B147)</f>
        <v/>
      </c>
      <c r="D175" t="str">
        <f>IF(Shares!$A147="","",Shares!$O147)</f>
        <v/>
      </c>
      <c r="E175" t="str">
        <f>IF(Shares!$A147="","",IFERROR(INDEX($O$3:$O$40,MATCH(Shares!$O147,$N$3:$N$40,0)),"UNMAPPED"))</f>
        <v/>
      </c>
      <c r="F175" t="str">
        <f>IF(Shares!$A147="","",Shares!$I147)</f>
        <v/>
      </c>
      <c r="G175" t="str">
        <f>IF(Shares!$A147="","",Shares!$G147)</f>
        <v/>
      </c>
      <c r="H175" s="313" t="str">
        <f>IF(Shares!$A147="","",Shares!$K147*Shares!$J147)</f>
        <v/>
      </c>
      <c r="I175" s="107" t="str">
        <f t="shared" si="12"/>
        <v/>
      </c>
      <c r="J175" s="107" t="str">
        <f t="shared" si="13"/>
        <v/>
      </c>
      <c r="K175" s="107" t="str">
        <f t="shared" si="14"/>
        <v/>
      </c>
    </row>
    <row r="176" spans="1:11" x14ac:dyDescent="0.15">
      <c r="A176" t="str">
        <f>IF(Shares!$A148="","",ROW()-29)</f>
        <v/>
      </c>
      <c r="B176" t="str">
        <f>IF(Shares!$A148="","",Shares!$C148)</f>
        <v/>
      </c>
      <c r="C176" t="str">
        <f>IF(Shares!$A148="","",Shares!$B148)</f>
        <v/>
      </c>
      <c r="D176" t="str">
        <f>IF(Shares!$A148="","",Shares!$O148)</f>
        <v/>
      </c>
      <c r="E176" t="str">
        <f>IF(Shares!$A148="","",IFERROR(INDEX($O$3:$O$40,MATCH(Shares!$O148,$N$3:$N$40,0)),"UNMAPPED"))</f>
        <v/>
      </c>
      <c r="F176" t="str">
        <f>IF(Shares!$A148="","",Shares!$I148)</f>
        <v/>
      </c>
      <c r="G176" t="str">
        <f>IF(Shares!$A148="","",Shares!$G148)</f>
        <v/>
      </c>
      <c r="H176" s="313" t="str">
        <f>IF(Shares!$A148="","",Shares!$K148*Shares!$J148)</f>
        <v/>
      </c>
      <c r="I176" s="107" t="str">
        <f t="shared" si="12"/>
        <v/>
      </c>
      <c r="J176" s="107" t="str">
        <f t="shared" si="13"/>
        <v/>
      </c>
      <c r="K176" s="107" t="str">
        <f t="shared" si="14"/>
        <v/>
      </c>
    </row>
    <row r="177" spans="1:11" x14ac:dyDescent="0.15">
      <c r="A177" t="str">
        <f>IF(Shares!$A149="","",ROW()-29)</f>
        <v/>
      </c>
      <c r="B177" t="str">
        <f>IF(Shares!$A149="","",Shares!$C149)</f>
        <v/>
      </c>
      <c r="C177" t="str">
        <f>IF(Shares!$A149="","",Shares!$B149)</f>
        <v/>
      </c>
      <c r="D177" t="str">
        <f>IF(Shares!$A149="","",Shares!$O149)</f>
        <v/>
      </c>
      <c r="E177" t="str">
        <f>IF(Shares!$A149="","",IFERROR(INDEX($O$3:$O$40,MATCH(Shares!$O149,$N$3:$N$40,0)),"UNMAPPED"))</f>
        <v/>
      </c>
      <c r="F177" t="str">
        <f>IF(Shares!$A149="","",Shares!$I149)</f>
        <v/>
      </c>
      <c r="G177" t="str">
        <f>IF(Shares!$A149="","",Shares!$G149)</f>
        <v/>
      </c>
      <c r="H177" s="313" t="str">
        <f>IF(Shares!$A149="","",Shares!$K149*Shares!$J149)</f>
        <v/>
      </c>
      <c r="I177" s="107" t="str">
        <f t="shared" si="12"/>
        <v/>
      </c>
      <c r="J177" s="107" t="str">
        <f t="shared" si="13"/>
        <v/>
      </c>
      <c r="K177" s="107" t="str">
        <f t="shared" si="14"/>
        <v/>
      </c>
    </row>
    <row r="178" spans="1:11" x14ac:dyDescent="0.15">
      <c r="A178" t="str">
        <f>IF(Shares!$A150="","",ROW()-29)</f>
        <v/>
      </c>
      <c r="B178" t="str">
        <f>IF(Shares!$A150="","",Shares!$C150)</f>
        <v/>
      </c>
      <c r="C178" t="str">
        <f>IF(Shares!$A150="","",Shares!$B150)</f>
        <v/>
      </c>
      <c r="D178" t="str">
        <f>IF(Shares!$A150="","",Shares!$O150)</f>
        <v/>
      </c>
      <c r="E178" t="str">
        <f>IF(Shares!$A150="","",IFERROR(INDEX($O$3:$O$40,MATCH(Shares!$O150,$N$3:$N$40,0)),"UNMAPPED"))</f>
        <v/>
      </c>
      <c r="F178" t="str">
        <f>IF(Shares!$A150="","",Shares!$I150)</f>
        <v/>
      </c>
      <c r="G178" t="str">
        <f>IF(Shares!$A150="","",Shares!$G150)</f>
        <v/>
      </c>
      <c r="H178" s="313" t="str">
        <f>IF(Shares!$A150="","",Shares!$K150*Shares!$J150)</f>
        <v/>
      </c>
      <c r="I178" s="107" t="str">
        <f t="shared" si="12"/>
        <v/>
      </c>
      <c r="J178" s="107" t="str">
        <f t="shared" si="13"/>
        <v/>
      </c>
      <c r="K178" s="107" t="str">
        <f t="shared" si="14"/>
        <v/>
      </c>
    </row>
    <row r="179" spans="1:11" x14ac:dyDescent="0.15">
      <c r="A179" t="str">
        <f>IF(Shares!$A151="","",ROW()-29)</f>
        <v/>
      </c>
      <c r="B179" t="str">
        <f>IF(Shares!$A151="","",Shares!$C151)</f>
        <v/>
      </c>
      <c r="C179" t="str">
        <f>IF(Shares!$A151="","",Shares!$B151)</f>
        <v/>
      </c>
      <c r="D179" t="str">
        <f>IF(Shares!$A151="","",Shares!$O151)</f>
        <v/>
      </c>
      <c r="E179" t="str">
        <f>IF(Shares!$A151="","",IFERROR(INDEX($O$3:$O$40,MATCH(Shares!$O151,$N$3:$N$40,0)),"UNMAPPED"))</f>
        <v/>
      </c>
      <c r="F179" t="str">
        <f>IF(Shares!$A151="","",Shares!$I151)</f>
        <v/>
      </c>
      <c r="G179" t="str">
        <f>IF(Shares!$A151="","",Shares!$G151)</f>
        <v/>
      </c>
      <c r="H179" s="313" t="str">
        <f>IF(Shares!$A151="","",Shares!$K151*Shares!$J151)</f>
        <v/>
      </c>
      <c r="I179" s="107" t="str">
        <f t="shared" si="12"/>
        <v/>
      </c>
      <c r="J179" s="107" t="str">
        <f t="shared" si="13"/>
        <v/>
      </c>
      <c r="K179" s="107" t="str">
        <f t="shared" si="14"/>
        <v/>
      </c>
    </row>
    <row r="180" spans="1:11" x14ac:dyDescent="0.15">
      <c r="A180" t="str">
        <f>IF(Shares!$A152="","",ROW()-29)</f>
        <v/>
      </c>
      <c r="B180" t="str">
        <f>IF(Shares!$A152="","",Shares!$C152)</f>
        <v/>
      </c>
      <c r="C180" t="str">
        <f>IF(Shares!$A152="","",Shares!$B152)</f>
        <v/>
      </c>
      <c r="D180" t="str">
        <f>IF(Shares!$A152="","",Shares!$O152)</f>
        <v/>
      </c>
      <c r="E180" t="str">
        <f>IF(Shares!$A152="","",IFERROR(INDEX($O$3:$O$40,MATCH(Shares!$O152,$N$3:$N$40,0)),"UNMAPPED"))</f>
        <v/>
      </c>
      <c r="F180" t="str">
        <f>IF(Shares!$A152="","",Shares!$I152)</f>
        <v/>
      </c>
      <c r="G180" t="str">
        <f>IF(Shares!$A152="","",Shares!$G152)</f>
        <v/>
      </c>
      <c r="H180" s="313" t="str">
        <f>IF(Shares!$A152="","",Shares!$K152*Shares!$J152)</f>
        <v/>
      </c>
      <c r="I180" s="107" t="str">
        <f t="shared" si="12"/>
        <v/>
      </c>
      <c r="J180" s="107" t="str">
        <f t="shared" si="13"/>
        <v/>
      </c>
      <c r="K180" s="107" t="str">
        <f t="shared" si="14"/>
        <v/>
      </c>
    </row>
    <row r="181" spans="1:11" x14ac:dyDescent="0.15">
      <c r="A181" t="str">
        <f>IF(Shares!$A153="","",ROW()-29)</f>
        <v/>
      </c>
      <c r="B181" t="str">
        <f>IF(Shares!$A153="","",Shares!$C153)</f>
        <v/>
      </c>
      <c r="C181" t="str">
        <f>IF(Shares!$A153="","",Shares!$B153)</f>
        <v/>
      </c>
      <c r="D181" t="str">
        <f>IF(Shares!$A153="","",Shares!$O153)</f>
        <v/>
      </c>
      <c r="E181" t="str">
        <f>IF(Shares!$A153="","",IFERROR(INDEX($O$3:$O$40,MATCH(Shares!$O153,$N$3:$N$40,0)),"UNMAPPED"))</f>
        <v/>
      </c>
      <c r="F181" t="str">
        <f>IF(Shares!$A153="","",Shares!$I153)</f>
        <v/>
      </c>
      <c r="G181" t="str">
        <f>IF(Shares!$A153="","",Shares!$G153)</f>
        <v/>
      </c>
      <c r="H181" s="313" t="str">
        <f>IF(Shares!$A153="","",Shares!$K153*Shares!$J153)</f>
        <v/>
      </c>
      <c r="I181" s="107" t="str">
        <f t="shared" si="12"/>
        <v/>
      </c>
      <c r="J181" s="107" t="str">
        <f t="shared" si="13"/>
        <v/>
      </c>
      <c r="K181" s="107" t="str">
        <f t="shared" si="14"/>
        <v/>
      </c>
    </row>
    <row r="182" spans="1:11" x14ac:dyDescent="0.15">
      <c r="A182" t="str">
        <f>IF(Shares!$A154="","",ROW()-29)</f>
        <v/>
      </c>
      <c r="B182" t="str">
        <f>IF(Shares!$A154="","",Shares!$C154)</f>
        <v/>
      </c>
      <c r="C182" t="str">
        <f>IF(Shares!$A154="","",Shares!$B154)</f>
        <v/>
      </c>
      <c r="D182" t="str">
        <f>IF(Shares!$A154="","",Shares!$O154)</f>
        <v/>
      </c>
      <c r="E182" t="str">
        <f>IF(Shares!$A154="","",IFERROR(INDEX($O$3:$O$40,MATCH(Shares!$O154,$N$3:$N$40,0)),"UNMAPPED"))</f>
        <v/>
      </c>
      <c r="F182" t="str">
        <f>IF(Shares!$A154="","",Shares!$I154)</f>
        <v/>
      </c>
      <c r="G182" t="str">
        <f>IF(Shares!$A154="","",Shares!$G154)</f>
        <v/>
      </c>
      <c r="H182" s="313" t="str">
        <f>IF(Shares!$A154="","",Shares!$K154*Shares!$J154)</f>
        <v/>
      </c>
      <c r="I182" s="107" t="str">
        <f t="shared" si="12"/>
        <v/>
      </c>
      <c r="J182" s="107" t="str">
        <f t="shared" si="13"/>
        <v/>
      </c>
      <c r="K182" s="107" t="str">
        <f t="shared" si="14"/>
        <v/>
      </c>
    </row>
    <row r="183" spans="1:11" x14ac:dyDescent="0.15">
      <c r="A183" t="str">
        <f>IF(Shares!$A155="","",ROW()-29)</f>
        <v/>
      </c>
      <c r="B183" t="str">
        <f>IF(Shares!$A155="","",Shares!$C155)</f>
        <v/>
      </c>
      <c r="C183" t="str">
        <f>IF(Shares!$A155="","",Shares!$B155)</f>
        <v/>
      </c>
      <c r="D183" t="str">
        <f>IF(Shares!$A155="","",Shares!$O155)</f>
        <v/>
      </c>
      <c r="E183" t="str">
        <f>IF(Shares!$A155="","",IFERROR(INDEX($O$3:$O$40,MATCH(Shares!$O155,$N$3:$N$40,0)),"UNMAPPED"))</f>
        <v/>
      </c>
      <c r="F183" t="str">
        <f>IF(Shares!$A155="","",Shares!$I155)</f>
        <v/>
      </c>
      <c r="G183" t="str">
        <f>IF(Shares!$A155="","",Shares!$G155)</f>
        <v/>
      </c>
      <c r="H183" s="313" t="str">
        <f>IF(Shares!$A155="","",Shares!$K155*Shares!$J155)</f>
        <v/>
      </c>
      <c r="I183" s="107" t="str">
        <f t="shared" si="12"/>
        <v/>
      </c>
      <c r="J183" s="107" t="str">
        <f t="shared" si="13"/>
        <v/>
      </c>
      <c r="K183" s="107" t="str">
        <f t="shared" si="14"/>
        <v/>
      </c>
    </row>
    <row r="184" spans="1:11" x14ac:dyDescent="0.15">
      <c r="A184" t="str">
        <f>IF(Shares!$A156="","",ROW()-29)</f>
        <v/>
      </c>
      <c r="B184" t="str">
        <f>IF(Shares!$A156="","",Shares!$C156)</f>
        <v/>
      </c>
      <c r="C184" t="str">
        <f>IF(Shares!$A156="","",Shares!$B156)</f>
        <v/>
      </c>
      <c r="D184" t="str">
        <f>IF(Shares!$A156="","",Shares!$O156)</f>
        <v/>
      </c>
      <c r="E184" t="str">
        <f>IF(Shares!$A156="","",IFERROR(INDEX($O$3:$O$40,MATCH(Shares!$O156,$N$3:$N$40,0)),"UNMAPPED"))</f>
        <v/>
      </c>
      <c r="F184" t="str">
        <f>IF(Shares!$A156="","",Shares!$I156)</f>
        <v/>
      </c>
      <c r="G184" t="str">
        <f>IF(Shares!$A156="","",Shares!$G156)</f>
        <v/>
      </c>
      <c r="H184" s="313" t="str">
        <f>IF(Shares!$A156="","",Shares!$K156*Shares!$J156)</f>
        <v/>
      </c>
      <c r="I184" s="107" t="str">
        <f t="shared" si="12"/>
        <v/>
      </c>
      <c r="J184" s="107" t="str">
        <f t="shared" si="13"/>
        <v/>
      </c>
      <c r="K184" s="107" t="str">
        <f t="shared" si="14"/>
        <v/>
      </c>
    </row>
    <row r="185" spans="1:11" x14ac:dyDescent="0.15">
      <c r="A185" t="str">
        <f>IF(Shares!$A157="","",ROW()-29)</f>
        <v/>
      </c>
      <c r="B185" t="str">
        <f>IF(Shares!$A157="","",Shares!$C157)</f>
        <v/>
      </c>
      <c r="C185" t="str">
        <f>IF(Shares!$A157="","",Shares!$B157)</f>
        <v/>
      </c>
      <c r="D185" t="str">
        <f>IF(Shares!$A157="","",Shares!$O157)</f>
        <v/>
      </c>
      <c r="E185" t="str">
        <f>IF(Shares!$A157="","",IFERROR(INDEX($O$3:$O$40,MATCH(Shares!$O157,$N$3:$N$40,0)),"UNMAPPED"))</f>
        <v/>
      </c>
      <c r="F185" t="str">
        <f>IF(Shares!$A157="","",Shares!$I157)</f>
        <v/>
      </c>
      <c r="G185" t="str">
        <f>IF(Shares!$A157="","",Shares!$G157)</f>
        <v/>
      </c>
      <c r="H185" s="313" t="str">
        <f>IF(Shares!$A157="","",Shares!$K157*Shares!$J157)</f>
        <v/>
      </c>
      <c r="I185" s="107" t="str">
        <f t="shared" si="12"/>
        <v/>
      </c>
      <c r="J185" s="107" t="str">
        <f t="shared" si="13"/>
        <v/>
      </c>
      <c r="K185" s="107" t="str">
        <f t="shared" si="14"/>
        <v/>
      </c>
    </row>
    <row r="186" spans="1:11" x14ac:dyDescent="0.15">
      <c r="A186" t="str">
        <f>IF(Shares!$A158="","",ROW()-29)</f>
        <v/>
      </c>
      <c r="B186" t="str">
        <f>IF(Shares!$A158="","",Shares!$C158)</f>
        <v/>
      </c>
      <c r="C186" t="str">
        <f>IF(Shares!$A158="","",Shares!$B158)</f>
        <v/>
      </c>
      <c r="D186" t="str">
        <f>IF(Shares!$A158="","",Shares!$O158)</f>
        <v/>
      </c>
      <c r="E186" t="str">
        <f>IF(Shares!$A158="","",IFERROR(INDEX($O$3:$O$40,MATCH(Shares!$O158,$N$3:$N$40,0)),"UNMAPPED"))</f>
        <v/>
      </c>
      <c r="F186" t="str">
        <f>IF(Shares!$A158="","",Shares!$I158)</f>
        <v/>
      </c>
      <c r="G186" t="str">
        <f>IF(Shares!$A158="","",Shares!$G158)</f>
        <v/>
      </c>
      <c r="H186" s="313" t="str">
        <f>IF(Shares!$A158="","",Shares!$K158*Shares!$J158)</f>
        <v/>
      </c>
      <c r="I186" s="107" t="str">
        <f t="shared" si="12"/>
        <v/>
      </c>
      <c r="J186" s="107" t="str">
        <f t="shared" si="13"/>
        <v/>
      </c>
      <c r="K186" s="107" t="str">
        <f t="shared" si="14"/>
        <v/>
      </c>
    </row>
    <row r="187" spans="1:11" x14ac:dyDescent="0.15">
      <c r="A187" t="str">
        <f>IF(Shares!$A159="","",ROW()-29)</f>
        <v/>
      </c>
      <c r="B187" t="str">
        <f>IF(Shares!$A159="","",Shares!$C159)</f>
        <v/>
      </c>
      <c r="C187" t="str">
        <f>IF(Shares!$A159="","",Shares!$B159)</f>
        <v/>
      </c>
      <c r="D187" t="str">
        <f>IF(Shares!$A159="","",Shares!$O159)</f>
        <v/>
      </c>
      <c r="E187" t="str">
        <f>IF(Shares!$A159="","",IFERROR(INDEX($O$3:$O$40,MATCH(Shares!$O159,$N$3:$N$40,0)),"UNMAPPED"))</f>
        <v/>
      </c>
      <c r="F187" t="str">
        <f>IF(Shares!$A159="","",Shares!$I159)</f>
        <v/>
      </c>
      <c r="G187" t="str">
        <f>IF(Shares!$A159="","",Shares!$G159)</f>
        <v/>
      </c>
      <c r="H187" s="313" t="str">
        <f>IF(Shares!$A159="","",Shares!$K159*Shares!$J159)</f>
        <v/>
      </c>
      <c r="I187" s="107" t="str">
        <f t="shared" si="12"/>
        <v/>
      </c>
      <c r="J187" s="107" t="str">
        <f t="shared" si="13"/>
        <v/>
      </c>
      <c r="K187" s="107" t="str">
        <f t="shared" si="14"/>
        <v/>
      </c>
    </row>
    <row r="188" spans="1:11" x14ac:dyDescent="0.15">
      <c r="A188" t="str">
        <f>IF(Shares!$A160="","",ROW()-29)</f>
        <v/>
      </c>
      <c r="B188" t="str">
        <f>IF(Shares!$A160="","",Shares!$C160)</f>
        <v/>
      </c>
      <c r="C188" t="str">
        <f>IF(Shares!$A160="","",Shares!$B160)</f>
        <v/>
      </c>
      <c r="D188" t="str">
        <f>IF(Shares!$A160="","",Shares!$O160)</f>
        <v/>
      </c>
      <c r="E188" t="str">
        <f>IF(Shares!$A160="","",IFERROR(INDEX($O$3:$O$40,MATCH(Shares!$O160,$N$3:$N$40,0)),"UNMAPPED"))</f>
        <v/>
      </c>
      <c r="F188" t="str">
        <f>IF(Shares!$A160="","",Shares!$I160)</f>
        <v/>
      </c>
      <c r="G188" t="str">
        <f>IF(Shares!$A160="","",Shares!$G160)</f>
        <v/>
      </c>
      <c r="H188" s="313" t="str">
        <f>IF(Shares!$A160="","",Shares!$K160*Shares!$J160)</f>
        <v/>
      </c>
      <c r="I188" s="107" t="str">
        <f t="shared" si="12"/>
        <v/>
      </c>
      <c r="J188" s="107" t="str">
        <f t="shared" si="13"/>
        <v/>
      </c>
      <c r="K188" s="107" t="str">
        <f t="shared" si="14"/>
        <v/>
      </c>
    </row>
    <row r="189" spans="1:11" x14ac:dyDescent="0.15">
      <c r="A189" t="str">
        <f>IF(Shares!$A161="","",ROW()-29)</f>
        <v/>
      </c>
      <c r="B189" t="str">
        <f>IF(Shares!$A161="","",Shares!$C161)</f>
        <v/>
      </c>
      <c r="C189" t="str">
        <f>IF(Shares!$A161="","",Shares!$B161)</f>
        <v/>
      </c>
      <c r="D189" t="str">
        <f>IF(Shares!$A161="","",Shares!$O161)</f>
        <v/>
      </c>
      <c r="E189" t="str">
        <f>IF(Shares!$A161="","",IFERROR(INDEX($O$3:$O$40,MATCH(Shares!$O161,$N$3:$N$40,0)),"UNMAPPED"))</f>
        <v/>
      </c>
      <c r="F189" t="str">
        <f>IF(Shares!$A161="","",Shares!$I161)</f>
        <v/>
      </c>
      <c r="G189" t="str">
        <f>IF(Shares!$A161="","",Shares!$G161)</f>
        <v/>
      </c>
      <c r="H189" s="313" t="str">
        <f>IF(Shares!$A161="","",Shares!$K161*Shares!$J161)</f>
        <v/>
      </c>
      <c r="I189" s="107" t="str">
        <f t="shared" si="12"/>
        <v/>
      </c>
      <c r="J189" s="107" t="str">
        <f t="shared" si="13"/>
        <v/>
      </c>
      <c r="K189" s="107" t="str">
        <f t="shared" si="14"/>
        <v/>
      </c>
    </row>
    <row r="190" spans="1:11" x14ac:dyDescent="0.15">
      <c r="A190" t="str">
        <f>IF(Shares!$A162="","",ROW()-29)</f>
        <v/>
      </c>
      <c r="B190" t="str">
        <f>IF(Shares!$A162="","",Shares!$C162)</f>
        <v/>
      </c>
      <c r="C190" t="str">
        <f>IF(Shares!$A162="","",Shares!$B162)</f>
        <v/>
      </c>
      <c r="D190" t="str">
        <f>IF(Shares!$A162="","",Shares!$O162)</f>
        <v/>
      </c>
      <c r="E190" t="str">
        <f>IF(Shares!$A162="","",IFERROR(INDEX($O$3:$O$40,MATCH(Shares!$O162,$N$3:$N$40,0)),"UNMAPPED"))</f>
        <v/>
      </c>
      <c r="F190" t="str">
        <f>IF(Shares!$A162="","",Shares!$I162)</f>
        <v/>
      </c>
      <c r="G190" t="str">
        <f>IF(Shares!$A162="","",Shares!$G162)</f>
        <v/>
      </c>
      <c r="H190" s="313" t="str">
        <f>IF(Shares!$A162="","",Shares!$K162*Shares!$J162)</f>
        <v/>
      </c>
      <c r="I190" s="107" t="str">
        <f t="shared" si="12"/>
        <v/>
      </c>
      <c r="J190" s="107" t="str">
        <f t="shared" si="13"/>
        <v/>
      </c>
      <c r="K190" s="107" t="str">
        <f t="shared" si="14"/>
        <v/>
      </c>
    </row>
    <row r="191" spans="1:11" x14ac:dyDescent="0.15">
      <c r="A191" t="str">
        <f>IF(Shares!$A163="","",ROW()-29)</f>
        <v/>
      </c>
      <c r="B191" t="str">
        <f>IF(Shares!$A163="","",Shares!$C163)</f>
        <v/>
      </c>
      <c r="C191" t="str">
        <f>IF(Shares!$A163="","",Shares!$B163)</f>
        <v/>
      </c>
      <c r="D191" t="str">
        <f>IF(Shares!$A163="","",Shares!$O163)</f>
        <v/>
      </c>
      <c r="E191" t="str">
        <f>IF(Shares!$A163="","",IFERROR(INDEX($O$3:$O$40,MATCH(Shares!$O163,$N$3:$N$40,0)),"UNMAPPED"))</f>
        <v/>
      </c>
      <c r="F191" t="str">
        <f>IF(Shares!$A163="","",Shares!$I163)</f>
        <v/>
      </c>
      <c r="G191" t="str">
        <f>IF(Shares!$A163="","",Shares!$G163)</f>
        <v/>
      </c>
      <c r="H191" s="313" t="str">
        <f>IF(Shares!$A163="","",Shares!$K163*Shares!$J163)</f>
        <v/>
      </c>
      <c r="I191" s="107" t="str">
        <f t="shared" si="12"/>
        <v/>
      </c>
      <c r="J191" s="107" t="str">
        <f t="shared" si="13"/>
        <v/>
      </c>
      <c r="K191" s="107" t="str">
        <f t="shared" si="14"/>
        <v/>
      </c>
    </row>
    <row r="192" spans="1:11" x14ac:dyDescent="0.15">
      <c r="A192" t="str">
        <f>IF(Shares!$A164="","",ROW()-29)</f>
        <v/>
      </c>
      <c r="B192" t="str">
        <f>IF(Shares!$A164="","",Shares!$C164)</f>
        <v/>
      </c>
      <c r="C192" t="str">
        <f>IF(Shares!$A164="","",Shares!$B164)</f>
        <v/>
      </c>
      <c r="D192" t="str">
        <f>IF(Shares!$A164="","",Shares!$O164)</f>
        <v/>
      </c>
      <c r="E192" t="str">
        <f>IF(Shares!$A164="","",IFERROR(INDEX($O$3:$O$40,MATCH(Shares!$O164,$N$3:$N$40,0)),"UNMAPPED"))</f>
        <v/>
      </c>
      <c r="F192" t="str">
        <f>IF(Shares!$A164="","",Shares!$I164)</f>
        <v/>
      </c>
      <c r="G192" t="str">
        <f>IF(Shares!$A164="","",Shares!$G164)</f>
        <v/>
      </c>
      <c r="H192" s="313" t="str">
        <f>IF(Shares!$A164="","",Shares!$K164*Shares!$J164)</f>
        <v/>
      </c>
      <c r="I192" s="107" t="str">
        <f t="shared" si="12"/>
        <v/>
      </c>
      <c r="J192" s="107" t="str">
        <f t="shared" si="13"/>
        <v/>
      </c>
      <c r="K192" s="107" t="str">
        <f t="shared" si="14"/>
        <v/>
      </c>
    </row>
    <row r="193" spans="1:11" x14ac:dyDescent="0.15">
      <c r="A193" t="str">
        <f>IF(Shares!$A165="","",ROW()-29)</f>
        <v/>
      </c>
      <c r="B193" t="str">
        <f>IF(Shares!$A165="","",Shares!$C165)</f>
        <v/>
      </c>
      <c r="C193" t="str">
        <f>IF(Shares!$A165="","",Shares!$B165)</f>
        <v/>
      </c>
      <c r="D193" t="str">
        <f>IF(Shares!$A165="","",Shares!$O165)</f>
        <v/>
      </c>
      <c r="E193" t="str">
        <f>IF(Shares!$A165="","",IFERROR(INDEX($O$3:$O$40,MATCH(Shares!$O165,$N$3:$N$40,0)),"UNMAPPED"))</f>
        <v/>
      </c>
      <c r="F193" t="str">
        <f>IF(Shares!$A165="","",Shares!$I165)</f>
        <v/>
      </c>
      <c r="G193" t="str">
        <f>IF(Shares!$A165="","",Shares!$G165)</f>
        <v/>
      </c>
      <c r="H193" s="313" t="str">
        <f>IF(Shares!$A165="","",Shares!$K165*Shares!$J165)</f>
        <v/>
      </c>
      <c r="I193" s="107" t="str">
        <f t="shared" si="12"/>
        <v/>
      </c>
      <c r="J193" s="107" t="str">
        <f t="shared" si="13"/>
        <v/>
      </c>
      <c r="K193" s="107" t="str">
        <f t="shared" si="14"/>
        <v/>
      </c>
    </row>
    <row r="194" spans="1:11" x14ac:dyDescent="0.15">
      <c r="A194" t="str">
        <f>IF(Shares!$A166="","",ROW()-29)</f>
        <v/>
      </c>
      <c r="B194" t="str">
        <f>IF(Shares!$A166="","",Shares!$C166)</f>
        <v/>
      </c>
      <c r="C194" t="str">
        <f>IF(Shares!$A166="","",Shares!$B166)</f>
        <v/>
      </c>
      <c r="D194" t="str">
        <f>IF(Shares!$A166="","",Shares!$O166)</f>
        <v/>
      </c>
      <c r="E194" t="str">
        <f>IF(Shares!$A166="","",IFERROR(INDEX($O$3:$O$40,MATCH(Shares!$O166,$N$3:$N$40,0)),"UNMAPPED"))</f>
        <v/>
      </c>
      <c r="F194" t="str">
        <f>IF(Shares!$A166="","",Shares!$I166)</f>
        <v/>
      </c>
      <c r="G194" t="str">
        <f>IF(Shares!$A166="","",Shares!$G166)</f>
        <v/>
      </c>
      <c r="H194" s="313" t="str">
        <f>IF(Shares!$A166="","",Shares!$K166*Shares!$J166)</f>
        <v/>
      </c>
      <c r="I194" s="107" t="str">
        <f t="shared" si="12"/>
        <v/>
      </c>
      <c r="J194" s="107" t="str">
        <f t="shared" si="13"/>
        <v/>
      </c>
      <c r="K194" s="107" t="str">
        <f t="shared" si="14"/>
        <v/>
      </c>
    </row>
    <row r="195" spans="1:11" x14ac:dyDescent="0.15">
      <c r="A195" t="str">
        <f>IF(Shares!$A167="","",ROW()-29)</f>
        <v/>
      </c>
      <c r="B195" t="str">
        <f>IF(Shares!$A167="","",Shares!$C167)</f>
        <v/>
      </c>
      <c r="C195" t="str">
        <f>IF(Shares!$A167="","",Shares!$B167)</f>
        <v/>
      </c>
      <c r="D195" t="str">
        <f>IF(Shares!$A167="","",Shares!$O167)</f>
        <v/>
      </c>
      <c r="E195" t="str">
        <f>IF(Shares!$A167="","",IFERROR(INDEX($O$3:$O$40,MATCH(Shares!$O167,$N$3:$N$40,0)),"UNMAPPED"))</f>
        <v/>
      </c>
      <c r="F195" t="str">
        <f>IF(Shares!$A167="","",Shares!$I167)</f>
        <v/>
      </c>
      <c r="G195" t="str">
        <f>IF(Shares!$A167="","",Shares!$G167)</f>
        <v/>
      </c>
      <c r="H195" s="313" t="str">
        <f>IF(Shares!$A167="","",Shares!$K167*Shares!$J167)</f>
        <v/>
      </c>
      <c r="I195" s="107" t="str">
        <f t="shared" si="12"/>
        <v/>
      </c>
      <c r="J195" s="107" t="str">
        <f t="shared" si="13"/>
        <v/>
      </c>
      <c r="K195" s="107" t="str">
        <f t="shared" si="14"/>
        <v/>
      </c>
    </row>
    <row r="196" spans="1:11" x14ac:dyDescent="0.15">
      <c r="A196" t="str">
        <f>IF(Shares!$A168="","",ROW()-29)</f>
        <v/>
      </c>
      <c r="B196" t="str">
        <f>IF(Shares!$A168="","",Shares!$C168)</f>
        <v/>
      </c>
      <c r="C196" t="str">
        <f>IF(Shares!$A168="","",Shares!$B168)</f>
        <v/>
      </c>
      <c r="D196" t="str">
        <f>IF(Shares!$A168="","",Shares!$O168)</f>
        <v/>
      </c>
      <c r="E196" t="str">
        <f>IF(Shares!$A168="","",IFERROR(INDEX($O$3:$O$40,MATCH(Shares!$O168,$N$3:$N$40,0)),"UNMAPPED"))</f>
        <v/>
      </c>
      <c r="F196" t="str">
        <f>IF(Shares!$A168="","",Shares!$I168)</f>
        <v/>
      </c>
      <c r="G196" t="str">
        <f>IF(Shares!$A168="","",Shares!$G168)</f>
        <v/>
      </c>
      <c r="H196" s="313" t="str">
        <f>IF(Shares!$A168="","",Shares!$K168*Shares!$J168)</f>
        <v/>
      </c>
      <c r="I196" s="107" t="str">
        <f t="shared" si="12"/>
        <v/>
      </c>
      <c r="J196" s="107" t="str">
        <f t="shared" si="13"/>
        <v/>
      </c>
      <c r="K196" s="107" t="str">
        <f t="shared" si="14"/>
        <v/>
      </c>
    </row>
    <row r="197" spans="1:11" x14ac:dyDescent="0.15">
      <c r="A197" t="str">
        <f>IF(Shares!$A169="","",ROW()-29)</f>
        <v/>
      </c>
      <c r="B197" t="str">
        <f>IF(Shares!$A169="","",Shares!$C169)</f>
        <v/>
      </c>
      <c r="C197" t="str">
        <f>IF(Shares!$A169="","",Shares!$B169)</f>
        <v/>
      </c>
      <c r="D197" t="str">
        <f>IF(Shares!$A169="","",Shares!$O169)</f>
        <v/>
      </c>
      <c r="E197" t="str">
        <f>IF(Shares!$A169="","",IFERROR(INDEX($O$3:$O$40,MATCH(Shares!$O169,$N$3:$N$40,0)),"UNMAPPED"))</f>
        <v/>
      </c>
      <c r="F197" t="str">
        <f>IF(Shares!$A169="","",Shares!$I169)</f>
        <v/>
      </c>
      <c r="G197" t="str">
        <f>IF(Shares!$A169="","",Shares!$G169)</f>
        <v/>
      </c>
      <c r="H197" s="313" t="str">
        <f>IF(Shares!$A169="","",Shares!$K169*Shares!$J169)</f>
        <v/>
      </c>
      <c r="I197" s="107" t="str">
        <f t="shared" si="12"/>
        <v/>
      </c>
      <c r="J197" s="107" t="str">
        <f t="shared" si="13"/>
        <v/>
      </c>
      <c r="K197" s="107" t="str">
        <f t="shared" si="14"/>
        <v/>
      </c>
    </row>
    <row r="198" spans="1:11" x14ac:dyDescent="0.15">
      <c r="A198" t="str">
        <f>IF(Shares!$A170="","",ROW()-29)</f>
        <v/>
      </c>
      <c r="B198" t="str">
        <f>IF(Shares!$A170="","",Shares!$C170)</f>
        <v/>
      </c>
      <c r="C198" t="str">
        <f>IF(Shares!$A170="","",Shares!$B170)</f>
        <v/>
      </c>
      <c r="D198" t="str">
        <f>IF(Shares!$A170="","",Shares!$O170)</f>
        <v/>
      </c>
      <c r="E198" t="str">
        <f>IF(Shares!$A170="","",IFERROR(INDEX($O$3:$O$40,MATCH(Shares!$O170,$N$3:$N$40,0)),"UNMAPPED"))</f>
        <v/>
      </c>
      <c r="F198" t="str">
        <f>IF(Shares!$A170="","",Shares!$I170)</f>
        <v/>
      </c>
      <c r="G198" t="str">
        <f>IF(Shares!$A170="","",Shares!$G170)</f>
        <v/>
      </c>
      <c r="H198" s="313" t="str">
        <f>IF(Shares!$A170="","",Shares!$K170*Shares!$J170)</f>
        <v/>
      </c>
      <c r="I198" s="107" t="str">
        <f t="shared" si="12"/>
        <v/>
      </c>
      <c r="J198" s="107" t="str">
        <f t="shared" si="13"/>
        <v/>
      </c>
      <c r="K198" s="107" t="str">
        <f t="shared" si="14"/>
        <v/>
      </c>
    </row>
    <row r="199" spans="1:11" x14ac:dyDescent="0.15">
      <c r="A199" t="str">
        <f>IF(Shares!$A171="","",ROW()-29)</f>
        <v/>
      </c>
      <c r="B199" t="str">
        <f>IF(Shares!$A171="","",Shares!$C171)</f>
        <v/>
      </c>
      <c r="C199" t="str">
        <f>IF(Shares!$A171="","",Shares!$B171)</f>
        <v/>
      </c>
      <c r="D199" t="str">
        <f>IF(Shares!$A171="","",Shares!$O171)</f>
        <v/>
      </c>
      <c r="E199" t="str">
        <f>IF(Shares!$A171="","",IFERROR(INDEX($O$3:$O$40,MATCH(Shares!$O171,$N$3:$N$40,0)),"UNMAPPED"))</f>
        <v/>
      </c>
      <c r="F199" t="str">
        <f>IF(Shares!$A171="","",Shares!$I171)</f>
        <v/>
      </c>
      <c r="G199" t="str">
        <f>IF(Shares!$A171="","",Shares!$G171)</f>
        <v/>
      </c>
      <c r="H199" s="313" t="str">
        <f>IF(Shares!$A171="","",Shares!$K171*Shares!$J171)</f>
        <v/>
      </c>
      <c r="I199" s="107" t="str">
        <f t="shared" si="12"/>
        <v/>
      </c>
      <c r="J199" s="107" t="str">
        <f t="shared" si="13"/>
        <v/>
      </c>
      <c r="K199" s="107" t="str">
        <f t="shared" si="14"/>
        <v/>
      </c>
    </row>
    <row r="200" spans="1:11" x14ac:dyDescent="0.15">
      <c r="A200" t="str">
        <f>IF(Shares!$A172="","",ROW()-29)</f>
        <v/>
      </c>
      <c r="B200" t="str">
        <f>IF(Shares!$A172="","",Shares!$C172)</f>
        <v/>
      </c>
      <c r="C200" t="str">
        <f>IF(Shares!$A172="","",Shares!$B172)</f>
        <v/>
      </c>
      <c r="D200" t="str">
        <f>IF(Shares!$A172="","",Shares!$O172)</f>
        <v/>
      </c>
      <c r="E200" t="str">
        <f>IF(Shares!$A172="","",IFERROR(INDEX($O$3:$O$40,MATCH(Shares!$O172,$N$3:$N$40,0)),"UNMAPPED"))</f>
        <v/>
      </c>
      <c r="F200" t="str">
        <f>IF(Shares!$A172="","",Shares!$I172)</f>
        <v/>
      </c>
      <c r="G200" t="str">
        <f>IF(Shares!$A172="","",Shares!$G172)</f>
        <v/>
      </c>
      <c r="H200" s="313" t="str">
        <f>IF(Shares!$A172="","",Shares!$K172*Shares!$J172)</f>
        <v/>
      </c>
      <c r="I200" s="107" t="str">
        <f t="shared" si="12"/>
        <v/>
      </c>
      <c r="J200" s="107" t="str">
        <f t="shared" si="13"/>
        <v/>
      </c>
      <c r="K200" s="107" t="str">
        <f t="shared" si="14"/>
        <v/>
      </c>
    </row>
    <row r="201" spans="1:11" x14ac:dyDescent="0.15">
      <c r="A201" t="str">
        <f>IF(Shares!$A173="","",ROW()-29)</f>
        <v/>
      </c>
      <c r="B201" t="str">
        <f>IF(Shares!$A173="","",Shares!$C173)</f>
        <v/>
      </c>
      <c r="C201" t="str">
        <f>IF(Shares!$A173="","",Shares!$B173)</f>
        <v/>
      </c>
      <c r="D201" t="str">
        <f>IF(Shares!$A173="","",Shares!$O173)</f>
        <v/>
      </c>
      <c r="E201" t="str">
        <f>IF(Shares!$A173="","",IFERROR(INDEX($O$3:$O$40,MATCH(Shares!$O173,$N$3:$N$40,0)),"UNMAPPED"))</f>
        <v/>
      </c>
      <c r="F201" t="str">
        <f>IF(Shares!$A173="","",Shares!$I173)</f>
        <v/>
      </c>
      <c r="G201" t="str">
        <f>IF(Shares!$A173="","",Shares!$G173)</f>
        <v/>
      </c>
      <c r="H201" s="313" t="str">
        <f>IF(Shares!$A173="","",Shares!$K173*Shares!$J173)</f>
        <v/>
      </c>
      <c r="I201" s="107" t="str">
        <f t="shared" si="12"/>
        <v/>
      </c>
      <c r="J201" s="107" t="str">
        <f t="shared" si="13"/>
        <v/>
      </c>
      <c r="K201" s="107" t="str">
        <f t="shared" si="14"/>
        <v/>
      </c>
    </row>
    <row r="202" spans="1:11" x14ac:dyDescent="0.15">
      <c r="A202" t="str">
        <f>IF(Shares!$A174="","",ROW()-29)</f>
        <v/>
      </c>
      <c r="B202" t="str">
        <f>IF(Shares!$A174="","",Shares!$C174)</f>
        <v/>
      </c>
      <c r="C202" t="str">
        <f>IF(Shares!$A174="","",Shares!$B174)</f>
        <v/>
      </c>
      <c r="D202" t="str">
        <f>IF(Shares!$A174="","",Shares!$O174)</f>
        <v/>
      </c>
      <c r="E202" t="str">
        <f>IF(Shares!$A174="","",IFERROR(INDEX($O$3:$O$40,MATCH(Shares!$O174,$N$3:$N$40,0)),"UNMAPPED"))</f>
        <v/>
      </c>
      <c r="F202" t="str">
        <f>IF(Shares!$A174="","",Shares!$I174)</f>
        <v/>
      </c>
      <c r="G202" t="str">
        <f>IF(Shares!$A174="","",Shares!$G174)</f>
        <v/>
      </c>
      <c r="H202" s="313" t="str">
        <f>IF(Shares!$A174="","",Shares!$K174*Shares!$J174)</f>
        <v/>
      </c>
      <c r="I202" s="107" t="str">
        <f t="shared" si="12"/>
        <v/>
      </c>
      <c r="J202" s="107" t="str">
        <f t="shared" si="13"/>
        <v/>
      </c>
      <c r="K202" s="107" t="str">
        <f t="shared" si="14"/>
        <v/>
      </c>
    </row>
    <row r="203" spans="1:11" x14ac:dyDescent="0.15">
      <c r="A203" t="str">
        <f>IF(Shares!$A175="","",ROW()-29)</f>
        <v/>
      </c>
      <c r="B203" t="str">
        <f>IF(Shares!$A175="","",Shares!$C175)</f>
        <v/>
      </c>
      <c r="C203" t="str">
        <f>IF(Shares!$A175="","",Shares!$B175)</f>
        <v/>
      </c>
      <c r="D203" t="str">
        <f>IF(Shares!$A175="","",Shares!$O175)</f>
        <v/>
      </c>
      <c r="E203" t="str">
        <f>IF(Shares!$A175="","",IFERROR(INDEX($O$3:$O$40,MATCH(Shares!$O175,$N$3:$N$40,0)),"UNMAPPED"))</f>
        <v/>
      </c>
      <c r="F203" t="str">
        <f>IF(Shares!$A175="","",Shares!$I175)</f>
        <v/>
      </c>
      <c r="G203" t="str">
        <f>IF(Shares!$A175="","",Shares!$G175)</f>
        <v/>
      </c>
      <c r="H203" s="313" t="str">
        <f>IF(Shares!$A175="","",Shares!$K175*Shares!$J175)</f>
        <v/>
      </c>
      <c r="I203" s="107" t="str">
        <f t="shared" si="12"/>
        <v/>
      </c>
      <c r="J203" s="107" t="str">
        <f t="shared" si="13"/>
        <v/>
      </c>
      <c r="K203" s="107" t="str">
        <f t="shared" si="14"/>
        <v/>
      </c>
    </row>
    <row r="204" spans="1:11" x14ac:dyDescent="0.15">
      <c r="A204" t="str">
        <f>IF(Shares!$A176="","",ROW()-29)</f>
        <v/>
      </c>
      <c r="B204" t="str">
        <f>IF(Shares!$A176="","",Shares!$C176)</f>
        <v/>
      </c>
      <c r="C204" t="str">
        <f>IF(Shares!$A176="","",Shares!$B176)</f>
        <v/>
      </c>
      <c r="D204" t="str">
        <f>IF(Shares!$A176="","",Shares!$O176)</f>
        <v/>
      </c>
      <c r="E204" t="str">
        <f>IF(Shares!$A176="","",IFERROR(INDEX($O$3:$O$40,MATCH(Shares!$O176,$N$3:$N$40,0)),"UNMAPPED"))</f>
        <v/>
      </c>
      <c r="F204" t="str">
        <f>IF(Shares!$A176="","",Shares!$I176)</f>
        <v/>
      </c>
      <c r="G204" t="str">
        <f>IF(Shares!$A176="","",Shares!$G176)</f>
        <v/>
      </c>
      <c r="H204" s="313" t="str">
        <f>IF(Shares!$A176="","",Shares!$K176*Shares!$J176)</f>
        <v/>
      </c>
      <c r="I204" s="107" t="str">
        <f t="shared" si="12"/>
        <v/>
      </c>
      <c r="J204" s="107" t="str">
        <f t="shared" si="13"/>
        <v/>
      </c>
      <c r="K204" s="107" t="str">
        <f t="shared" si="14"/>
        <v/>
      </c>
    </row>
    <row r="205" spans="1:11" x14ac:dyDescent="0.15">
      <c r="A205" t="str">
        <f>IF(Shares!$A177="","",ROW()-29)</f>
        <v/>
      </c>
      <c r="B205" t="str">
        <f>IF(Shares!$A177="","",Shares!$C177)</f>
        <v/>
      </c>
      <c r="C205" t="str">
        <f>IF(Shares!$A177="","",Shares!$B177)</f>
        <v/>
      </c>
      <c r="D205" t="str">
        <f>IF(Shares!$A177="","",Shares!$O177)</f>
        <v/>
      </c>
      <c r="E205" t="str">
        <f>IF(Shares!$A177="","",IFERROR(INDEX($O$3:$O$40,MATCH(Shares!$O177,$N$3:$N$40,0)),"UNMAPPED"))</f>
        <v/>
      </c>
      <c r="F205" t="str">
        <f>IF(Shares!$A177="","",Shares!$I177)</f>
        <v/>
      </c>
      <c r="G205" t="str">
        <f>IF(Shares!$A177="","",Shares!$G177)</f>
        <v/>
      </c>
      <c r="H205" s="313" t="str">
        <f>IF(Shares!$A177="","",Shares!$K177*Shares!$J177)</f>
        <v/>
      </c>
      <c r="I205" s="107" t="str">
        <f t="shared" si="12"/>
        <v/>
      </c>
      <c r="J205" s="107" t="str">
        <f t="shared" si="13"/>
        <v/>
      </c>
      <c r="K205" s="107" t="str">
        <f t="shared" si="14"/>
        <v/>
      </c>
    </row>
    <row r="206" spans="1:11" x14ac:dyDescent="0.15">
      <c r="A206" t="str">
        <f>IF(Shares!$A178="","",ROW()-29)</f>
        <v/>
      </c>
      <c r="B206" t="str">
        <f>IF(Shares!$A178="","",Shares!$C178)</f>
        <v/>
      </c>
      <c r="C206" t="str">
        <f>IF(Shares!$A178="","",Shares!$B178)</f>
        <v/>
      </c>
      <c r="D206" t="str">
        <f>IF(Shares!$A178="","",Shares!$O178)</f>
        <v/>
      </c>
      <c r="E206" t="str">
        <f>IF(Shares!$A178="","",IFERROR(INDEX($O$3:$O$40,MATCH(Shares!$O178,$N$3:$N$40,0)),"UNMAPPED"))</f>
        <v/>
      </c>
      <c r="F206" t="str">
        <f>IF(Shares!$A178="","",Shares!$I178)</f>
        <v/>
      </c>
      <c r="G206" t="str">
        <f>IF(Shares!$A178="","",Shares!$G178)</f>
        <v/>
      </c>
      <c r="H206" s="313" t="str">
        <f>IF(Shares!$A178="","",Shares!$K178*Shares!$J178)</f>
        <v/>
      </c>
      <c r="I206" s="107" t="str">
        <f t="shared" si="12"/>
        <v/>
      </c>
      <c r="J206" s="107" t="str">
        <f t="shared" si="13"/>
        <v/>
      </c>
      <c r="K206" s="107" t="str">
        <f t="shared" si="14"/>
        <v/>
      </c>
    </row>
    <row r="207" spans="1:11" x14ac:dyDescent="0.15">
      <c r="A207" t="str">
        <f>IF(Shares!$A179="","",ROW()-29)</f>
        <v/>
      </c>
      <c r="B207" t="str">
        <f>IF(Shares!$A179="","",Shares!$C179)</f>
        <v/>
      </c>
      <c r="C207" t="str">
        <f>IF(Shares!$A179="","",Shares!$B179)</f>
        <v/>
      </c>
      <c r="D207" t="str">
        <f>IF(Shares!$A179="","",Shares!$O179)</f>
        <v/>
      </c>
      <c r="E207" t="str">
        <f>IF(Shares!$A179="","",IFERROR(INDEX($O$3:$O$40,MATCH(Shares!$O179,$N$3:$N$40,0)),"UNMAPPED"))</f>
        <v/>
      </c>
      <c r="F207" t="str">
        <f>IF(Shares!$A179="","",Shares!$I179)</f>
        <v/>
      </c>
      <c r="G207" t="str">
        <f>IF(Shares!$A179="","",Shares!$G179)</f>
        <v/>
      </c>
      <c r="H207" s="313" t="str">
        <f>IF(Shares!$A179="","",Shares!$K179*Shares!$J179)</f>
        <v/>
      </c>
      <c r="I207" s="107" t="str">
        <f t="shared" si="12"/>
        <v/>
      </c>
      <c r="J207" s="107" t="str">
        <f t="shared" si="13"/>
        <v/>
      </c>
      <c r="K207" s="107" t="str">
        <f t="shared" si="14"/>
        <v/>
      </c>
    </row>
    <row r="208" spans="1:11" x14ac:dyDescent="0.15">
      <c r="A208" t="str">
        <f>IF(Shares!$A180="","",ROW()-29)</f>
        <v/>
      </c>
      <c r="B208" t="str">
        <f>IF(Shares!$A180="","",Shares!$C180)</f>
        <v/>
      </c>
      <c r="C208" t="str">
        <f>IF(Shares!$A180="","",Shares!$B180)</f>
        <v/>
      </c>
      <c r="D208" t="str">
        <f>IF(Shares!$A180="","",Shares!$O180)</f>
        <v/>
      </c>
      <c r="E208" t="str">
        <f>IF(Shares!$A180="","",IFERROR(INDEX($O$3:$O$40,MATCH(Shares!$O180,$N$3:$N$40,0)),"UNMAPPED"))</f>
        <v/>
      </c>
      <c r="F208" t="str">
        <f>IF(Shares!$A180="","",Shares!$I180)</f>
        <v/>
      </c>
      <c r="G208" t="str">
        <f>IF(Shares!$A180="","",Shares!$G180)</f>
        <v/>
      </c>
      <c r="H208" s="313" t="str">
        <f>IF(Shares!$A180="","",Shares!$K180*Shares!$J180)</f>
        <v/>
      </c>
      <c r="I208" s="107" t="str">
        <f t="shared" si="12"/>
        <v/>
      </c>
      <c r="J208" s="107" t="str">
        <f t="shared" si="13"/>
        <v/>
      </c>
      <c r="K208" s="107" t="str">
        <f t="shared" si="14"/>
        <v/>
      </c>
    </row>
    <row r="209" spans="1:11" x14ac:dyDescent="0.15">
      <c r="A209" t="str">
        <f>IF(Shares!$A181="","",ROW()-29)</f>
        <v/>
      </c>
      <c r="B209" t="str">
        <f>IF(Shares!$A181="","",Shares!$C181)</f>
        <v/>
      </c>
      <c r="C209" t="str">
        <f>IF(Shares!$A181="","",Shares!$B181)</f>
        <v/>
      </c>
      <c r="D209" t="str">
        <f>IF(Shares!$A181="","",Shares!$O181)</f>
        <v/>
      </c>
      <c r="E209" t="str">
        <f>IF(Shares!$A181="","",IFERROR(INDEX($O$3:$O$40,MATCH(Shares!$O181,$N$3:$N$40,0)),"UNMAPPED"))</f>
        <v/>
      </c>
      <c r="F209" t="str">
        <f>IF(Shares!$A181="","",Shares!$I181)</f>
        <v/>
      </c>
      <c r="G209" t="str">
        <f>IF(Shares!$A181="","",Shares!$G181)</f>
        <v/>
      </c>
      <c r="H209" s="313" t="str">
        <f>IF(Shares!$A181="","",Shares!$K181*Shares!$J181)</f>
        <v/>
      </c>
      <c r="I209" s="107" t="str">
        <f t="shared" si="12"/>
        <v/>
      </c>
      <c r="J209" s="107" t="str">
        <f t="shared" si="13"/>
        <v/>
      </c>
      <c r="K209" s="107" t="str">
        <f t="shared" si="14"/>
        <v/>
      </c>
    </row>
    <row r="210" spans="1:11" x14ac:dyDescent="0.15">
      <c r="A210" t="str">
        <f>IF(Shares!$A182="","",ROW()-29)</f>
        <v/>
      </c>
      <c r="B210" t="str">
        <f>IF(Shares!$A182="","",Shares!$C182)</f>
        <v/>
      </c>
      <c r="C210" t="str">
        <f>IF(Shares!$A182="","",Shares!$B182)</f>
        <v/>
      </c>
      <c r="D210" t="str">
        <f>IF(Shares!$A182="","",Shares!$O182)</f>
        <v/>
      </c>
      <c r="E210" t="str">
        <f>IF(Shares!$A182="","",IFERROR(INDEX($O$3:$O$40,MATCH(Shares!$O182,$N$3:$N$40,0)),"UNMAPPED"))</f>
        <v/>
      </c>
      <c r="F210" t="str">
        <f>IF(Shares!$A182="","",Shares!$I182)</f>
        <v/>
      </c>
      <c r="G210" t="str">
        <f>IF(Shares!$A182="","",Shares!$G182)</f>
        <v/>
      </c>
      <c r="H210" s="313" t="str">
        <f>IF(Shares!$A182="","",Shares!$K182*Shares!$J182)</f>
        <v/>
      </c>
      <c r="I210" s="107" t="str">
        <f t="shared" si="12"/>
        <v/>
      </c>
      <c r="J210" s="107" t="str">
        <f t="shared" si="13"/>
        <v/>
      </c>
      <c r="K210" s="107" t="str">
        <f t="shared" si="14"/>
        <v/>
      </c>
    </row>
    <row r="211" spans="1:11" x14ac:dyDescent="0.15">
      <c r="A211" t="str">
        <f>IF(Shares!$A183="","",ROW()-29)</f>
        <v/>
      </c>
      <c r="B211" t="str">
        <f>IF(Shares!$A183="","",Shares!$C183)</f>
        <v/>
      </c>
      <c r="C211" t="str">
        <f>IF(Shares!$A183="","",Shares!$B183)</f>
        <v/>
      </c>
      <c r="D211" t="str">
        <f>IF(Shares!$A183="","",Shares!$O183)</f>
        <v/>
      </c>
      <c r="E211" t="str">
        <f>IF(Shares!$A183="","",IFERROR(INDEX($O$3:$O$40,MATCH(Shares!$O183,$N$3:$N$40,0)),"UNMAPPED"))</f>
        <v/>
      </c>
      <c r="F211" t="str">
        <f>IF(Shares!$A183="","",Shares!$I183)</f>
        <v/>
      </c>
      <c r="G211" t="str">
        <f>IF(Shares!$A183="","",Shares!$G183)</f>
        <v/>
      </c>
      <c r="H211" s="313" t="str">
        <f>IF(Shares!$A183="","",Shares!$K183*Shares!$J183)</f>
        <v/>
      </c>
      <c r="I211" s="107" t="str">
        <f t="shared" si="12"/>
        <v/>
      </c>
      <c r="J211" s="107" t="str">
        <f t="shared" si="13"/>
        <v/>
      </c>
      <c r="K211" s="107" t="str">
        <f t="shared" si="14"/>
        <v/>
      </c>
    </row>
    <row r="212" spans="1:11" x14ac:dyDescent="0.15">
      <c r="A212" t="str">
        <f>IF(Shares!$A184="","",ROW()-29)</f>
        <v/>
      </c>
      <c r="B212" t="str">
        <f>IF(Shares!$A184="","",Shares!$C184)</f>
        <v/>
      </c>
      <c r="C212" t="str">
        <f>IF(Shares!$A184="","",Shares!$B184)</f>
        <v/>
      </c>
      <c r="D212" t="str">
        <f>IF(Shares!$A184="","",Shares!$O184)</f>
        <v/>
      </c>
      <c r="E212" t="str">
        <f>IF(Shares!$A184="","",IFERROR(INDEX($O$3:$O$40,MATCH(Shares!$O184,$N$3:$N$40,0)),"UNMAPPED"))</f>
        <v/>
      </c>
      <c r="F212" t="str">
        <f>IF(Shares!$A184="","",Shares!$I184)</f>
        <v/>
      </c>
      <c r="G212" t="str">
        <f>IF(Shares!$A184="","",Shares!$G184)</f>
        <v/>
      </c>
      <c r="H212" s="313" t="str">
        <f>IF(Shares!$A184="","",Shares!$K184*Shares!$J184)</f>
        <v/>
      </c>
      <c r="I212" s="107" t="str">
        <f t="shared" si="12"/>
        <v/>
      </c>
      <c r="J212" s="107" t="str">
        <f t="shared" si="13"/>
        <v/>
      </c>
      <c r="K212" s="107" t="str">
        <f t="shared" si="14"/>
        <v/>
      </c>
    </row>
    <row r="213" spans="1:11" x14ac:dyDescent="0.15">
      <c r="A213" t="str">
        <f>IF(Shares!$A185="","",ROW()-29)</f>
        <v/>
      </c>
      <c r="B213" t="str">
        <f>IF(Shares!$A185="","",Shares!$C185)</f>
        <v/>
      </c>
      <c r="C213" t="str">
        <f>IF(Shares!$A185="","",Shares!$B185)</f>
        <v/>
      </c>
      <c r="D213" t="str">
        <f>IF(Shares!$A185="","",Shares!$O185)</f>
        <v/>
      </c>
      <c r="E213" t="str">
        <f>IF(Shares!$A185="","",IFERROR(INDEX($O$3:$O$40,MATCH(Shares!$O185,$N$3:$N$40,0)),"UNMAPPED"))</f>
        <v/>
      </c>
      <c r="F213" t="str">
        <f>IF(Shares!$A185="","",Shares!$I185)</f>
        <v/>
      </c>
      <c r="G213" t="str">
        <f>IF(Shares!$A185="","",Shares!$G185)</f>
        <v/>
      </c>
      <c r="H213" s="313" t="str">
        <f>IF(Shares!$A185="","",Shares!$K185*Shares!$J185)</f>
        <v/>
      </c>
      <c r="I213" s="107" t="str">
        <f t="shared" si="12"/>
        <v/>
      </c>
      <c r="J213" s="107" t="str">
        <f t="shared" si="13"/>
        <v/>
      </c>
      <c r="K213" s="107" t="str">
        <f t="shared" si="14"/>
        <v/>
      </c>
    </row>
    <row r="214" spans="1:11" x14ac:dyDescent="0.15">
      <c r="A214" t="str">
        <f>IF(Shares!$A186="","",ROW()-29)</f>
        <v/>
      </c>
      <c r="B214" t="str">
        <f>IF(Shares!$A186="","",Shares!$C186)</f>
        <v/>
      </c>
      <c r="C214" t="str">
        <f>IF(Shares!$A186="","",Shares!$B186)</f>
        <v/>
      </c>
      <c r="D214" t="str">
        <f>IF(Shares!$A186="","",Shares!$O186)</f>
        <v/>
      </c>
      <c r="E214" t="str">
        <f>IF(Shares!$A186="","",IFERROR(INDEX($O$3:$O$40,MATCH(Shares!$O186,$N$3:$N$40,0)),"UNMAPPED"))</f>
        <v/>
      </c>
      <c r="F214" t="str">
        <f>IF(Shares!$A186="","",Shares!$I186)</f>
        <v/>
      </c>
      <c r="G214" t="str">
        <f>IF(Shares!$A186="","",Shares!$G186)</f>
        <v/>
      </c>
      <c r="H214" s="313" t="str">
        <f>IF(Shares!$A186="","",Shares!$K186*Shares!$J186)</f>
        <v/>
      </c>
      <c r="I214" s="107" t="str">
        <f t="shared" si="12"/>
        <v/>
      </c>
      <c r="J214" s="107" t="str">
        <f t="shared" si="13"/>
        <v/>
      </c>
      <c r="K214" s="107" t="str">
        <f t="shared" si="14"/>
        <v/>
      </c>
    </row>
    <row r="215" spans="1:11" x14ac:dyDescent="0.15">
      <c r="A215" t="str">
        <f>IF(Shares!$A187="","",ROW()-29)</f>
        <v/>
      </c>
      <c r="B215" t="str">
        <f>IF(Shares!$A187="","",Shares!$C187)</f>
        <v/>
      </c>
      <c r="C215" t="str">
        <f>IF(Shares!$A187="","",Shares!$B187)</f>
        <v/>
      </c>
      <c r="D215" t="str">
        <f>IF(Shares!$A187="","",Shares!$O187)</f>
        <v/>
      </c>
      <c r="E215" t="str">
        <f>IF(Shares!$A187="","",IFERROR(INDEX($O$3:$O$40,MATCH(Shares!$O187,$N$3:$N$40,0)),"UNMAPPED"))</f>
        <v/>
      </c>
      <c r="F215" t="str">
        <f>IF(Shares!$A187="","",Shares!$I187)</f>
        <v/>
      </c>
      <c r="G215" t="str">
        <f>IF(Shares!$A187="","",Shares!$G187)</f>
        <v/>
      </c>
      <c r="H215" s="313" t="str">
        <f>IF(Shares!$A187="","",Shares!$K187*Shares!$J187)</f>
        <v/>
      </c>
      <c r="I215" s="107" t="str">
        <f t="shared" si="12"/>
        <v/>
      </c>
      <c r="J215" s="107" t="str">
        <f t="shared" si="13"/>
        <v/>
      </c>
      <c r="K215" s="107" t="str">
        <f t="shared" si="14"/>
        <v/>
      </c>
    </row>
    <row r="216" spans="1:11" x14ac:dyDescent="0.15">
      <c r="A216" t="str">
        <f>IF(Shares!$A188="","",ROW()-29)</f>
        <v/>
      </c>
      <c r="B216" t="str">
        <f>IF(Shares!$A188="","",Shares!$C188)</f>
        <v/>
      </c>
      <c r="C216" t="str">
        <f>IF(Shares!$A188="","",Shares!$B188)</f>
        <v/>
      </c>
      <c r="D216" t="str">
        <f>IF(Shares!$A188="","",Shares!$O188)</f>
        <v/>
      </c>
      <c r="E216" t="str">
        <f>IF(Shares!$A188="","",IFERROR(INDEX($O$3:$O$40,MATCH(Shares!$O188,$N$3:$N$40,0)),"UNMAPPED"))</f>
        <v/>
      </c>
      <c r="F216" t="str">
        <f>IF(Shares!$A188="","",Shares!$I188)</f>
        <v/>
      </c>
      <c r="G216" t="str">
        <f>IF(Shares!$A188="","",Shares!$G188)</f>
        <v/>
      </c>
      <c r="H216" s="313" t="str">
        <f>IF(Shares!$A188="","",Shares!$K188*Shares!$J188)</f>
        <v/>
      </c>
      <c r="I216" s="107" t="str">
        <f t="shared" si="12"/>
        <v/>
      </c>
      <c r="J216" s="107" t="str">
        <f t="shared" si="13"/>
        <v/>
      </c>
      <c r="K216" s="107" t="str">
        <f t="shared" si="14"/>
        <v/>
      </c>
    </row>
    <row r="217" spans="1:11" x14ac:dyDescent="0.15">
      <c r="A217" t="str">
        <f>IF(Shares!$A189="","",ROW()-29)</f>
        <v/>
      </c>
      <c r="B217" t="str">
        <f>IF(Shares!$A189="","",Shares!$C189)</f>
        <v/>
      </c>
      <c r="C217" t="str">
        <f>IF(Shares!$A189="","",Shares!$B189)</f>
        <v/>
      </c>
      <c r="D217" t="str">
        <f>IF(Shares!$A189="","",Shares!$O189)</f>
        <v/>
      </c>
      <c r="E217" t="str">
        <f>IF(Shares!$A189="","",IFERROR(INDEX($O$3:$O$40,MATCH(Shares!$O189,$N$3:$N$40,0)),"UNMAPPED"))</f>
        <v/>
      </c>
      <c r="F217" t="str">
        <f>IF(Shares!$A189="","",Shares!$I189)</f>
        <v/>
      </c>
      <c r="G217" t="str">
        <f>IF(Shares!$A189="","",Shares!$G189)</f>
        <v/>
      </c>
      <c r="H217" s="313" t="str">
        <f>IF(Shares!$A189="","",Shares!$K189*Shares!$J189)</f>
        <v/>
      </c>
      <c r="I217" s="107" t="str">
        <f t="shared" si="12"/>
        <v/>
      </c>
      <c r="J217" s="107" t="str">
        <f t="shared" si="13"/>
        <v/>
      </c>
      <c r="K217" s="107" t="str">
        <f t="shared" si="14"/>
        <v/>
      </c>
    </row>
    <row r="218" spans="1:11" x14ac:dyDescent="0.15">
      <c r="A218" t="str">
        <f>IF(Shares!$A190="","",ROW()-29)</f>
        <v/>
      </c>
      <c r="B218" t="str">
        <f>IF(Shares!$A190="","",Shares!$C190)</f>
        <v/>
      </c>
      <c r="C218" t="str">
        <f>IF(Shares!$A190="","",Shares!$B190)</f>
        <v/>
      </c>
      <c r="D218" t="str">
        <f>IF(Shares!$A190="","",Shares!$O190)</f>
        <v/>
      </c>
      <c r="E218" t="str">
        <f>IF(Shares!$A190="","",IFERROR(INDEX($O$3:$O$40,MATCH(Shares!$O190,$N$3:$N$40,0)),"UNMAPPED"))</f>
        <v/>
      </c>
      <c r="F218" t="str">
        <f>IF(Shares!$A190="","",Shares!$I190)</f>
        <v/>
      </c>
      <c r="G218" t="str">
        <f>IF(Shares!$A190="","",Shares!$G190)</f>
        <v/>
      </c>
      <c r="H218" s="313" t="str">
        <f>IF(Shares!$A190="","",Shares!$K190*Shares!$J190)</f>
        <v/>
      </c>
      <c r="I218" s="107" t="str">
        <f t="shared" si="12"/>
        <v/>
      </c>
      <c r="J218" s="107" t="str">
        <f t="shared" si="13"/>
        <v/>
      </c>
      <c r="K218" s="107" t="str">
        <f t="shared" si="14"/>
        <v/>
      </c>
    </row>
    <row r="219" spans="1:11" x14ac:dyDescent="0.15">
      <c r="A219" t="str">
        <f>IF(Shares!$A191="","",ROW()-29)</f>
        <v/>
      </c>
      <c r="B219" t="str">
        <f>IF(Shares!$A191="","",Shares!$C191)</f>
        <v/>
      </c>
      <c r="C219" t="str">
        <f>IF(Shares!$A191="","",Shares!$B191)</f>
        <v/>
      </c>
      <c r="D219" t="str">
        <f>IF(Shares!$A191="","",Shares!$O191)</f>
        <v/>
      </c>
      <c r="E219" t="str">
        <f>IF(Shares!$A191="","",IFERROR(INDEX($O$3:$O$40,MATCH(Shares!$O191,$N$3:$N$40,0)),"UNMAPPED"))</f>
        <v/>
      </c>
      <c r="F219" t="str">
        <f>IF(Shares!$A191="","",Shares!$I191)</f>
        <v/>
      </c>
      <c r="G219" t="str">
        <f>IF(Shares!$A191="","",Shares!$G191)</f>
        <v/>
      </c>
      <c r="H219" s="313" t="str">
        <f>IF(Shares!$A191="","",Shares!$K191*Shares!$J191)</f>
        <v/>
      </c>
      <c r="I219" s="107" t="str">
        <f t="shared" si="12"/>
        <v/>
      </c>
      <c r="J219" s="107" t="str">
        <f t="shared" si="13"/>
        <v/>
      </c>
      <c r="K219" s="107" t="str">
        <f t="shared" si="14"/>
        <v/>
      </c>
    </row>
    <row r="220" spans="1:11" x14ac:dyDescent="0.15">
      <c r="A220" t="str">
        <f>IF(Shares!$A192="","",ROW()-29)</f>
        <v/>
      </c>
      <c r="B220" t="str">
        <f>IF(Shares!$A192="","",Shares!$C192)</f>
        <v/>
      </c>
      <c r="C220" t="str">
        <f>IF(Shares!$A192="","",Shares!$B192)</f>
        <v/>
      </c>
      <c r="D220" t="str">
        <f>IF(Shares!$A192="","",Shares!$O192)</f>
        <v/>
      </c>
      <c r="E220" t="str">
        <f>IF(Shares!$A192="","",IFERROR(INDEX($O$3:$O$40,MATCH(Shares!$O192,$N$3:$N$40,0)),"UNMAPPED"))</f>
        <v/>
      </c>
      <c r="F220" t="str">
        <f>IF(Shares!$A192="","",Shares!$I192)</f>
        <v/>
      </c>
      <c r="G220" t="str">
        <f>IF(Shares!$A192="","",Shares!$G192)</f>
        <v/>
      </c>
      <c r="H220" s="313" t="str">
        <f>IF(Shares!$A192="","",Shares!$K192*Shares!$J192)</f>
        <v/>
      </c>
      <c r="I220" s="107" t="str">
        <f t="shared" si="12"/>
        <v/>
      </c>
      <c r="J220" s="107" t="str">
        <f t="shared" si="13"/>
        <v/>
      </c>
      <c r="K220" s="107" t="str">
        <f t="shared" si="14"/>
        <v/>
      </c>
    </row>
    <row r="221" spans="1:11" x14ac:dyDescent="0.15">
      <c r="A221" t="str">
        <f>IF(Shares!$A193="","",ROW()-29)</f>
        <v/>
      </c>
      <c r="B221" t="str">
        <f>IF(Shares!$A193="","",Shares!$C193)</f>
        <v/>
      </c>
      <c r="C221" t="str">
        <f>IF(Shares!$A193="","",Shares!$B193)</f>
        <v/>
      </c>
      <c r="D221" t="str">
        <f>IF(Shares!$A193="","",Shares!$O193)</f>
        <v/>
      </c>
      <c r="E221" t="str">
        <f>IF(Shares!$A193="","",IFERROR(INDEX($O$3:$O$40,MATCH(Shares!$O193,$N$3:$N$40,0)),"UNMAPPED"))</f>
        <v/>
      </c>
      <c r="F221" t="str">
        <f>IF(Shares!$A193="","",Shares!$I193)</f>
        <v/>
      </c>
      <c r="G221" t="str">
        <f>IF(Shares!$A193="","",Shares!$G193)</f>
        <v/>
      </c>
      <c r="H221" s="313" t="str">
        <f>IF(Shares!$A193="","",Shares!$K193*Shares!$J193)</f>
        <v/>
      </c>
      <c r="I221" s="107" t="str">
        <f t="shared" si="12"/>
        <v/>
      </c>
      <c r="J221" s="107" t="str">
        <f t="shared" si="13"/>
        <v/>
      </c>
      <c r="K221" s="107" t="str">
        <f t="shared" si="14"/>
        <v/>
      </c>
    </row>
    <row r="222" spans="1:11" x14ac:dyDescent="0.15">
      <c r="A222" t="str">
        <f>IF(Shares!$A194="","",ROW()-29)</f>
        <v/>
      </c>
      <c r="B222" t="str">
        <f>IF(Shares!$A194="","",Shares!$C194)</f>
        <v/>
      </c>
      <c r="C222" t="str">
        <f>IF(Shares!$A194="","",Shares!$B194)</f>
        <v/>
      </c>
      <c r="D222" t="str">
        <f>IF(Shares!$A194="","",Shares!$O194)</f>
        <v/>
      </c>
      <c r="E222" t="str">
        <f>IF(Shares!$A194="","",IFERROR(INDEX($O$3:$O$40,MATCH(Shares!$O194,$N$3:$N$40,0)),"UNMAPPED"))</f>
        <v/>
      </c>
      <c r="F222" t="str">
        <f>IF(Shares!$A194="","",Shares!$I194)</f>
        <v/>
      </c>
      <c r="G222" t="str">
        <f>IF(Shares!$A194="","",Shares!$G194)</f>
        <v/>
      </c>
      <c r="H222" s="313" t="str">
        <f>IF(Shares!$A194="","",Shares!$K194*Shares!$J194)</f>
        <v/>
      </c>
      <c r="I222" s="107" t="str">
        <f t="shared" ref="I222:I279" si="15">IF($E222="","",IF(IFERROR(INDEX($P$16:$P$21,MATCH($E222,$N$16:$N$21,0)),"No")="Yes",IFERROR($H222/$B$7,""),""))</f>
        <v/>
      </c>
      <c r="J222" s="107" t="str">
        <f t="shared" ref="J222:J279" si="16">IF($E222="","",IF(IFERROR(INDEX($O$16:$O$21,MATCH($E222,$N$16:$N$21,0)),"No")="Yes",IFERROR($H222/$B$6,""),""))</f>
        <v/>
      </c>
      <c r="K222" s="107" t="str">
        <f t="shared" ref="K222:K279" si="17">IF($E222="","",IFERROR($H222/$B$5,""))</f>
        <v/>
      </c>
    </row>
    <row r="223" spans="1:11" x14ac:dyDescent="0.15">
      <c r="A223" t="str">
        <f>IF(Shares!$A195="","",ROW()-29)</f>
        <v/>
      </c>
      <c r="B223" t="str">
        <f>IF(Shares!$A195="","",Shares!$C195)</f>
        <v/>
      </c>
      <c r="C223" t="str">
        <f>IF(Shares!$A195="","",Shares!$B195)</f>
        <v/>
      </c>
      <c r="D223" t="str">
        <f>IF(Shares!$A195="","",Shares!$O195)</f>
        <v/>
      </c>
      <c r="E223" t="str">
        <f>IF(Shares!$A195="","",IFERROR(INDEX($O$3:$O$40,MATCH(Shares!$O195,$N$3:$N$40,0)),"UNMAPPED"))</f>
        <v/>
      </c>
      <c r="F223" t="str">
        <f>IF(Shares!$A195="","",Shares!$I195)</f>
        <v/>
      </c>
      <c r="G223" t="str">
        <f>IF(Shares!$A195="","",Shares!$G195)</f>
        <v/>
      </c>
      <c r="H223" s="313" t="str">
        <f>IF(Shares!$A195="","",Shares!$K195*Shares!$J195)</f>
        <v/>
      </c>
      <c r="I223" s="107" t="str">
        <f t="shared" si="15"/>
        <v/>
      </c>
      <c r="J223" s="107" t="str">
        <f t="shared" si="16"/>
        <v/>
      </c>
      <c r="K223" s="107" t="str">
        <f t="shared" si="17"/>
        <v/>
      </c>
    </row>
    <row r="224" spans="1:11" x14ac:dyDescent="0.15">
      <c r="A224" t="str">
        <f>IF(Shares!$A196="","",ROW()-29)</f>
        <v/>
      </c>
      <c r="B224" t="str">
        <f>IF(Shares!$A196="","",Shares!$C196)</f>
        <v/>
      </c>
      <c r="C224" t="str">
        <f>IF(Shares!$A196="","",Shares!$B196)</f>
        <v/>
      </c>
      <c r="D224" t="str">
        <f>IF(Shares!$A196="","",Shares!$O196)</f>
        <v/>
      </c>
      <c r="E224" t="str">
        <f>IF(Shares!$A196="","",IFERROR(INDEX($O$3:$O$40,MATCH(Shares!$O196,$N$3:$N$40,0)),"UNMAPPED"))</f>
        <v/>
      </c>
      <c r="F224" t="str">
        <f>IF(Shares!$A196="","",Shares!$I196)</f>
        <v/>
      </c>
      <c r="G224" t="str">
        <f>IF(Shares!$A196="","",Shares!$G196)</f>
        <v/>
      </c>
      <c r="H224" s="313" t="str">
        <f>IF(Shares!$A196="","",Shares!$K196*Shares!$J196)</f>
        <v/>
      </c>
      <c r="I224" s="107" t="str">
        <f t="shared" si="15"/>
        <v/>
      </c>
      <c r="J224" s="107" t="str">
        <f t="shared" si="16"/>
        <v/>
      </c>
      <c r="K224" s="107" t="str">
        <f t="shared" si="17"/>
        <v/>
      </c>
    </row>
    <row r="225" spans="1:11" x14ac:dyDescent="0.15">
      <c r="A225" t="str">
        <f>IF(Shares!$A197="","",ROW()-29)</f>
        <v/>
      </c>
      <c r="B225" t="str">
        <f>IF(Shares!$A197="","",Shares!$C197)</f>
        <v/>
      </c>
      <c r="C225" t="str">
        <f>IF(Shares!$A197="","",Shares!$B197)</f>
        <v/>
      </c>
      <c r="D225" t="str">
        <f>IF(Shares!$A197="","",Shares!$O197)</f>
        <v/>
      </c>
      <c r="E225" t="str">
        <f>IF(Shares!$A197="","",IFERROR(INDEX($O$3:$O$40,MATCH(Shares!$O197,$N$3:$N$40,0)),"UNMAPPED"))</f>
        <v/>
      </c>
      <c r="F225" t="str">
        <f>IF(Shares!$A197="","",Shares!$I197)</f>
        <v/>
      </c>
      <c r="G225" t="str">
        <f>IF(Shares!$A197="","",Shares!$G197)</f>
        <v/>
      </c>
      <c r="H225" s="313" t="str">
        <f>IF(Shares!$A197="","",Shares!$K197*Shares!$J197)</f>
        <v/>
      </c>
      <c r="I225" s="107" t="str">
        <f t="shared" si="15"/>
        <v/>
      </c>
      <c r="J225" s="107" t="str">
        <f t="shared" si="16"/>
        <v/>
      </c>
      <c r="K225" s="107" t="str">
        <f t="shared" si="17"/>
        <v/>
      </c>
    </row>
    <row r="226" spans="1:11" x14ac:dyDescent="0.15">
      <c r="A226" t="str">
        <f>IF(Shares!$A198="","",ROW()-29)</f>
        <v/>
      </c>
      <c r="B226" t="str">
        <f>IF(Shares!$A198="","",Shares!$C198)</f>
        <v/>
      </c>
      <c r="C226" t="str">
        <f>IF(Shares!$A198="","",Shares!$B198)</f>
        <v/>
      </c>
      <c r="D226" t="str">
        <f>IF(Shares!$A198="","",Shares!$O198)</f>
        <v/>
      </c>
      <c r="E226" t="str">
        <f>IF(Shares!$A198="","",IFERROR(INDEX($O$3:$O$40,MATCH(Shares!$O198,$N$3:$N$40,0)),"UNMAPPED"))</f>
        <v/>
      </c>
      <c r="F226" t="str">
        <f>IF(Shares!$A198="","",Shares!$I198)</f>
        <v/>
      </c>
      <c r="G226" t="str">
        <f>IF(Shares!$A198="","",Shares!$G198)</f>
        <v/>
      </c>
      <c r="H226" s="313" t="str">
        <f>IF(Shares!$A198="","",Shares!$K198*Shares!$J198)</f>
        <v/>
      </c>
      <c r="I226" s="107" t="str">
        <f t="shared" si="15"/>
        <v/>
      </c>
      <c r="J226" s="107" t="str">
        <f t="shared" si="16"/>
        <v/>
      </c>
      <c r="K226" s="107" t="str">
        <f t="shared" si="17"/>
        <v/>
      </c>
    </row>
    <row r="227" spans="1:11" x14ac:dyDescent="0.15">
      <c r="A227" t="str">
        <f>IF(Shares!$A199="","",ROW()-29)</f>
        <v/>
      </c>
      <c r="B227" t="str">
        <f>IF(Shares!$A199="","",Shares!$C199)</f>
        <v/>
      </c>
      <c r="C227" t="str">
        <f>IF(Shares!$A199="","",Shares!$B199)</f>
        <v/>
      </c>
      <c r="D227" t="str">
        <f>IF(Shares!$A199="","",Shares!$O199)</f>
        <v/>
      </c>
      <c r="E227" t="str">
        <f>IF(Shares!$A199="","",IFERROR(INDEX($O$3:$O$40,MATCH(Shares!$O199,$N$3:$N$40,0)),"UNMAPPED"))</f>
        <v/>
      </c>
      <c r="F227" t="str">
        <f>IF(Shares!$A199="","",Shares!$I199)</f>
        <v/>
      </c>
      <c r="G227" t="str">
        <f>IF(Shares!$A199="","",Shares!$G199)</f>
        <v/>
      </c>
      <c r="H227" s="313" t="str">
        <f>IF(Shares!$A199="","",Shares!$K199*Shares!$J199)</f>
        <v/>
      </c>
      <c r="I227" s="107" t="str">
        <f t="shared" si="15"/>
        <v/>
      </c>
      <c r="J227" s="107" t="str">
        <f t="shared" si="16"/>
        <v/>
      </c>
      <c r="K227" s="107" t="str">
        <f t="shared" si="17"/>
        <v/>
      </c>
    </row>
    <row r="228" spans="1:11" x14ac:dyDescent="0.15">
      <c r="A228" t="str">
        <f>IF(Shares!$A200="","",ROW()-29)</f>
        <v/>
      </c>
      <c r="B228" t="str">
        <f>IF(Shares!$A200="","",Shares!$C200)</f>
        <v/>
      </c>
      <c r="C228" t="str">
        <f>IF(Shares!$A200="","",Shares!$B200)</f>
        <v/>
      </c>
      <c r="D228" t="str">
        <f>IF(Shares!$A200="","",Shares!$O200)</f>
        <v/>
      </c>
      <c r="E228" t="str">
        <f>IF(Shares!$A200="","",IFERROR(INDEX($O$3:$O$40,MATCH(Shares!$O200,$N$3:$N$40,0)),"UNMAPPED"))</f>
        <v/>
      </c>
      <c r="F228" t="str">
        <f>IF(Shares!$A200="","",Shares!$I200)</f>
        <v/>
      </c>
      <c r="G228" t="str">
        <f>IF(Shares!$A200="","",Shares!$G200)</f>
        <v/>
      </c>
      <c r="H228" s="313" t="str">
        <f>IF(Shares!$A200="","",Shares!$K200*Shares!$J200)</f>
        <v/>
      </c>
      <c r="I228" s="107" t="str">
        <f t="shared" si="15"/>
        <v/>
      </c>
      <c r="J228" s="107" t="str">
        <f t="shared" si="16"/>
        <v/>
      </c>
      <c r="K228" s="107" t="str">
        <f t="shared" si="17"/>
        <v/>
      </c>
    </row>
    <row r="229" spans="1:11" x14ac:dyDescent="0.15">
      <c r="A229" t="str">
        <f>IF(Shares!$A201="","",ROW()-29)</f>
        <v/>
      </c>
      <c r="B229" t="str">
        <f>IF(Shares!$A201="","",Shares!$C201)</f>
        <v/>
      </c>
      <c r="C229" t="str">
        <f>IF(Shares!$A201="","",Shares!$B201)</f>
        <v/>
      </c>
      <c r="D229" t="str">
        <f>IF(Shares!$A201="","",Shares!$O201)</f>
        <v/>
      </c>
      <c r="E229" t="str">
        <f>IF(Shares!$A201="","",IFERROR(INDEX($O$3:$O$40,MATCH(Shares!$O201,$N$3:$N$40,0)),"UNMAPPED"))</f>
        <v/>
      </c>
      <c r="F229" t="str">
        <f>IF(Shares!$A201="","",Shares!$I201)</f>
        <v/>
      </c>
      <c r="G229" t="str">
        <f>IF(Shares!$A201="","",Shares!$G201)</f>
        <v/>
      </c>
      <c r="H229" s="313" t="str">
        <f>IF(Shares!$A201="","",Shares!$K201*Shares!$J201)</f>
        <v/>
      </c>
      <c r="I229" s="107" t="str">
        <f t="shared" si="15"/>
        <v/>
      </c>
      <c r="J229" s="107" t="str">
        <f t="shared" si="16"/>
        <v/>
      </c>
      <c r="K229" s="107" t="str">
        <f t="shared" si="17"/>
        <v/>
      </c>
    </row>
    <row r="230" spans="1:11" x14ac:dyDescent="0.15">
      <c r="A230" t="str">
        <f>IF(Shares!$A202="","",ROW()-29)</f>
        <v/>
      </c>
      <c r="B230" t="str">
        <f>IF(Shares!$A202="","",Shares!$C202)</f>
        <v/>
      </c>
      <c r="C230" t="str">
        <f>IF(Shares!$A202="","",Shares!$B202)</f>
        <v/>
      </c>
      <c r="D230" t="str">
        <f>IF(Shares!$A202="","",Shares!$O202)</f>
        <v/>
      </c>
      <c r="E230" t="str">
        <f>IF(Shares!$A202="","",IFERROR(INDEX($O$3:$O$40,MATCH(Shares!$O202,$N$3:$N$40,0)),"UNMAPPED"))</f>
        <v/>
      </c>
      <c r="F230" t="str">
        <f>IF(Shares!$A202="","",Shares!$I202)</f>
        <v/>
      </c>
      <c r="G230" t="str">
        <f>IF(Shares!$A202="","",Shares!$G202)</f>
        <v/>
      </c>
      <c r="H230" s="313" t="str">
        <f>IF(Shares!$A202="","",Shares!$K202*Shares!$J202)</f>
        <v/>
      </c>
      <c r="I230" s="107" t="str">
        <f t="shared" si="15"/>
        <v/>
      </c>
      <c r="J230" s="107" t="str">
        <f t="shared" si="16"/>
        <v/>
      </c>
      <c r="K230" s="107" t="str">
        <f t="shared" si="17"/>
        <v/>
      </c>
    </row>
    <row r="231" spans="1:11" x14ac:dyDescent="0.15">
      <c r="A231" t="str">
        <f>IF(Shares!$A203="","",ROW()-29)</f>
        <v/>
      </c>
      <c r="B231" t="str">
        <f>IF(Shares!$A203="","",Shares!$C203)</f>
        <v/>
      </c>
      <c r="C231" t="str">
        <f>IF(Shares!$A203="","",Shares!$B203)</f>
        <v/>
      </c>
      <c r="D231" t="str">
        <f>IF(Shares!$A203="","",Shares!$O203)</f>
        <v/>
      </c>
      <c r="E231" t="str">
        <f>IF(Shares!$A203="","",IFERROR(INDEX($O$3:$O$40,MATCH(Shares!$O203,$N$3:$N$40,0)),"UNMAPPED"))</f>
        <v/>
      </c>
      <c r="F231" t="str">
        <f>IF(Shares!$A203="","",Shares!$I203)</f>
        <v/>
      </c>
      <c r="G231" t="str">
        <f>IF(Shares!$A203="","",Shares!$G203)</f>
        <v/>
      </c>
      <c r="H231" s="313" t="str">
        <f>IF(Shares!$A203="","",Shares!$K203*Shares!$J203)</f>
        <v/>
      </c>
      <c r="I231" s="107" t="str">
        <f t="shared" si="15"/>
        <v/>
      </c>
      <c r="J231" s="107" t="str">
        <f t="shared" si="16"/>
        <v/>
      </c>
      <c r="K231" s="107" t="str">
        <f t="shared" si="17"/>
        <v/>
      </c>
    </row>
    <row r="232" spans="1:11" x14ac:dyDescent="0.15">
      <c r="A232" t="str">
        <f>IF(Shares!$A204="","",ROW()-29)</f>
        <v/>
      </c>
      <c r="B232" t="str">
        <f>IF(Shares!$A204="","",Shares!$C204)</f>
        <v/>
      </c>
      <c r="C232" t="str">
        <f>IF(Shares!$A204="","",Shares!$B204)</f>
        <v/>
      </c>
      <c r="D232" t="str">
        <f>IF(Shares!$A204="","",Shares!$O204)</f>
        <v/>
      </c>
      <c r="E232" t="str">
        <f>IF(Shares!$A204="","",IFERROR(INDEX($O$3:$O$40,MATCH(Shares!$O204,$N$3:$N$40,0)),"UNMAPPED"))</f>
        <v/>
      </c>
      <c r="F232" t="str">
        <f>IF(Shares!$A204="","",Shares!$I204)</f>
        <v/>
      </c>
      <c r="G232" t="str">
        <f>IF(Shares!$A204="","",Shares!$G204)</f>
        <v/>
      </c>
      <c r="H232" s="313" t="str">
        <f>IF(Shares!$A204="","",Shares!$K204*Shares!$J204)</f>
        <v/>
      </c>
      <c r="I232" s="107" t="str">
        <f t="shared" si="15"/>
        <v/>
      </c>
      <c r="J232" s="107" t="str">
        <f t="shared" si="16"/>
        <v/>
      </c>
      <c r="K232" s="107" t="str">
        <f t="shared" si="17"/>
        <v/>
      </c>
    </row>
    <row r="233" spans="1:11" x14ac:dyDescent="0.15">
      <c r="A233" t="str">
        <f>IF(Shares!$A205="","",ROW()-29)</f>
        <v/>
      </c>
      <c r="B233" t="str">
        <f>IF(Shares!$A205="","",Shares!$C205)</f>
        <v/>
      </c>
      <c r="C233" t="str">
        <f>IF(Shares!$A205="","",Shares!$B205)</f>
        <v/>
      </c>
      <c r="D233" t="str">
        <f>IF(Shares!$A205="","",Shares!$O205)</f>
        <v/>
      </c>
      <c r="E233" t="str">
        <f>IF(Shares!$A205="","",IFERROR(INDEX($O$3:$O$40,MATCH(Shares!$O205,$N$3:$N$40,0)),"UNMAPPED"))</f>
        <v/>
      </c>
      <c r="F233" t="str">
        <f>IF(Shares!$A205="","",Shares!$I205)</f>
        <v/>
      </c>
      <c r="G233" t="str">
        <f>IF(Shares!$A205="","",Shares!$G205)</f>
        <v/>
      </c>
      <c r="H233" s="313" t="str">
        <f>IF(Shares!$A205="","",Shares!$K205*Shares!$J205)</f>
        <v/>
      </c>
      <c r="I233" s="107" t="str">
        <f t="shared" si="15"/>
        <v/>
      </c>
      <c r="J233" s="107" t="str">
        <f t="shared" si="16"/>
        <v/>
      </c>
      <c r="K233" s="107" t="str">
        <f t="shared" si="17"/>
        <v/>
      </c>
    </row>
    <row r="234" spans="1:11" x14ac:dyDescent="0.15">
      <c r="A234" t="str">
        <f>IF(Shares!$A206="","",ROW()-29)</f>
        <v/>
      </c>
      <c r="B234" t="str">
        <f>IF(Shares!$A206="","",Shares!$C206)</f>
        <v/>
      </c>
      <c r="C234" t="str">
        <f>IF(Shares!$A206="","",Shares!$B206)</f>
        <v/>
      </c>
      <c r="D234" t="str">
        <f>IF(Shares!$A206="","",Shares!$O206)</f>
        <v/>
      </c>
      <c r="E234" t="str">
        <f>IF(Shares!$A206="","",IFERROR(INDEX($O$3:$O$40,MATCH(Shares!$O206,$N$3:$N$40,0)),"UNMAPPED"))</f>
        <v/>
      </c>
      <c r="F234" t="str">
        <f>IF(Shares!$A206="","",Shares!$I206)</f>
        <v/>
      </c>
      <c r="G234" t="str">
        <f>IF(Shares!$A206="","",Shares!$G206)</f>
        <v/>
      </c>
      <c r="H234" s="313" t="str">
        <f>IF(Shares!$A206="","",Shares!$K206*Shares!$J206)</f>
        <v/>
      </c>
      <c r="I234" s="107" t="str">
        <f t="shared" si="15"/>
        <v/>
      </c>
      <c r="J234" s="107" t="str">
        <f t="shared" si="16"/>
        <v/>
      </c>
      <c r="K234" s="107" t="str">
        <f t="shared" si="17"/>
        <v/>
      </c>
    </row>
    <row r="235" spans="1:11" x14ac:dyDescent="0.15">
      <c r="A235" t="str">
        <f>IF(Shares!$A207="","",ROW()-29)</f>
        <v/>
      </c>
      <c r="B235" t="str">
        <f>IF(Shares!$A207="","",Shares!$C207)</f>
        <v/>
      </c>
      <c r="C235" t="str">
        <f>IF(Shares!$A207="","",Shares!$B207)</f>
        <v/>
      </c>
      <c r="D235" t="str">
        <f>IF(Shares!$A207="","",Shares!$O207)</f>
        <v/>
      </c>
      <c r="E235" t="str">
        <f>IF(Shares!$A207="","",IFERROR(INDEX($O$3:$O$40,MATCH(Shares!$O207,$N$3:$N$40,0)),"UNMAPPED"))</f>
        <v/>
      </c>
      <c r="F235" t="str">
        <f>IF(Shares!$A207="","",Shares!$I207)</f>
        <v/>
      </c>
      <c r="G235" t="str">
        <f>IF(Shares!$A207="","",Shares!$G207)</f>
        <v/>
      </c>
      <c r="H235" s="313" t="str">
        <f>IF(Shares!$A207="","",Shares!$K207*Shares!$J207)</f>
        <v/>
      </c>
      <c r="I235" s="107" t="str">
        <f t="shared" si="15"/>
        <v/>
      </c>
      <c r="J235" s="107" t="str">
        <f t="shared" si="16"/>
        <v/>
      </c>
      <c r="K235" s="107" t="str">
        <f t="shared" si="17"/>
        <v/>
      </c>
    </row>
    <row r="236" spans="1:11" x14ac:dyDescent="0.15">
      <c r="A236" t="str">
        <f>IF(Shares!$A208="","",ROW()-29)</f>
        <v/>
      </c>
      <c r="B236" t="str">
        <f>IF(Shares!$A208="","",Shares!$C208)</f>
        <v/>
      </c>
      <c r="C236" t="str">
        <f>IF(Shares!$A208="","",Shares!$B208)</f>
        <v/>
      </c>
      <c r="D236" t="str">
        <f>IF(Shares!$A208="","",Shares!$O208)</f>
        <v/>
      </c>
      <c r="E236" t="str">
        <f>IF(Shares!$A208="","",IFERROR(INDEX($O$3:$O$40,MATCH(Shares!$O208,$N$3:$N$40,0)),"UNMAPPED"))</f>
        <v/>
      </c>
      <c r="F236" t="str">
        <f>IF(Shares!$A208="","",Shares!$I208)</f>
        <v/>
      </c>
      <c r="G236" t="str">
        <f>IF(Shares!$A208="","",Shares!$G208)</f>
        <v/>
      </c>
      <c r="H236" s="313" t="str">
        <f>IF(Shares!$A208="","",Shares!$K208*Shares!$J208)</f>
        <v/>
      </c>
      <c r="I236" s="107" t="str">
        <f t="shared" si="15"/>
        <v/>
      </c>
      <c r="J236" s="107" t="str">
        <f t="shared" si="16"/>
        <v/>
      </c>
      <c r="K236" s="107" t="str">
        <f t="shared" si="17"/>
        <v/>
      </c>
    </row>
    <row r="237" spans="1:11" x14ac:dyDescent="0.15">
      <c r="A237" t="str">
        <f>IF(Shares!$A209="","",ROW()-29)</f>
        <v/>
      </c>
      <c r="B237" t="str">
        <f>IF(Shares!$A209="","",Shares!$C209)</f>
        <v/>
      </c>
      <c r="C237" t="str">
        <f>IF(Shares!$A209="","",Shares!$B209)</f>
        <v/>
      </c>
      <c r="D237" t="str">
        <f>IF(Shares!$A209="","",Shares!$O209)</f>
        <v/>
      </c>
      <c r="E237" t="str">
        <f>IF(Shares!$A209="","",IFERROR(INDEX($O$3:$O$40,MATCH(Shares!$O209,$N$3:$N$40,0)),"UNMAPPED"))</f>
        <v/>
      </c>
      <c r="F237" t="str">
        <f>IF(Shares!$A209="","",Shares!$I209)</f>
        <v/>
      </c>
      <c r="G237" t="str">
        <f>IF(Shares!$A209="","",Shares!$G209)</f>
        <v/>
      </c>
      <c r="H237" s="313" t="str">
        <f>IF(Shares!$A209="","",Shares!$K209*Shares!$J209)</f>
        <v/>
      </c>
      <c r="I237" s="107" t="str">
        <f t="shared" si="15"/>
        <v/>
      </c>
      <c r="J237" s="107" t="str">
        <f t="shared" si="16"/>
        <v/>
      </c>
      <c r="K237" s="107" t="str">
        <f t="shared" si="17"/>
        <v/>
      </c>
    </row>
    <row r="238" spans="1:11" x14ac:dyDescent="0.15">
      <c r="A238" t="str">
        <f>IF(Shares!$A210="","",ROW()-29)</f>
        <v/>
      </c>
      <c r="B238" t="str">
        <f>IF(Shares!$A210="","",Shares!$C210)</f>
        <v/>
      </c>
      <c r="C238" t="str">
        <f>IF(Shares!$A210="","",Shares!$B210)</f>
        <v/>
      </c>
      <c r="D238" t="str">
        <f>IF(Shares!$A210="","",Shares!$O210)</f>
        <v/>
      </c>
      <c r="E238" t="str">
        <f>IF(Shares!$A210="","",IFERROR(INDEX($O$3:$O$40,MATCH(Shares!$O210,$N$3:$N$40,0)),"UNMAPPED"))</f>
        <v/>
      </c>
      <c r="F238" t="str">
        <f>IF(Shares!$A210="","",Shares!$I210)</f>
        <v/>
      </c>
      <c r="G238" t="str">
        <f>IF(Shares!$A210="","",Shares!$G210)</f>
        <v/>
      </c>
      <c r="H238" s="313" t="str">
        <f>IF(Shares!$A210="","",Shares!$K210*Shares!$J210)</f>
        <v/>
      </c>
      <c r="I238" s="107" t="str">
        <f t="shared" si="15"/>
        <v/>
      </c>
      <c r="J238" s="107" t="str">
        <f t="shared" si="16"/>
        <v/>
      </c>
      <c r="K238" s="107" t="str">
        <f t="shared" si="17"/>
        <v/>
      </c>
    </row>
    <row r="239" spans="1:11" x14ac:dyDescent="0.15">
      <c r="A239" t="str">
        <f>IF(Shares!$A211="","",ROW()-29)</f>
        <v/>
      </c>
      <c r="B239" t="str">
        <f>IF(Shares!$A211="","",Shares!$C211)</f>
        <v/>
      </c>
      <c r="C239" t="str">
        <f>IF(Shares!$A211="","",Shares!$B211)</f>
        <v/>
      </c>
      <c r="D239" t="str">
        <f>IF(Shares!$A211="","",Shares!$O211)</f>
        <v/>
      </c>
      <c r="E239" t="str">
        <f>IF(Shares!$A211="","",IFERROR(INDEX($O$3:$O$40,MATCH(Shares!$O211,$N$3:$N$40,0)),"UNMAPPED"))</f>
        <v/>
      </c>
      <c r="F239" t="str">
        <f>IF(Shares!$A211="","",Shares!$I211)</f>
        <v/>
      </c>
      <c r="G239" t="str">
        <f>IF(Shares!$A211="","",Shares!$G211)</f>
        <v/>
      </c>
      <c r="H239" s="313" t="str">
        <f>IF(Shares!$A211="","",Shares!$K211*Shares!$J211)</f>
        <v/>
      </c>
      <c r="I239" s="107" t="str">
        <f t="shared" si="15"/>
        <v/>
      </c>
      <c r="J239" s="107" t="str">
        <f t="shared" si="16"/>
        <v/>
      </c>
      <c r="K239" s="107" t="str">
        <f t="shared" si="17"/>
        <v/>
      </c>
    </row>
    <row r="240" spans="1:11" x14ac:dyDescent="0.15">
      <c r="A240" t="str">
        <f>IF(Shares!$A212="","",ROW()-29)</f>
        <v/>
      </c>
      <c r="B240" t="str">
        <f>IF(Shares!$A212="","",Shares!$C212)</f>
        <v/>
      </c>
      <c r="C240" t="str">
        <f>IF(Shares!$A212="","",Shares!$B212)</f>
        <v/>
      </c>
      <c r="D240" t="str">
        <f>IF(Shares!$A212="","",Shares!$O212)</f>
        <v/>
      </c>
      <c r="E240" t="str">
        <f>IF(Shares!$A212="","",IFERROR(INDEX($O$3:$O$40,MATCH(Shares!$O212,$N$3:$N$40,0)),"UNMAPPED"))</f>
        <v/>
      </c>
      <c r="F240" t="str">
        <f>IF(Shares!$A212="","",Shares!$I212)</f>
        <v/>
      </c>
      <c r="G240" t="str">
        <f>IF(Shares!$A212="","",Shares!$G212)</f>
        <v/>
      </c>
      <c r="H240" s="313" t="str">
        <f>IF(Shares!$A212="","",Shares!$K212*Shares!$J212)</f>
        <v/>
      </c>
      <c r="I240" s="107" t="str">
        <f t="shared" si="15"/>
        <v/>
      </c>
      <c r="J240" s="107" t="str">
        <f t="shared" si="16"/>
        <v/>
      </c>
      <c r="K240" s="107" t="str">
        <f t="shared" si="17"/>
        <v/>
      </c>
    </row>
    <row r="241" spans="1:11" x14ac:dyDescent="0.15">
      <c r="A241" t="str">
        <f>IF(Shares!$A213="","",ROW()-29)</f>
        <v/>
      </c>
      <c r="B241" t="str">
        <f>IF(Shares!$A213="","",Shares!$C213)</f>
        <v/>
      </c>
      <c r="C241" t="str">
        <f>IF(Shares!$A213="","",Shares!$B213)</f>
        <v/>
      </c>
      <c r="D241" t="str">
        <f>IF(Shares!$A213="","",Shares!$O213)</f>
        <v/>
      </c>
      <c r="E241" t="str">
        <f>IF(Shares!$A213="","",IFERROR(INDEX($O$3:$O$40,MATCH(Shares!$O213,$N$3:$N$40,0)),"UNMAPPED"))</f>
        <v/>
      </c>
      <c r="F241" t="str">
        <f>IF(Shares!$A213="","",Shares!$I213)</f>
        <v/>
      </c>
      <c r="G241" t="str">
        <f>IF(Shares!$A213="","",Shares!$G213)</f>
        <v/>
      </c>
      <c r="H241" s="313" t="str">
        <f>IF(Shares!$A213="","",Shares!$K213*Shares!$J213)</f>
        <v/>
      </c>
      <c r="I241" s="107" t="str">
        <f t="shared" si="15"/>
        <v/>
      </c>
      <c r="J241" s="107" t="str">
        <f t="shared" si="16"/>
        <v/>
      </c>
      <c r="K241" s="107" t="str">
        <f t="shared" si="17"/>
        <v/>
      </c>
    </row>
    <row r="242" spans="1:11" x14ac:dyDescent="0.15">
      <c r="A242" t="str">
        <f>IF(Shares!$A214="","",ROW()-29)</f>
        <v/>
      </c>
      <c r="B242" t="str">
        <f>IF(Shares!$A214="","",Shares!$C214)</f>
        <v/>
      </c>
      <c r="C242" t="str">
        <f>IF(Shares!$A214="","",Shares!$B214)</f>
        <v/>
      </c>
      <c r="D242" t="str">
        <f>IF(Shares!$A214="","",Shares!$O214)</f>
        <v/>
      </c>
      <c r="E242" t="str">
        <f>IF(Shares!$A214="","",IFERROR(INDEX($O$3:$O$40,MATCH(Shares!$O214,$N$3:$N$40,0)),"UNMAPPED"))</f>
        <v/>
      </c>
      <c r="F242" t="str">
        <f>IF(Shares!$A214="","",Shares!$I214)</f>
        <v/>
      </c>
      <c r="G242" t="str">
        <f>IF(Shares!$A214="","",Shares!$G214)</f>
        <v/>
      </c>
      <c r="H242" s="313" t="str">
        <f>IF(Shares!$A214="","",Shares!$K214*Shares!$J214)</f>
        <v/>
      </c>
      <c r="I242" s="107" t="str">
        <f t="shared" si="15"/>
        <v/>
      </c>
      <c r="J242" s="107" t="str">
        <f t="shared" si="16"/>
        <v/>
      </c>
      <c r="K242" s="107" t="str">
        <f t="shared" si="17"/>
        <v/>
      </c>
    </row>
    <row r="243" spans="1:11" x14ac:dyDescent="0.15">
      <c r="A243" t="str">
        <f>IF(Shares!$A215="","",ROW()-29)</f>
        <v/>
      </c>
      <c r="B243" t="str">
        <f>IF(Shares!$A215="","",Shares!$C215)</f>
        <v/>
      </c>
      <c r="C243" t="str">
        <f>IF(Shares!$A215="","",Shares!$B215)</f>
        <v/>
      </c>
      <c r="D243" t="str">
        <f>IF(Shares!$A215="","",Shares!$O215)</f>
        <v/>
      </c>
      <c r="E243" t="str">
        <f>IF(Shares!$A215="","",IFERROR(INDEX($O$3:$O$40,MATCH(Shares!$O215,$N$3:$N$40,0)),"UNMAPPED"))</f>
        <v/>
      </c>
      <c r="F243" t="str">
        <f>IF(Shares!$A215="","",Shares!$I215)</f>
        <v/>
      </c>
      <c r="G243" t="str">
        <f>IF(Shares!$A215="","",Shares!$G215)</f>
        <v/>
      </c>
      <c r="H243" s="313" t="str">
        <f>IF(Shares!$A215="","",Shares!$K215*Shares!$J215)</f>
        <v/>
      </c>
      <c r="I243" s="107" t="str">
        <f t="shared" si="15"/>
        <v/>
      </c>
      <c r="J243" s="107" t="str">
        <f t="shared" si="16"/>
        <v/>
      </c>
      <c r="K243" s="107" t="str">
        <f t="shared" si="17"/>
        <v/>
      </c>
    </row>
    <row r="244" spans="1:11" x14ac:dyDescent="0.15">
      <c r="A244" t="str">
        <f>IF(Shares!$A216="","",ROW()-29)</f>
        <v/>
      </c>
      <c r="B244" t="str">
        <f>IF(Shares!$A216="","",Shares!$C216)</f>
        <v/>
      </c>
      <c r="C244" t="str">
        <f>IF(Shares!$A216="","",Shares!$B216)</f>
        <v/>
      </c>
      <c r="D244" t="str">
        <f>IF(Shares!$A216="","",Shares!$O216)</f>
        <v/>
      </c>
      <c r="E244" t="str">
        <f>IF(Shares!$A216="","",IFERROR(INDEX($O$3:$O$40,MATCH(Shares!$O216,$N$3:$N$40,0)),"UNMAPPED"))</f>
        <v/>
      </c>
      <c r="F244" t="str">
        <f>IF(Shares!$A216="","",Shares!$I216)</f>
        <v/>
      </c>
      <c r="G244" t="str">
        <f>IF(Shares!$A216="","",Shares!$G216)</f>
        <v/>
      </c>
      <c r="H244" s="313" t="str">
        <f>IF(Shares!$A216="","",Shares!$K216*Shares!$J216)</f>
        <v/>
      </c>
      <c r="I244" s="107" t="str">
        <f t="shared" si="15"/>
        <v/>
      </c>
      <c r="J244" s="107" t="str">
        <f t="shared" si="16"/>
        <v/>
      </c>
      <c r="K244" s="107" t="str">
        <f t="shared" si="17"/>
        <v/>
      </c>
    </row>
    <row r="245" spans="1:11" x14ac:dyDescent="0.15">
      <c r="A245" t="str">
        <f>IF(Shares!$A217="","",ROW()-29)</f>
        <v/>
      </c>
      <c r="B245" t="str">
        <f>IF(Shares!$A217="","",Shares!$C217)</f>
        <v/>
      </c>
      <c r="C245" t="str">
        <f>IF(Shares!$A217="","",Shares!$B217)</f>
        <v/>
      </c>
      <c r="D245" t="str">
        <f>IF(Shares!$A217="","",Shares!$O217)</f>
        <v/>
      </c>
      <c r="E245" t="str">
        <f>IF(Shares!$A217="","",IFERROR(INDEX($O$3:$O$40,MATCH(Shares!$O217,$N$3:$N$40,0)),"UNMAPPED"))</f>
        <v/>
      </c>
      <c r="F245" t="str">
        <f>IF(Shares!$A217="","",Shares!$I217)</f>
        <v/>
      </c>
      <c r="G245" t="str">
        <f>IF(Shares!$A217="","",Shares!$G217)</f>
        <v/>
      </c>
      <c r="H245" s="313" t="str">
        <f>IF(Shares!$A217="","",Shares!$K217*Shares!$J217)</f>
        <v/>
      </c>
      <c r="I245" s="107" t="str">
        <f t="shared" si="15"/>
        <v/>
      </c>
      <c r="J245" s="107" t="str">
        <f t="shared" si="16"/>
        <v/>
      </c>
      <c r="K245" s="107" t="str">
        <f t="shared" si="17"/>
        <v/>
      </c>
    </row>
    <row r="246" spans="1:11" x14ac:dyDescent="0.15">
      <c r="A246" t="str">
        <f>IF(Shares!$A218="","",ROW()-29)</f>
        <v/>
      </c>
      <c r="B246" t="str">
        <f>IF(Shares!$A218="","",Shares!$C218)</f>
        <v/>
      </c>
      <c r="C246" t="str">
        <f>IF(Shares!$A218="","",Shares!$B218)</f>
        <v/>
      </c>
      <c r="D246" t="str">
        <f>IF(Shares!$A218="","",Shares!$O218)</f>
        <v/>
      </c>
      <c r="E246" t="str">
        <f>IF(Shares!$A218="","",IFERROR(INDEX($O$3:$O$40,MATCH(Shares!$O218,$N$3:$N$40,0)),"UNMAPPED"))</f>
        <v/>
      </c>
      <c r="F246" t="str">
        <f>IF(Shares!$A218="","",Shares!$I218)</f>
        <v/>
      </c>
      <c r="G246" t="str">
        <f>IF(Shares!$A218="","",Shares!$G218)</f>
        <v/>
      </c>
      <c r="H246" s="313" t="str">
        <f>IF(Shares!$A218="","",Shares!$K218*Shares!$J218)</f>
        <v/>
      </c>
      <c r="I246" s="107" t="str">
        <f t="shared" si="15"/>
        <v/>
      </c>
      <c r="J246" s="107" t="str">
        <f t="shared" si="16"/>
        <v/>
      </c>
      <c r="K246" s="107" t="str">
        <f t="shared" si="17"/>
        <v/>
      </c>
    </row>
    <row r="247" spans="1:11" x14ac:dyDescent="0.15">
      <c r="A247" t="str">
        <f>IF(Shares!$A219="","",ROW()-29)</f>
        <v/>
      </c>
      <c r="B247" t="str">
        <f>IF(Shares!$A219="","",Shares!$C219)</f>
        <v/>
      </c>
      <c r="C247" t="str">
        <f>IF(Shares!$A219="","",Shares!$B219)</f>
        <v/>
      </c>
      <c r="D247" t="str">
        <f>IF(Shares!$A219="","",Shares!$O219)</f>
        <v/>
      </c>
      <c r="E247" t="str">
        <f>IF(Shares!$A219="","",IFERROR(INDEX($O$3:$O$40,MATCH(Shares!$O219,$N$3:$N$40,0)),"UNMAPPED"))</f>
        <v/>
      </c>
      <c r="F247" t="str">
        <f>IF(Shares!$A219="","",Shares!$I219)</f>
        <v/>
      </c>
      <c r="G247" t="str">
        <f>IF(Shares!$A219="","",Shares!$G219)</f>
        <v/>
      </c>
      <c r="H247" s="313" t="str">
        <f>IF(Shares!$A219="","",Shares!$K219*Shares!$J219)</f>
        <v/>
      </c>
      <c r="I247" s="107" t="str">
        <f t="shared" si="15"/>
        <v/>
      </c>
      <c r="J247" s="107" t="str">
        <f t="shared" si="16"/>
        <v/>
      </c>
      <c r="K247" s="107" t="str">
        <f t="shared" si="17"/>
        <v/>
      </c>
    </row>
    <row r="248" spans="1:11" x14ac:dyDescent="0.15">
      <c r="A248" t="str">
        <f>IF(Shares!$A220="","",ROW()-29)</f>
        <v/>
      </c>
      <c r="B248" t="str">
        <f>IF(Shares!$A220="","",Shares!$C220)</f>
        <v/>
      </c>
      <c r="C248" t="str">
        <f>IF(Shares!$A220="","",Shares!$B220)</f>
        <v/>
      </c>
      <c r="D248" t="str">
        <f>IF(Shares!$A220="","",Shares!$O220)</f>
        <v/>
      </c>
      <c r="E248" t="str">
        <f>IF(Shares!$A220="","",IFERROR(INDEX($O$3:$O$40,MATCH(Shares!$O220,$N$3:$N$40,0)),"UNMAPPED"))</f>
        <v/>
      </c>
      <c r="F248" t="str">
        <f>IF(Shares!$A220="","",Shares!$I220)</f>
        <v/>
      </c>
      <c r="G248" t="str">
        <f>IF(Shares!$A220="","",Shares!$G220)</f>
        <v/>
      </c>
      <c r="H248" s="313" t="str">
        <f>IF(Shares!$A220="","",Shares!$K220*Shares!$J220)</f>
        <v/>
      </c>
      <c r="I248" s="107" t="str">
        <f t="shared" si="15"/>
        <v/>
      </c>
      <c r="J248" s="107" t="str">
        <f t="shared" si="16"/>
        <v/>
      </c>
      <c r="K248" s="107" t="str">
        <f t="shared" si="17"/>
        <v/>
      </c>
    </row>
    <row r="249" spans="1:11" x14ac:dyDescent="0.15">
      <c r="A249" t="str">
        <f>IF(Shares!$A221="","",ROW()-29)</f>
        <v/>
      </c>
      <c r="B249" t="str">
        <f>IF(Shares!$A221="","",Shares!$C221)</f>
        <v/>
      </c>
      <c r="C249" t="str">
        <f>IF(Shares!$A221="","",Shares!$B221)</f>
        <v/>
      </c>
      <c r="D249" t="str">
        <f>IF(Shares!$A221="","",Shares!$O221)</f>
        <v/>
      </c>
      <c r="E249" t="str">
        <f>IF(Shares!$A221="","",IFERROR(INDEX($O$3:$O$40,MATCH(Shares!$O221,$N$3:$N$40,0)),"UNMAPPED"))</f>
        <v/>
      </c>
      <c r="F249" t="str">
        <f>IF(Shares!$A221="","",Shares!$I221)</f>
        <v/>
      </c>
      <c r="G249" t="str">
        <f>IF(Shares!$A221="","",Shares!$G221)</f>
        <v/>
      </c>
      <c r="H249" s="313" t="str">
        <f>IF(Shares!$A221="","",Shares!$K221*Shares!$J221)</f>
        <v/>
      </c>
      <c r="I249" s="107" t="str">
        <f t="shared" si="15"/>
        <v/>
      </c>
      <c r="J249" s="107" t="str">
        <f t="shared" si="16"/>
        <v/>
      </c>
      <c r="K249" s="107" t="str">
        <f t="shared" si="17"/>
        <v/>
      </c>
    </row>
    <row r="250" spans="1:11" x14ac:dyDescent="0.15">
      <c r="A250" t="str">
        <f>IF(Shares!$A222="","",ROW()-29)</f>
        <v/>
      </c>
      <c r="B250" t="str">
        <f>IF(Shares!$A222="","",Shares!$C222)</f>
        <v/>
      </c>
      <c r="C250" t="str">
        <f>IF(Shares!$A222="","",Shares!$B222)</f>
        <v/>
      </c>
      <c r="D250" t="str">
        <f>IF(Shares!$A222="","",Shares!$O222)</f>
        <v/>
      </c>
      <c r="E250" t="str">
        <f>IF(Shares!$A222="","",IFERROR(INDEX($O$3:$O$40,MATCH(Shares!$O222,$N$3:$N$40,0)),"UNMAPPED"))</f>
        <v/>
      </c>
      <c r="F250" t="str">
        <f>IF(Shares!$A222="","",Shares!$I222)</f>
        <v/>
      </c>
      <c r="G250" t="str">
        <f>IF(Shares!$A222="","",Shares!$G222)</f>
        <v/>
      </c>
      <c r="H250" s="313" t="str">
        <f>IF(Shares!$A222="","",Shares!$K222*Shares!$J222)</f>
        <v/>
      </c>
      <c r="I250" s="107" t="str">
        <f t="shared" si="15"/>
        <v/>
      </c>
      <c r="J250" s="107" t="str">
        <f t="shared" si="16"/>
        <v/>
      </c>
      <c r="K250" s="107" t="str">
        <f t="shared" si="17"/>
        <v/>
      </c>
    </row>
    <row r="251" spans="1:11" x14ac:dyDescent="0.15">
      <c r="A251" t="str">
        <f>IF(Shares!$A223="","",ROW()-29)</f>
        <v/>
      </c>
      <c r="B251" t="str">
        <f>IF(Shares!$A223="","",Shares!$C223)</f>
        <v/>
      </c>
      <c r="C251" t="str">
        <f>IF(Shares!$A223="","",Shares!$B223)</f>
        <v/>
      </c>
      <c r="D251" t="str">
        <f>IF(Shares!$A223="","",Shares!$O223)</f>
        <v/>
      </c>
      <c r="E251" t="str">
        <f>IF(Shares!$A223="","",IFERROR(INDEX($O$3:$O$40,MATCH(Shares!$O223,$N$3:$N$40,0)),"UNMAPPED"))</f>
        <v/>
      </c>
      <c r="F251" t="str">
        <f>IF(Shares!$A223="","",Shares!$I223)</f>
        <v/>
      </c>
      <c r="G251" t="str">
        <f>IF(Shares!$A223="","",Shares!$G223)</f>
        <v/>
      </c>
      <c r="H251" s="313" t="str">
        <f>IF(Shares!$A223="","",Shares!$K223*Shares!$J223)</f>
        <v/>
      </c>
      <c r="I251" s="107" t="str">
        <f t="shared" si="15"/>
        <v/>
      </c>
      <c r="J251" s="107" t="str">
        <f t="shared" si="16"/>
        <v/>
      </c>
      <c r="K251" s="107" t="str">
        <f t="shared" si="17"/>
        <v/>
      </c>
    </row>
    <row r="252" spans="1:11" x14ac:dyDescent="0.15">
      <c r="A252" t="str">
        <f>IF(Shares!$A224="","",ROW()-29)</f>
        <v/>
      </c>
      <c r="B252" t="str">
        <f>IF(Shares!$A224="","",Shares!$C224)</f>
        <v/>
      </c>
      <c r="C252" t="str">
        <f>IF(Shares!$A224="","",Shares!$B224)</f>
        <v/>
      </c>
      <c r="D252" t="str">
        <f>IF(Shares!$A224="","",Shares!$O224)</f>
        <v/>
      </c>
      <c r="E252" t="str">
        <f>IF(Shares!$A224="","",IFERROR(INDEX($O$3:$O$40,MATCH(Shares!$O224,$N$3:$N$40,0)),"UNMAPPED"))</f>
        <v/>
      </c>
      <c r="F252" t="str">
        <f>IF(Shares!$A224="","",Shares!$I224)</f>
        <v/>
      </c>
      <c r="G252" t="str">
        <f>IF(Shares!$A224="","",Shares!$G224)</f>
        <v/>
      </c>
      <c r="H252" s="313" t="str">
        <f>IF(Shares!$A224="","",Shares!$K224*Shares!$J224)</f>
        <v/>
      </c>
      <c r="I252" s="107" t="str">
        <f t="shared" si="15"/>
        <v/>
      </c>
      <c r="J252" s="107" t="str">
        <f t="shared" si="16"/>
        <v/>
      </c>
      <c r="K252" s="107" t="str">
        <f t="shared" si="17"/>
        <v/>
      </c>
    </row>
    <row r="253" spans="1:11" x14ac:dyDescent="0.15">
      <c r="A253" t="str">
        <f>IF(Shares!$A225="","",ROW()-29)</f>
        <v/>
      </c>
      <c r="B253" t="str">
        <f>IF(Shares!$A225="","",Shares!$C225)</f>
        <v/>
      </c>
      <c r="C253" t="str">
        <f>IF(Shares!$A225="","",Shares!$B225)</f>
        <v/>
      </c>
      <c r="D253" t="str">
        <f>IF(Shares!$A225="","",Shares!$O225)</f>
        <v/>
      </c>
      <c r="E253" t="str">
        <f>IF(Shares!$A225="","",IFERROR(INDEX($O$3:$O$40,MATCH(Shares!$O225,$N$3:$N$40,0)),"UNMAPPED"))</f>
        <v/>
      </c>
      <c r="F253" t="str">
        <f>IF(Shares!$A225="","",Shares!$I225)</f>
        <v/>
      </c>
      <c r="G253" t="str">
        <f>IF(Shares!$A225="","",Shares!$G225)</f>
        <v/>
      </c>
      <c r="H253" s="313" t="str">
        <f>IF(Shares!$A225="","",Shares!$K225*Shares!$J225)</f>
        <v/>
      </c>
      <c r="I253" s="107" t="str">
        <f t="shared" si="15"/>
        <v/>
      </c>
      <c r="J253" s="107" t="str">
        <f t="shared" si="16"/>
        <v/>
      </c>
      <c r="K253" s="107" t="str">
        <f t="shared" si="17"/>
        <v/>
      </c>
    </row>
    <row r="254" spans="1:11" x14ac:dyDescent="0.15">
      <c r="A254" t="str">
        <f>IF(Shares!$A226="","",ROW()-29)</f>
        <v/>
      </c>
      <c r="B254" t="str">
        <f>IF(Shares!$A226="","",Shares!$C226)</f>
        <v/>
      </c>
      <c r="C254" t="str">
        <f>IF(Shares!$A226="","",Shares!$B226)</f>
        <v/>
      </c>
      <c r="D254" t="str">
        <f>IF(Shares!$A226="","",Shares!$O226)</f>
        <v/>
      </c>
      <c r="E254" t="str">
        <f>IF(Shares!$A226="","",IFERROR(INDEX($O$3:$O$40,MATCH(Shares!$O226,$N$3:$N$40,0)),"UNMAPPED"))</f>
        <v/>
      </c>
      <c r="F254" t="str">
        <f>IF(Shares!$A226="","",Shares!$I226)</f>
        <v/>
      </c>
      <c r="G254" t="str">
        <f>IF(Shares!$A226="","",Shares!$G226)</f>
        <v/>
      </c>
      <c r="H254" s="313" t="str">
        <f>IF(Shares!$A226="","",Shares!$K226*Shares!$J226)</f>
        <v/>
      </c>
      <c r="I254" s="107" t="str">
        <f t="shared" si="15"/>
        <v/>
      </c>
      <c r="J254" s="107" t="str">
        <f t="shared" si="16"/>
        <v/>
      </c>
      <c r="K254" s="107" t="str">
        <f t="shared" si="17"/>
        <v/>
      </c>
    </row>
    <row r="255" spans="1:11" x14ac:dyDescent="0.15">
      <c r="A255" t="str">
        <f>IF(Shares!$A227="","",ROW()-29)</f>
        <v/>
      </c>
      <c r="B255" t="str">
        <f>IF(Shares!$A227="","",Shares!$C227)</f>
        <v/>
      </c>
      <c r="C255" t="str">
        <f>IF(Shares!$A227="","",Shares!$B227)</f>
        <v/>
      </c>
      <c r="D255" t="str">
        <f>IF(Shares!$A227="","",Shares!$O227)</f>
        <v/>
      </c>
      <c r="E255" t="str">
        <f>IF(Shares!$A227="","",IFERROR(INDEX($O$3:$O$40,MATCH(Shares!$O227,$N$3:$N$40,0)),"UNMAPPED"))</f>
        <v/>
      </c>
      <c r="F255" t="str">
        <f>IF(Shares!$A227="","",Shares!$I227)</f>
        <v/>
      </c>
      <c r="G255" t="str">
        <f>IF(Shares!$A227="","",Shares!$G227)</f>
        <v/>
      </c>
      <c r="H255" s="313" t="str">
        <f>IF(Shares!$A227="","",Shares!$K227*Shares!$J227)</f>
        <v/>
      </c>
      <c r="I255" s="107" t="str">
        <f t="shared" si="15"/>
        <v/>
      </c>
      <c r="J255" s="107" t="str">
        <f t="shared" si="16"/>
        <v/>
      </c>
      <c r="K255" s="107" t="str">
        <f t="shared" si="17"/>
        <v/>
      </c>
    </row>
    <row r="256" spans="1:11" x14ac:dyDescent="0.15">
      <c r="A256" t="str">
        <f>IF(Shares!$A228="","",ROW()-29)</f>
        <v/>
      </c>
      <c r="B256" t="str">
        <f>IF(Shares!$A228="","",Shares!$C228)</f>
        <v/>
      </c>
      <c r="C256" t="str">
        <f>IF(Shares!$A228="","",Shares!$B228)</f>
        <v/>
      </c>
      <c r="D256" t="str">
        <f>IF(Shares!$A228="","",Shares!$O228)</f>
        <v/>
      </c>
      <c r="E256" t="str">
        <f>IF(Shares!$A228="","",IFERROR(INDEX($O$3:$O$40,MATCH(Shares!$O228,$N$3:$N$40,0)),"UNMAPPED"))</f>
        <v/>
      </c>
      <c r="F256" t="str">
        <f>IF(Shares!$A228="","",Shares!$I228)</f>
        <v/>
      </c>
      <c r="G256" t="str">
        <f>IF(Shares!$A228="","",Shares!$G228)</f>
        <v/>
      </c>
      <c r="H256" s="313" t="str">
        <f>IF(Shares!$A228="","",Shares!$K228*Shares!$J228)</f>
        <v/>
      </c>
      <c r="I256" s="107" t="str">
        <f t="shared" si="15"/>
        <v/>
      </c>
      <c r="J256" s="107" t="str">
        <f t="shared" si="16"/>
        <v/>
      </c>
      <c r="K256" s="107" t="str">
        <f t="shared" si="17"/>
        <v/>
      </c>
    </row>
    <row r="257" spans="1:11" x14ac:dyDescent="0.15">
      <c r="A257" t="str">
        <f>IF(Shares!$A229="","",ROW()-29)</f>
        <v/>
      </c>
      <c r="B257" t="str">
        <f>IF(Shares!$A229="","",Shares!$C229)</f>
        <v/>
      </c>
      <c r="C257" t="str">
        <f>IF(Shares!$A229="","",Shares!$B229)</f>
        <v/>
      </c>
      <c r="D257" t="str">
        <f>IF(Shares!$A229="","",Shares!$O229)</f>
        <v/>
      </c>
      <c r="E257" t="str">
        <f>IF(Shares!$A229="","",IFERROR(INDEX($O$3:$O$40,MATCH(Shares!$O229,$N$3:$N$40,0)),"UNMAPPED"))</f>
        <v/>
      </c>
      <c r="F257" t="str">
        <f>IF(Shares!$A229="","",Shares!$I229)</f>
        <v/>
      </c>
      <c r="G257" t="str">
        <f>IF(Shares!$A229="","",Shares!$G229)</f>
        <v/>
      </c>
      <c r="H257" s="313" t="str">
        <f>IF(Shares!$A229="","",Shares!$K229*Shares!$J229)</f>
        <v/>
      </c>
      <c r="I257" s="107" t="str">
        <f t="shared" si="15"/>
        <v/>
      </c>
      <c r="J257" s="107" t="str">
        <f t="shared" si="16"/>
        <v/>
      </c>
      <c r="K257" s="107" t="str">
        <f t="shared" si="17"/>
        <v/>
      </c>
    </row>
    <row r="258" spans="1:11" x14ac:dyDescent="0.15">
      <c r="A258" t="str">
        <f>IF(Shares!$A230="","",ROW()-29)</f>
        <v/>
      </c>
      <c r="B258" t="str">
        <f>IF(Shares!$A230="","",Shares!$C230)</f>
        <v/>
      </c>
      <c r="C258" t="str">
        <f>IF(Shares!$A230="","",Shares!$B230)</f>
        <v/>
      </c>
      <c r="D258" t="str">
        <f>IF(Shares!$A230="","",Shares!$O230)</f>
        <v/>
      </c>
      <c r="E258" t="str">
        <f>IF(Shares!$A230="","",IFERROR(INDEX($O$3:$O$40,MATCH(Shares!$O230,$N$3:$N$40,0)),"UNMAPPED"))</f>
        <v/>
      </c>
      <c r="F258" t="str">
        <f>IF(Shares!$A230="","",Shares!$I230)</f>
        <v/>
      </c>
      <c r="G258" t="str">
        <f>IF(Shares!$A230="","",Shares!$G230)</f>
        <v/>
      </c>
      <c r="H258" s="313" t="str">
        <f>IF(Shares!$A230="","",Shares!$K230*Shares!$J230)</f>
        <v/>
      </c>
      <c r="I258" s="107" t="str">
        <f t="shared" si="15"/>
        <v/>
      </c>
      <c r="J258" s="107" t="str">
        <f t="shared" si="16"/>
        <v/>
      </c>
      <c r="K258" s="107" t="str">
        <f t="shared" si="17"/>
        <v/>
      </c>
    </row>
    <row r="259" spans="1:11" x14ac:dyDescent="0.15">
      <c r="A259" t="str">
        <f>IF(Shares!$A231="","",ROW()-29)</f>
        <v/>
      </c>
      <c r="B259" t="str">
        <f>IF(Shares!$A231="","",Shares!$C231)</f>
        <v/>
      </c>
      <c r="C259" t="str">
        <f>IF(Shares!$A231="","",Shares!$B231)</f>
        <v/>
      </c>
      <c r="D259" t="str">
        <f>IF(Shares!$A231="","",Shares!$O231)</f>
        <v/>
      </c>
      <c r="E259" t="str">
        <f>IF(Shares!$A231="","",IFERROR(INDEX($O$3:$O$40,MATCH(Shares!$O231,$N$3:$N$40,0)),"UNMAPPED"))</f>
        <v/>
      </c>
      <c r="F259" t="str">
        <f>IF(Shares!$A231="","",Shares!$I231)</f>
        <v/>
      </c>
      <c r="G259" t="str">
        <f>IF(Shares!$A231="","",Shares!$G231)</f>
        <v/>
      </c>
      <c r="H259" s="313" t="str">
        <f>IF(Shares!$A231="","",Shares!$K231*Shares!$J231)</f>
        <v/>
      </c>
      <c r="I259" s="107" t="str">
        <f t="shared" si="15"/>
        <v/>
      </c>
      <c r="J259" s="107" t="str">
        <f t="shared" si="16"/>
        <v/>
      </c>
      <c r="K259" s="107" t="str">
        <f t="shared" si="17"/>
        <v/>
      </c>
    </row>
    <row r="260" spans="1:11" x14ac:dyDescent="0.15">
      <c r="A260" t="str">
        <f>IF(Shares!$A232="","",ROW()-29)</f>
        <v/>
      </c>
      <c r="B260" t="str">
        <f>IF(Shares!$A232="","",Shares!$C232)</f>
        <v/>
      </c>
      <c r="C260" t="str">
        <f>IF(Shares!$A232="","",Shares!$B232)</f>
        <v/>
      </c>
      <c r="D260" t="str">
        <f>IF(Shares!$A232="","",Shares!$O232)</f>
        <v/>
      </c>
      <c r="E260" t="str">
        <f>IF(Shares!$A232="","",IFERROR(INDEX($O$3:$O$40,MATCH(Shares!$O232,$N$3:$N$40,0)),"UNMAPPED"))</f>
        <v/>
      </c>
      <c r="F260" t="str">
        <f>IF(Shares!$A232="","",Shares!$I232)</f>
        <v/>
      </c>
      <c r="G260" t="str">
        <f>IF(Shares!$A232="","",Shares!$G232)</f>
        <v/>
      </c>
      <c r="H260" s="313" t="str">
        <f>IF(Shares!$A232="","",Shares!$K232*Shares!$J232)</f>
        <v/>
      </c>
      <c r="I260" s="107" t="str">
        <f t="shared" si="15"/>
        <v/>
      </c>
      <c r="J260" s="107" t="str">
        <f t="shared" si="16"/>
        <v/>
      </c>
      <c r="K260" s="107" t="str">
        <f t="shared" si="17"/>
        <v/>
      </c>
    </row>
    <row r="261" spans="1:11" x14ac:dyDescent="0.15">
      <c r="A261" t="str">
        <f>IF(Shares!$A233="","",ROW()-29)</f>
        <v/>
      </c>
      <c r="B261" t="str">
        <f>IF(Shares!$A233="","",Shares!$C233)</f>
        <v/>
      </c>
      <c r="C261" t="str">
        <f>IF(Shares!$A233="","",Shares!$B233)</f>
        <v/>
      </c>
      <c r="D261" t="str">
        <f>IF(Shares!$A233="","",Shares!$O233)</f>
        <v/>
      </c>
      <c r="E261" t="str">
        <f>IF(Shares!$A233="","",IFERROR(INDEX($O$3:$O$40,MATCH(Shares!$O233,$N$3:$N$40,0)),"UNMAPPED"))</f>
        <v/>
      </c>
      <c r="F261" t="str">
        <f>IF(Shares!$A233="","",Shares!$I233)</f>
        <v/>
      </c>
      <c r="G261" t="str">
        <f>IF(Shares!$A233="","",Shares!$G233)</f>
        <v/>
      </c>
      <c r="H261" s="313" t="str">
        <f>IF(Shares!$A233="","",Shares!$K233*Shares!$J233)</f>
        <v/>
      </c>
      <c r="I261" s="107" t="str">
        <f t="shared" si="15"/>
        <v/>
      </c>
      <c r="J261" s="107" t="str">
        <f t="shared" si="16"/>
        <v/>
      </c>
      <c r="K261" s="107" t="str">
        <f t="shared" si="17"/>
        <v/>
      </c>
    </row>
    <row r="262" spans="1:11" x14ac:dyDescent="0.15">
      <c r="A262" t="str">
        <f>IF(Shares!$A234="","",ROW()-29)</f>
        <v/>
      </c>
      <c r="B262" t="str">
        <f>IF(Shares!$A234="","",Shares!$C234)</f>
        <v/>
      </c>
      <c r="C262" t="str">
        <f>IF(Shares!$A234="","",Shares!$B234)</f>
        <v/>
      </c>
      <c r="D262" t="str">
        <f>IF(Shares!$A234="","",Shares!$O234)</f>
        <v/>
      </c>
      <c r="E262" t="str">
        <f>IF(Shares!$A234="","",IFERROR(INDEX($O$3:$O$40,MATCH(Shares!$O234,$N$3:$N$40,0)),"UNMAPPED"))</f>
        <v/>
      </c>
      <c r="F262" t="str">
        <f>IF(Shares!$A234="","",Shares!$I234)</f>
        <v/>
      </c>
      <c r="G262" t="str">
        <f>IF(Shares!$A234="","",Shares!$G234)</f>
        <v/>
      </c>
      <c r="H262" s="313" t="str">
        <f>IF(Shares!$A234="","",Shares!$K234*Shares!$J234)</f>
        <v/>
      </c>
      <c r="I262" s="107" t="str">
        <f t="shared" si="15"/>
        <v/>
      </c>
      <c r="J262" s="107" t="str">
        <f t="shared" si="16"/>
        <v/>
      </c>
      <c r="K262" s="107" t="str">
        <f t="shared" si="17"/>
        <v/>
      </c>
    </row>
    <row r="263" spans="1:11" x14ac:dyDescent="0.15">
      <c r="A263" t="str">
        <f>IF(Shares!$A235="","",ROW()-29)</f>
        <v/>
      </c>
      <c r="B263" t="str">
        <f>IF(Shares!$A235="","",Shares!$C235)</f>
        <v/>
      </c>
      <c r="C263" t="str">
        <f>IF(Shares!$A235="","",Shares!$B235)</f>
        <v/>
      </c>
      <c r="D263" t="str">
        <f>IF(Shares!$A235="","",Shares!$O235)</f>
        <v/>
      </c>
      <c r="E263" t="str">
        <f>IF(Shares!$A235="","",IFERROR(INDEX($O$3:$O$40,MATCH(Shares!$O235,$N$3:$N$40,0)),"UNMAPPED"))</f>
        <v/>
      </c>
      <c r="F263" t="str">
        <f>IF(Shares!$A235="","",Shares!$I235)</f>
        <v/>
      </c>
      <c r="G263" t="str">
        <f>IF(Shares!$A235="","",Shares!$G235)</f>
        <v/>
      </c>
      <c r="H263" s="313" t="str">
        <f>IF(Shares!$A235="","",Shares!$K235*Shares!$J235)</f>
        <v/>
      </c>
      <c r="I263" s="107" t="str">
        <f t="shared" si="15"/>
        <v/>
      </c>
      <c r="J263" s="107" t="str">
        <f t="shared" si="16"/>
        <v/>
      </c>
      <c r="K263" s="107" t="str">
        <f t="shared" si="17"/>
        <v/>
      </c>
    </row>
    <row r="264" spans="1:11" x14ac:dyDescent="0.15">
      <c r="A264" t="str">
        <f>IF(Shares!$A236="","",ROW()-29)</f>
        <v/>
      </c>
      <c r="B264" t="str">
        <f>IF(Shares!$A236="","",Shares!$C236)</f>
        <v/>
      </c>
      <c r="C264" t="str">
        <f>IF(Shares!$A236="","",Shares!$B236)</f>
        <v/>
      </c>
      <c r="D264" t="str">
        <f>IF(Shares!$A236="","",Shares!$O236)</f>
        <v/>
      </c>
      <c r="E264" t="str">
        <f>IF(Shares!$A236="","",IFERROR(INDEX($O$3:$O$40,MATCH(Shares!$O236,$N$3:$N$40,0)),"UNMAPPED"))</f>
        <v/>
      </c>
      <c r="F264" t="str">
        <f>IF(Shares!$A236="","",Shares!$I236)</f>
        <v/>
      </c>
      <c r="G264" t="str">
        <f>IF(Shares!$A236="","",Shares!$G236)</f>
        <v/>
      </c>
      <c r="H264" s="313" t="str">
        <f>IF(Shares!$A236="","",Shares!$K236*Shares!$J236)</f>
        <v/>
      </c>
      <c r="I264" s="107" t="str">
        <f t="shared" si="15"/>
        <v/>
      </c>
      <c r="J264" s="107" t="str">
        <f t="shared" si="16"/>
        <v/>
      </c>
      <c r="K264" s="107" t="str">
        <f t="shared" si="17"/>
        <v/>
      </c>
    </row>
    <row r="265" spans="1:11" x14ac:dyDescent="0.15">
      <c r="A265" t="str">
        <f>IF(Shares!$A237="","",ROW()-29)</f>
        <v/>
      </c>
      <c r="B265" t="str">
        <f>IF(Shares!$A237="","",Shares!$C237)</f>
        <v/>
      </c>
      <c r="C265" t="str">
        <f>IF(Shares!$A237="","",Shares!$B237)</f>
        <v/>
      </c>
      <c r="D265" t="str">
        <f>IF(Shares!$A237="","",Shares!$O237)</f>
        <v/>
      </c>
      <c r="E265" t="str">
        <f>IF(Shares!$A237="","",IFERROR(INDEX($O$3:$O$40,MATCH(Shares!$O237,$N$3:$N$40,0)),"UNMAPPED"))</f>
        <v/>
      </c>
      <c r="F265" t="str">
        <f>IF(Shares!$A237="","",Shares!$I237)</f>
        <v/>
      </c>
      <c r="G265" t="str">
        <f>IF(Shares!$A237="","",Shares!$G237)</f>
        <v/>
      </c>
      <c r="H265" s="313" t="str">
        <f>IF(Shares!$A237="","",Shares!$K237*Shares!$J237)</f>
        <v/>
      </c>
      <c r="I265" s="107" t="str">
        <f t="shared" si="15"/>
        <v/>
      </c>
      <c r="J265" s="107" t="str">
        <f t="shared" si="16"/>
        <v/>
      </c>
      <c r="K265" s="107" t="str">
        <f t="shared" si="17"/>
        <v/>
      </c>
    </row>
    <row r="266" spans="1:11" x14ac:dyDescent="0.15">
      <c r="A266" t="str">
        <f>IF(Shares!$A238="","",ROW()-29)</f>
        <v/>
      </c>
      <c r="B266" t="str">
        <f>IF(Shares!$A238="","",Shares!$C238)</f>
        <v/>
      </c>
      <c r="C266" t="str">
        <f>IF(Shares!$A238="","",Shares!$B238)</f>
        <v/>
      </c>
      <c r="D266" t="str">
        <f>IF(Shares!$A238="","",Shares!$O238)</f>
        <v/>
      </c>
      <c r="E266" t="str">
        <f>IF(Shares!$A238="","",IFERROR(INDEX($O$3:$O$40,MATCH(Shares!$O238,$N$3:$N$40,0)),"UNMAPPED"))</f>
        <v/>
      </c>
      <c r="F266" t="str">
        <f>IF(Shares!$A238="","",Shares!$I238)</f>
        <v/>
      </c>
      <c r="G266" t="str">
        <f>IF(Shares!$A238="","",Shares!$G238)</f>
        <v/>
      </c>
      <c r="H266" s="313" t="str">
        <f>IF(Shares!$A238="","",Shares!$K238*Shares!$J238)</f>
        <v/>
      </c>
      <c r="I266" s="107" t="str">
        <f t="shared" si="15"/>
        <v/>
      </c>
      <c r="J266" s="107" t="str">
        <f t="shared" si="16"/>
        <v/>
      </c>
      <c r="K266" s="107" t="str">
        <f t="shared" si="17"/>
        <v/>
      </c>
    </row>
    <row r="267" spans="1:11" x14ac:dyDescent="0.15">
      <c r="A267" t="str">
        <f>IF(Shares!$A239="","",ROW()-29)</f>
        <v/>
      </c>
      <c r="B267" t="str">
        <f>IF(Shares!$A239="","",Shares!$C239)</f>
        <v/>
      </c>
      <c r="C267" t="str">
        <f>IF(Shares!$A239="","",Shares!$B239)</f>
        <v/>
      </c>
      <c r="D267" t="str">
        <f>IF(Shares!$A239="","",Shares!$O239)</f>
        <v/>
      </c>
      <c r="E267" t="str">
        <f>IF(Shares!$A239="","",IFERROR(INDEX($O$3:$O$40,MATCH(Shares!$O239,$N$3:$N$40,0)),"UNMAPPED"))</f>
        <v/>
      </c>
      <c r="F267" t="str">
        <f>IF(Shares!$A239="","",Shares!$I239)</f>
        <v/>
      </c>
      <c r="G267" t="str">
        <f>IF(Shares!$A239="","",Shares!$G239)</f>
        <v/>
      </c>
      <c r="H267" s="313" t="str">
        <f>IF(Shares!$A239="","",Shares!$K239*Shares!$J239)</f>
        <v/>
      </c>
      <c r="I267" s="107" t="str">
        <f t="shared" si="15"/>
        <v/>
      </c>
      <c r="J267" s="107" t="str">
        <f t="shared" si="16"/>
        <v/>
      </c>
      <c r="K267" s="107" t="str">
        <f t="shared" si="17"/>
        <v/>
      </c>
    </row>
    <row r="268" spans="1:11" x14ac:dyDescent="0.15">
      <c r="A268" t="str">
        <f>IF(Shares!$A240="","",ROW()-29)</f>
        <v/>
      </c>
      <c r="B268" t="str">
        <f>IF(Shares!$A240="","",Shares!$C240)</f>
        <v/>
      </c>
      <c r="C268" t="str">
        <f>IF(Shares!$A240="","",Shares!$B240)</f>
        <v/>
      </c>
      <c r="D268" t="str">
        <f>IF(Shares!$A240="","",Shares!$O240)</f>
        <v/>
      </c>
      <c r="E268" t="str">
        <f>IF(Shares!$A240="","",IFERROR(INDEX($O$3:$O$40,MATCH(Shares!$O240,$N$3:$N$40,0)),"UNMAPPED"))</f>
        <v/>
      </c>
      <c r="F268" t="str">
        <f>IF(Shares!$A240="","",Shares!$I240)</f>
        <v/>
      </c>
      <c r="G268" t="str">
        <f>IF(Shares!$A240="","",Shares!$G240)</f>
        <v/>
      </c>
      <c r="H268" s="313" t="str">
        <f>IF(Shares!$A240="","",Shares!$K240*Shares!$J240)</f>
        <v/>
      </c>
      <c r="I268" s="107" t="str">
        <f t="shared" si="15"/>
        <v/>
      </c>
      <c r="J268" s="107" t="str">
        <f t="shared" si="16"/>
        <v/>
      </c>
      <c r="K268" s="107" t="str">
        <f t="shared" si="17"/>
        <v/>
      </c>
    </row>
    <row r="269" spans="1:11" x14ac:dyDescent="0.15">
      <c r="A269" t="str">
        <f>IF(Shares!$A241="","",ROW()-29)</f>
        <v/>
      </c>
      <c r="B269" t="str">
        <f>IF(Shares!$A241="","",Shares!$C241)</f>
        <v/>
      </c>
      <c r="C269" t="str">
        <f>IF(Shares!$A241="","",Shares!$B241)</f>
        <v/>
      </c>
      <c r="D269" t="str">
        <f>IF(Shares!$A241="","",Shares!$O241)</f>
        <v/>
      </c>
      <c r="E269" t="str">
        <f>IF(Shares!$A241="","",IFERROR(INDEX($O$3:$O$40,MATCH(Shares!$O241,$N$3:$N$40,0)),"UNMAPPED"))</f>
        <v/>
      </c>
      <c r="F269" t="str">
        <f>IF(Shares!$A241="","",Shares!$I241)</f>
        <v/>
      </c>
      <c r="G269" t="str">
        <f>IF(Shares!$A241="","",Shares!$G241)</f>
        <v/>
      </c>
      <c r="H269" s="313" t="str">
        <f>IF(Shares!$A241="","",Shares!$K241*Shares!$J241)</f>
        <v/>
      </c>
      <c r="I269" s="107" t="str">
        <f t="shared" si="15"/>
        <v/>
      </c>
      <c r="J269" s="107" t="str">
        <f t="shared" si="16"/>
        <v/>
      </c>
      <c r="K269" s="107" t="str">
        <f t="shared" si="17"/>
        <v/>
      </c>
    </row>
    <row r="270" spans="1:11" x14ac:dyDescent="0.15">
      <c r="A270" t="str">
        <f>IF(Shares!$A242="","",ROW()-29)</f>
        <v/>
      </c>
      <c r="B270" t="str">
        <f>IF(Shares!$A242="","",Shares!$C242)</f>
        <v/>
      </c>
      <c r="C270" t="str">
        <f>IF(Shares!$A242="","",Shares!$B242)</f>
        <v/>
      </c>
      <c r="D270" t="str">
        <f>IF(Shares!$A242="","",Shares!$O242)</f>
        <v/>
      </c>
      <c r="E270" t="str">
        <f>IF(Shares!$A242="","",IFERROR(INDEX($O$3:$O$40,MATCH(Shares!$O242,$N$3:$N$40,0)),"UNMAPPED"))</f>
        <v/>
      </c>
      <c r="F270" t="str">
        <f>IF(Shares!$A242="","",Shares!$I242)</f>
        <v/>
      </c>
      <c r="G270" t="str">
        <f>IF(Shares!$A242="","",Shares!$G242)</f>
        <v/>
      </c>
      <c r="H270" s="313" t="str">
        <f>IF(Shares!$A242="","",Shares!$K242*Shares!$J242)</f>
        <v/>
      </c>
      <c r="I270" s="107" t="str">
        <f t="shared" si="15"/>
        <v/>
      </c>
      <c r="J270" s="107" t="str">
        <f t="shared" si="16"/>
        <v/>
      </c>
      <c r="K270" s="107" t="str">
        <f t="shared" si="17"/>
        <v/>
      </c>
    </row>
    <row r="271" spans="1:11" x14ac:dyDescent="0.15">
      <c r="A271" t="str">
        <f>IF(Shares!$A243="","",ROW()-29)</f>
        <v/>
      </c>
      <c r="B271" t="str">
        <f>IF(Shares!$A243="","",Shares!$C243)</f>
        <v/>
      </c>
      <c r="C271" t="str">
        <f>IF(Shares!$A243="","",Shares!$B243)</f>
        <v/>
      </c>
      <c r="D271" t="str">
        <f>IF(Shares!$A243="","",Shares!$O243)</f>
        <v/>
      </c>
      <c r="E271" t="str">
        <f>IF(Shares!$A243="","",IFERROR(INDEX($O$3:$O$40,MATCH(Shares!$O243,$N$3:$N$40,0)),"UNMAPPED"))</f>
        <v/>
      </c>
      <c r="F271" t="str">
        <f>IF(Shares!$A243="","",Shares!$I243)</f>
        <v/>
      </c>
      <c r="G271" t="str">
        <f>IF(Shares!$A243="","",Shares!$G243)</f>
        <v/>
      </c>
      <c r="H271" s="313" t="str">
        <f>IF(Shares!$A243="","",Shares!$K243*Shares!$J243)</f>
        <v/>
      </c>
      <c r="I271" s="107" t="str">
        <f t="shared" si="15"/>
        <v/>
      </c>
      <c r="J271" s="107" t="str">
        <f t="shared" si="16"/>
        <v/>
      </c>
      <c r="K271" s="107" t="str">
        <f t="shared" si="17"/>
        <v/>
      </c>
    </row>
    <row r="272" spans="1:11" x14ac:dyDescent="0.15">
      <c r="A272" t="str">
        <f>IF(Shares!$A244="","",ROW()-29)</f>
        <v/>
      </c>
      <c r="B272" t="str">
        <f>IF(Shares!$A244="","",Shares!$C244)</f>
        <v/>
      </c>
      <c r="C272" t="str">
        <f>IF(Shares!$A244="","",Shares!$B244)</f>
        <v/>
      </c>
      <c r="D272" t="str">
        <f>IF(Shares!$A244="","",Shares!$O244)</f>
        <v/>
      </c>
      <c r="E272" t="str">
        <f>IF(Shares!$A244="","",IFERROR(INDEX($O$3:$O$40,MATCH(Shares!$O244,$N$3:$N$40,0)),"UNMAPPED"))</f>
        <v/>
      </c>
      <c r="F272" t="str">
        <f>IF(Shares!$A244="","",Shares!$I244)</f>
        <v/>
      </c>
      <c r="G272" t="str">
        <f>IF(Shares!$A244="","",Shares!$G244)</f>
        <v/>
      </c>
      <c r="H272" s="313" t="str">
        <f>IF(Shares!$A244="","",Shares!$K244*Shares!$J244)</f>
        <v/>
      </c>
      <c r="I272" s="107" t="str">
        <f t="shared" si="15"/>
        <v/>
      </c>
      <c r="J272" s="107" t="str">
        <f t="shared" si="16"/>
        <v/>
      </c>
      <c r="K272" s="107" t="str">
        <f t="shared" si="17"/>
        <v/>
      </c>
    </row>
    <row r="273" spans="1:11" x14ac:dyDescent="0.15">
      <c r="A273" t="str">
        <f>IF(Shares!$A245="","",ROW()-29)</f>
        <v/>
      </c>
      <c r="B273" t="str">
        <f>IF(Shares!$A245="","",Shares!$C245)</f>
        <v/>
      </c>
      <c r="C273" t="str">
        <f>IF(Shares!$A245="","",Shares!$B245)</f>
        <v/>
      </c>
      <c r="D273" t="str">
        <f>IF(Shares!$A245="","",Shares!$O245)</f>
        <v/>
      </c>
      <c r="E273" t="str">
        <f>IF(Shares!$A245="","",IFERROR(INDEX($O$3:$O$40,MATCH(Shares!$O245,$N$3:$N$40,0)),"UNMAPPED"))</f>
        <v/>
      </c>
      <c r="F273" t="str">
        <f>IF(Shares!$A245="","",Shares!$I245)</f>
        <v/>
      </c>
      <c r="G273" t="str">
        <f>IF(Shares!$A245="","",Shares!$G245)</f>
        <v/>
      </c>
      <c r="H273" s="313" t="str">
        <f>IF(Shares!$A245="","",Shares!$K245*Shares!$J245)</f>
        <v/>
      </c>
      <c r="I273" s="107" t="str">
        <f t="shared" si="15"/>
        <v/>
      </c>
      <c r="J273" s="107" t="str">
        <f t="shared" si="16"/>
        <v/>
      </c>
      <c r="K273" s="107" t="str">
        <f t="shared" si="17"/>
        <v/>
      </c>
    </row>
    <row r="274" spans="1:11" x14ac:dyDescent="0.15">
      <c r="A274" t="str">
        <f>IF(Shares!$A246="","",ROW()-29)</f>
        <v/>
      </c>
      <c r="B274" t="str">
        <f>IF(Shares!$A246="","",Shares!$C246)</f>
        <v/>
      </c>
      <c r="C274" t="str">
        <f>IF(Shares!$A246="","",Shares!$B246)</f>
        <v/>
      </c>
      <c r="D274" t="str">
        <f>IF(Shares!$A246="","",Shares!$O246)</f>
        <v/>
      </c>
      <c r="E274" t="str">
        <f>IF(Shares!$A246="","",IFERROR(INDEX($O$3:$O$40,MATCH(Shares!$O246,$N$3:$N$40,0)),"UNMAPPED"))</f>
        <v/>
      </c>
      <c r="F274" t="str">
        <f>IF(Shares!$A246="","",Shares!$I246)</f>
        <v/>
      </c>
      <c r="G274" t="str">
        <f>IF(Shares!$A246="","",Shares!$G246)</f>
        <v/>
      </c>
      <c r="H274" s="313" t="str">
        <f>IF(Shares!$A246="","",Shares!$K246*Shares!$J246)</f>
        <v/>
      </c>
      <c r="I274" s="107" t="str">
        <f t="shared" si="15"/>
        <v/>
      </c>
      <c r="J274" s="107" t="str">
        <f t="shared" si="16"/>
        <v/>
      </c>
      <c r="K274" s="107" t="str">
        <f t="shared" si="17"/>
        <v/>
      </c>
    </row>
    <row r="275" spans="1:11" x14ac:dyDescent="0.15">
      <c r="A275" t="str">
        <f>IF(Shares!$A247="","",ROW()-29)</f>
        <v/>
      </c>
      <c r="B275" t="str">
        <f>IF(Shares!$A247="","",Shares!$C247)</f>
        <v/>
      </c>
      <c r="C275" t="str">
        <f>IF(Shares!$A247="","",Shares!$B247)</f>
        <v/>
      </c>
      <c r="D275" t="str">
        <f>IF(Shares!$A247="","",Shares!$O247)</f>
        <v/>
      </c>
      <c r="E275" t="str">
        <f>IF(Shares!$A247="","",IFERROR(INDEX($O$3:$O$40,MATCH(Shares!$O247,$N$3:$N$40,0)),"UNMAPPED"))</f>
        <v/>
      </c>
      <c r="F275" t="str">
        <f>IF(Shares!$A247="","",Shares!$I247)</f>
        <v/>
      </c>
      <c r="G275" t="str">
        <f>IF(Shares!$A247="","",Shares!$G247)</f>
        <v/>
      </c>
      <c r="H275" s="313" t="str">
        <f>IF(Shares!$A247="","",Shares!$K247*Shares!$J247)</f>
        <v/>
      </c>
      <c r="I275" s="107" t="str">
        <f t="shared" si="15"/>
        <v/>
      </c>
      <c r="J275" s="107" t="str">
        <f t="shared" si="16"/>
        <v/>
      </c>
      <c r="K275" s="107" t="str">
        <f t="shared" si="17"/>
        <v/>
      </c>
    </row>
    <row r="276" spans="1:11" x14ac:dyDescent="0.15">
      <c r="A276" t="str">
        <f>IF(Shares!$A248="","",ROW()-29)</f>
        <v/>
      </c>
      <c r="B276" t="str">
        <f>IF(Shares!$A248="","",Shares!$C248)</f>
        <v/>
      </c>
      <c r="C276" t="str">
        <f>IF(Shares!$A248="","",Shares!$B248)</f>
        <v/>
      </c>
      <c r="D276" t="str">
        <f>IF(Shares!$A248="","",Shares!$O248)</f>
        <v/>
      </c>
      <c r="E276" t="str">
        <f>IF(Shares!$A248="","",IFERROR(INDEX($O$3:$O$40,MATCH(Shares!$O248,$N$3:$N$40,0)),"UNMAPPED"))</f>
        <v/>
      </c>
      <c r="F276" t="str">
        <f>IF(Shares!$A248="","",Shares!$I248)</f>
        <v/>
      </c>
      <c r="G276" t="str">
        <f>IF(Shares!$A248="","",Shares!$G248)</f>
        <v/>
      </c>
      <c r="H276" s="313" t="str">
        <f>IF(Shares!$A248="","",Shares!$K248*Shares!$J248)</f>
        <v/>
      </c>
      <c r="I276" s="107" t="str">
        <f t="shared" si="15"/>
        <v/>
      </c>
      <c r="J276" s="107" t="str">
        <f t="shared" si="16"/>
        <v/>
      </c>
      <c r="K276" s="107" t="str">
        <f t="shared" si="17"/>
        <v/>
      </c>
    </row>
    <row r="277" spans="1:11" x14ac:dyDescent="0.15">
      <c r="A277" t="str">
        <f>IF(Shares!$A249="","",ROW()-29)</f>
        <v/>
      </c>
      <c r="B277" t="str">
        <f>IF(Shares!$A249="","",Shares!$C249)</f>
        <v/>
      </c>
      <c r="C277" t="str">
        <f>IF(Shares!$A249="","",Shares!$B249)</f>
        <v/>
      </c>
      <c r="D277" t="str">
        <f>IF(Shares!$A249="","",Shares!$O249)</f>
        <v/>
      </c>
      <c r="E277" t="str">
        <f>IF(Shares!$A249="","",IFERROR(INDEX($O$3:$O$40,MATCH(Shares!$O249,$N$3:$N$40,0)),"UNMAPPED"))</f>
        <v/>
      </c>
      <c r="F277" t="str">
        <f>IF(Shares!$A249="","",Shares!$I249)</f>
        <v/>
      </c>
      <c r="G277" t="str">
        <f>IF(Shares!$A249="","",Shares!$G249)</f>
        <v/>
      </c>
      <c r="H277" s="313" t="str">
        <f>IF(Shares!$A249="","",Shares!$K249*Shares!$J249)</f>
        <v/>
      </c>
      <c r="I277" s="107" t="str">
        <f t="shared" si="15"/>
        <v/>
      </c>
      <c r="J277" s="107" t="str">
        <f t="shared" si="16"/>
        <v/>
      </c>
      <c r="K277" s="107" t="str">
        <f t="shared" si="17"/>
        <v/>
      </c>
    </row>
    <row r="278" spans="1:11" x14ac:dyDescent="0.15">
      <c r="A278" t="str">
        <f>IF(Shares!$A250="","",ROW()-29)</f>
        <v/>
      </c>
      <c r="B278" t="str">
        <f>IF(Shares!$A250="","",Shares!$C250)</f>
        <v/>
      </c>
      <c r="C278" t="str">
        <f>IF(Shares!$A250="","",Shares!$B250)</f>
        <v/>
      </c>
      <c r="D278" t="str">
        <f>IF(Shares!$A250="","",Shares!$O250)</f>
        <v/>
      </c>
      <c r="E278" t="str">
        <f>IF(Shares!$A250="","",IFERROR(INDEX($O$3:$O$40,MATCH(Shares!$O250,$N$3:$N$40,0)),"UNMAPPED"))</f>
        <v/>
      </c>
      <c r="F278" t="str">
        <f>IF(Shares!$A250="","",Shares!$I250)</f>
        <v/>
      </c>
      <c r="G278" t="str">
        <f>IF(Shares!$A250="","",Shares!$G250)</f>
        <v/>
      </c>
      <c r="H278" s="313" t="str">
        <f>IF(Shares!$A250="","",Shares!$K250*Shares!$J250)</f>
        <v/>
      </c>
      <c r="I278" s="107" t="str">
        <f t="shared" si="15"/>
        <v/>
      </c>
      <c r="J278" s="107" t="str">
        <f t="shared" si="16"/>
        <v/>
      </c>
      <c r="K278" s="107" t="str">
        <f t="shared" si="17"/>
        <v/>
      </c>
    </row>
    <row r="279" spans="1:11" x14ac:dyDescent="0.15">
      <c r="A279" t="str">
        <f>IF(Shares!$A251="","",ROW()-29)</f>
        <v/>
      </c>
      <c r="B279" t="str">
        <f>IF(Shares!$A251="","",Shares!$C251)</f>
        <v/>
      </c>
      <c r="C279" t="str">
        <f>IF(Shares!$A251="","",Shares!$B251)</f>
        <v/>
      </c>
      <c r="D279" t="str">
        <f>IF(Shares!$A251="","",Shares!$O251)</f>
        <v/>
      </c>
      <c r="E279" t="str">
        <f>IF(Shares!$A251="","",IFERROR(INDEX($O$3:$O$40,MATCH(Shares!$O251,$N$3:$N$40,0)),"UNMAPPED"))</f>
        <v/>
      </c>
      <c r="F279" t="str">
        <f>IF(Shares!$A251="","",Shares!$I251)</f>
        <v/>
      </c>
      <c r="G279" t="str">
        <f>IF(Shares!$A251="","",Shares!$G251)</f>
        <v/>
      </c>
      <c r="H279" s="313" t="str">
        <f>IF(Shares!$A251="","",Shares!$K251*Shares!$J251)</f>
        <v/>
      </c>
      <c r="I279" s="107" t="str">
        <f t="shared" si="15"/>
        <v/>
      </c>
      <c r="J279" s="107" t="str">
        <f t="shared" si="16"/>
        <v/>
      </c>
      <c r="K279" s="107" t="str">
        <f t="shared" si="17"/>
        <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428</v>
      </c>
      <c r="Z1" s="257" t="s">
        <v>429</v>
      </c>
      <c r="AA1" s="257" t="s">
        <v>430</v>
      </c>
      <c r="AB1" s="257" t="s">
        <v>431</v>
      </c>
      <c r="AC1" s="257" t="s">
        <v>432</v>
      </c>
      <c r="AD1" s="257" t="s">
        <v>433</v>
      </c>
      <c r="AE1" s="257" t="s">
        <v>434</v>
      </c>
      <c r="AF1" s="257" t="s">
        <v>435</v>
      </c>
      <c r="AG1" s="257" t="s">
        <v>436</v>
      </c>
      <c r="AH1" s="257" t="s">
        <v>437</v>
      </c>
      <c r="AI1" s="257" t="s">
        <v>438</v>
      </c>
      <c r="AJ1" s="257" t="s">
        <v>439</v>
      </c>
      <c r="AL1" s="257" t="s">
        <v>440</v>
      </c>
      <c r="AM1" s="257" t="s">
        <v>441</v>
      </c>
      <c r="AN1" s="257" t="s">
        <v>442</v>
      </c>
      <c r="AO1" s="257" t="s">
        <v>443</v>
      </c>
      <c r="AP1" s="257" t="s">
        <v>444</v>
      </c>
      <c r="AQ1" s="257" t="s">
        <v>445</v>
      </c>
      <c r="AR1" s="257" t="s">
        <v>446</v>
      </c>
      <c r="AS1" s="257" t="s">
        <v>447</v>
      </c>
      <c r="AT1" s="257" t="s">
        <v>448</v>
      </c>
      <c r="AU1" s="257" t="s">
        <v>449</v>
      </c>
      <c r="AV1" s="257" t="s">
        <v>450</v>
      </c>
    </row>
    <row r="2" spans="1:48" ht="15" customHeight="1" x14ac:dyDescent="0.2">
      <c r="A2" s="258" t="s">
        <v>451</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0.43925024383490546</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452</v>
      </c>
      <c r="D3" s="262" t="s">
        <v>453</v>
      </c>
      <c r="Z3" s="238" t="str">
        <f>Shares!A3</f>
        <v>SGX:Z74:SGD</v>
      </c>
      <c r="AA3" s="238" t="str">
        <f>Shares!B3</f>
        <v>SGX</v>
      </c>
      <c r="AB3" s="238" t="str">
        <f>Shares!C3</f>
        <v>Z74</v>
      </c>
      <c r="AC3" s="238" t="str">
        <f>Shares!D3</f>
        <v>SGD</v>
      </c>
      <c r="AD3" s="259">
        <f>IF($Z3="",0,Shares!E3)</f>
        <v>3000</v>
      </c>
      <c r="AE3" s="260">
        <f>IF($Z3="",0,Shares!K3*Shares!J3)</f>
        <v>11460</v>
      </c>
      <c r="AF3" s="261">
        <f t="shared" si="0"/>
        <v>6.4431090331742116E-2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454</v>
      </c>
      <c r="B4" s="264">
        <f>COUNTIF($Z$2:$Z$1001,"?*")</f>
        <v>9</v>
      </c>
      <c r="D4" s="263" t="s">
        <v>455</v>
      </c>
      <c r="E4" s="263" t="s">
        <v>383</v>
      </c>
      <c r="F4" s="263" t="s">
        <v>375</v>
      </c>
      <c r="G4" s="263" t="s">
        <v>378</v>
      </c>
      <c r="H4" s="263" t="s">
        <v>456</v>
      </c>
      <c r="I4" s="263" t="s">
        <v>457</v>
      </c>
      <c r="J4" s="263" t="s">
        <v>458</v>
      </c>
      <c r="K4" s="263" t="s">
        <v>459</v>
      </c>
      <c r="Z4" s="238" t="str">
        <f>Shares!A4</f>
        <v>USX:AAPL:USD</v>
      </c>
      <c r="AA4" s="238" t="str">
        <f>Shares!B4</f>
        <v>USX</v>
      </c>
      <c r="AB4" s="238" t="str">
        <f>Shares!C4</f>
        <v>AAPL</v>
      </c>
      <c r="AC4" s="238" t="str">
        <f>Shares!D4</f>
        <v>USD</v>
      </c>
      <c r="AD4" s="259">
        <f>IF($Z4="",0,Shares!E4)</f>
        <v>80</v>
      </c>
      <c r="AE4" s="260">
        <f>IF($Z4="",0,Shares!K4*Shares!J4)</f>
        <v>20684.929735879363</v>
      </c>
      <c r="AF4" s="261">
        <f t="shared" si="0"/>
        <v>0.11629603632793907</v>
      </c>
      <c r="AG4" s="260">
        <f>IF($Z4="",0,Shares!M4)</f>
        <v>8907.4478675130504</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20684.929735879363</v>
      </c>
      <c r="AR4" s="260">
        <f>IF($AL4="",0,'All Ticker P&amp;L'!L4)</f>
        <v>8907.4478675130504</v>
      </c>
      <c r="AS4" s="261">
        <f>IF($AL4="",0,'All Ticker P&amp;L'!M4)</f>
        <v>0.75631174533479695</v>
      </c>
      <c r="AT4" s="238">
        <f>IF($AL4="","",RANK(AR4,$AR$2:$AR$1001)+COUNTIF($AR$2:AR4,AR4)-1)</f>
        <v>4</v>
      </c>
      <c r="AU4" s="238">
        <f>IF($AL4="","",RANK(AV4,$AV$2:$AV$1001)+COUNTIF($AV$2:AV4,AV4)-1)</f>
        <v>997</v>
      </c>
      <c r="AV4" s="260">
        <f t="shared" si="1"/>
        <v>-8907.4478675130504</v>
      </c>
    </row>
    <row r="5" spans="1:48" ht="15" customHeight="1" x14ac:dyDescent="0.2">
      <c r="A5" s="265" t="s">
        <v>460</v>
      </c>
      <c r="B5" s="266">
        <f>SUM($AE$2:$AE$1001)</f>
        <v>177864.44309718916</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0.43925024383490546</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9.1755270001224382E-2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461</v>
      </c>
      <c r="B6" s="266">
        <f>SUMPRODUCT('All Ticker P&amp;L'!$F$2:$F$1001,'All Ticker P&amp;L'!$I$2:$I$1001)</f>
        <v>134688.01778357424</v>
      </c>
      <c r="D6" s="265">
        <v>2</v>
      </c>
      <c r="E6" s="265" t="str">
        <f t="shared" si="2"/>
        <v>USX:AAPL:USD</v>
      </c>
      <c r="F6" s="265" t="str">
        <f t="shared" si="3"/>
        <v>USX</v>
      </c>
      <c r="G6" s="265" t="str">
        <f t="shared" si="4"/>
        <v>USD</v>
      </c>
      <c r="H6" s="266">
        <f t="shared" si="5"/>
        <v>20684.929735879363</v>
      </c>
      <c r="I6" s="267">
        <f t="shared" si="6"/>
        <v>0.11629603632793907</v>
      </c>
      <c r="J6" s="266">
        <f t="shared" si="7"/>
        <v>8907.4478675130504</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13252.53196468052</v>
      </c>
      <c r="AF6" s="261">
        <f t="shared" si="0"/>
        <v>7.4509169645779263E-2</v>
      </c>
      <c r="AG6" s="260">
        <f>IF($Z6="",0,Shares!M6)</f>
        <v>10860.836963969468</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13252.53196468052</v>
      </c>
      <c r="AR6" s="260">
        <f>IF($AL6="",0,'All Ticker P&amp;L'!L6)</f>
        <v>10860.836963969468</v>
      </c>
      <c r="AS6" s="261">
        <f>IF($AL6="",0,'All Ticker P&amp;L'!M6)</f>
        <v>4.5410627027027033</v>
      </c>
      <c r="AT6" s="238">
        <f>IF($AL6="","",RANK(AR6,$AR$2:$AR$1001)+COUNTIF($AR$2:AR6,AR6)-1)</f>
        <v>3</v>
      </c>
      <c r="AU6" s="238">
        <f>IF($AL6="","",RANK(AV6,$AV$2:$AV$1001)+COUNTIF($AV$2:AV6,AV6)-1)</f>
        <v>998</v>
      </c>
      <c r="AV6" s="260">
        <f t="shared" si="1"/>
        <v>-10860.836963969468</v>
      </c>
    </row>
    <row r="7" spans="1:48" ht="15" customHeight="1" x14ac:dyDescent="0.2">
      <c r="A7" s="265" t="s">
        <v>462</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9.1755270001224382E-2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8050.3932852926064</v>
      </c>
      <c r="AF7" s="261">
        <f t="shared" si="0"/>
        <v>4.5261397641425664E-2</v>
      </c>
      <c r="AG7" s="260">
        <f>IF($Z7="",0,Shares!M7)</f>
        <v>-1860.0662895964892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8050.3932852926064</v>
      </c>
      <c r="AR7" s="260">
        <f>IF($AL7="",0,'All Ticker P&amp;L'!L7)</f>
        <v>-1860.0662895964892</v>
      </c>
      <c r="AS7" s="261">
        <f>IF($AL7="",0,'All Ticker P&amp;L'!M7)</f>
        <v>-0.18768718801996673</v>
      </c>
      <c r="AT7" s="238">
        <f>IF($AL7="","",RANK(AR7,$AR$2:$AR$1001)+COUNTIF($AR$2:AR7,AR7)-1)</f>
        <v>1000</v>
      </c>
      <c r="AU7" s="238">
        <f>IF($AL7="","",RANK(AV7,$AV$2:$AV$1001)+COUNTIF($AV$2:AV7,AV7)-1)</f>
        <v>1</v>
      </c>
      <c r="AV7" s="260">
        <f t="shared" si="1"/>
        <v>1860.0662895964892</v>
      </c>
    </row>
    <row r="8" spans="1:48" ht="15" customHeight="1" x14ac:dyDescent="0.2">
      <c r="A8" s="265" t="s">
        <v>463</v>
      </c>
      <c r="B8" s="266">
        <f>SUM($AG$2:$AG$1001)</f>
        <v>47981.42531361492</v>
      </c>
      <c r="D8" s="265">
        <v>4</v>
      </c>
      <c r="E8" s="265" t="str">
        <f t="shared" si="2"/>
        <v>CG:BITCOIN:USD</v>
      </c>
      <c r="F8" s="265" t="str">
        <f t="shared" si="3"/>
        <v>CG</v>
      </c>
      <c r="G8" s="265" t="str">
        <f t="shared" si="4"/>
        <v>USD</v>
      </c>
      <c r="H8" s="266">
        <f t="shared" si="5"/>
        <v>13252.53196468052</v>
      </c>
      <c r="I8" s="267">
        <f t="shared" si="6"/>
        <v>7.4509169645779263E-2</v>
      </c>
      <c r="J8" s="266">
        <f t="shared" si="7"/>
        <v>10860.836963969468</v>
      </c>
      <c r="K8" s="267">
        <f t="shared" si="8"/>
        <v>4.5410627027027033</v>
      </c>
      <c r="Z8" s="238" t="str">
        <f>Shares!A8</f>
        <v>USX:MSFT:USD</v>
      </c>
      <c r="AA8" s="238" t="str">
        <f>Shares!B8</f>
        <v>USX</v>
      </c>
      <c r="AB8" s="238" t="str">
        <f>Shares!C8</f>
        <v>MSFT</v>
      </c>
      <c r="AC8" s="238" t="str">
        <f>Shares!D8</f>
        <v>USD</v>
      </c>
      <c r="AD8" s="259">
        <f>IF($Z8="",0,Shares!E8)</f>
        <v>20</v>
      </c>
      <c r="AE8" s="260">
        <f>IF($Z8="",0,Shares!K8*Shares!J8)</f>
        <v>10859.588111336665</v>
      </c>
      <c r="AF8" s="261">
        <f t="shared" si="0"/>
        <v>6.1055419072168014E-2</v>
      </c>
      <c r="AG8" s="260">
        <f>IF($Z8="",0,Shares!M8)</f>
        <v>4906.2067717288865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10859.588111336665</v>
      </c>
      <c r="AR8" s="260">
        <f>IF($AL8="",0,'All Ticker P&amp;L'!L8)</f>
        <v>4906.2067717288865</v>
      </c>
      <c r="AS8" s="261">
        <f>IF($AL8="",0,'All Ticker P&amp;L'!M8)</f>
        <v>0.82410423452768733</v>
      </c>
      <c r="AT8" s="238">
        <f>IF($AL8="","",RANK(AR8,$AR$2:$AR$1001)+COUNTIF($AR$2:AR8,AR8)-1)</f>
        <v>5</v>
      </c>
      <c r="AU8" s="238">
        <f>IF($AL8="","",RANK(AV8,$AV$2:$AV$1001)+COUNTIF($AV$2:AV8,AV8)-1)</f>
        <v>996</v>
      </c>
      <c r="AV8" s="260">
        <f t="shared" si="1"/>
        <v>-4906.2067717288865</v>
      </c>
    </row>
    <row r="9" spans="1:48" ht="15" customHeight="1" x14ac:dyDescent="0.2">
      <c r="A9" s="265" t="s">
        <v>464</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6.4431090331742116E-2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6.1619960736116371E-2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465</v>
      </c>
      <c r="B10" s="266">
        <f>SUM('All Ticker P&amp;L'!$L$2:$L$1001)</f>
        <v>61171.42531361492</v>
      </c>
      <c r="D10" s="265">
        <v>6</v>
      </c>
      <c r="E10" s="265" t="str">
        <f t="shared" si="2"/>
        <v>SGX:A17U:SGD</v>
      </c>
      <c r="F10" s="265" t="str">
        <f t="shared" si="3"/>
        <v>SGX</v>
      </c>
      <c r="G10" s="265" t="str">
        <f t="shared" si="4"/>
        <v>SGD</v>
      </c>
      <c r="H10" s="266">
        <f t="shared" si="5"/>
        <v>10960</v>
      </c>
      <c r="I10" s="267">
        <f t="shared" si="6"/>
        <v>6.1619960736116371E-2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4.582141240869967E-2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466</v>
      </c>
      <c r="B11" s="267">
        <f>IFERROR($B$10/$B$6,0)</f>
        <v>0.454171249382475</v>
      </c>
      <c r="D11" s="265">
        <v>7</v>
      </c>
      <c r="E11" s="265" t="str">
        <f t="shared" si="2"/>
        <v>USX:MSFT:USD</v>
      </c>
      <c r="F11" s="265" t="str">
        <f t="shared" si="3"/>
        <v>USX</v>
      </c>
      <c r="G11" s="265" t="str">
        <f t="shared" si="4"/>
        <v>USD</v>
      </c>
      <c r="H11" s="266">
        <f t="shared" si="5"/>
        <v>10859.588111336665</v>
      </c>
      <c r="I11" s="267">
        <f t="shared" si="6"/>
        <v>6.1055419072168014E-2</v>
      </c>
      <c r="J11" s="266">
        <f t="shared" si="7"/>
        <v>4906.2067717288865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467</v>
      </c>
      <c r="B12" s="267">
        <f>IFERROR(MAX($AF$2:$AF$1001),0)</f>
        <v>0.43925024383490546</v>
      </c>
      <c r="D12" s="265">
        <v>8</v>
      </c>
      <c r="E12" s="265" t="str">
        <f t="shared" si="2"/>
        <v>SGX:CLR:SGD</v>
      </c>
      <c r="F12" s="265" t="str">
        <f t="shared" si="3"/>
        <v>SGX</v>
      </c>
      <c r="G12" s="265" t="str">
        <f t="shared" si="4"/>
        <v>SGD</v>
      </c>
      <c r="H12" s="266">
        <f t="shared" si="5"/>
        <v>8149.9999999999991</v>
      </c>
      <c r="I12" s="267">
        <f t="shared" si="6"/>
        <v>4.582141240869967E-2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468</v>
      </c>
      <c r="B13" s="268">
        <f>COUNTIF(Shares!$E$2:$E$1001,"&lt;0")</f>
        <v>0</v>
      </c>
      <c r="D13" s="265">
        <v>9</v>
      </c>
      <c r="E13" s="265" t="str">
        <f t="shared" si="2"/>
        <v>HKEX:700:HKD</v>
      </c>
      <c r="F13" s="265" t="str">
        <f t="shared" si="3"/>
        <v>HKEX</v>
      </c>
      <c r="G13" s="265" t="str">
        <f t="shared" si="4"/>
        <v>HKD</v>
      </c>
      <c r="H13" s="266">
        <f t="shared" si="5"/>
        <v>8050.3932852926064</v>
      </c>
      <c r="I13" s="267">
        <f t="shared" si="6"/>
        <v>4.5261397641425664E-2</v>
      </c>
      <c r="J13" s="266">
        <f t="shared" si="7"/>
        <v>-1860.0662895964892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469</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470</v>
      </c>
      <c r="B15" s="36">
        <f ca="1">'Portfolio Analysis'!$B$3</f>
        <v>7.5031766295433067E-2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471</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472</v>
      </c>
      <c r="F17" s="262" t="s">
        <v>473</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378</v>
      </c>
      <c r="B18" s="263" t="s">
        <v>456</v>
      </c>
      <c r="C18" s="263" t="s">
        <v>457</v>
      </c>
      <c r="D18" s="263" t="s">
        <v>474</v>
      </c>
      <c r="F18" s="263" t="s">
        <v>375</v>
      </c>
      <c r="G18" s="263" t="s">
        <v>456</v>
      </c>
      <c r="H18" s="263" t="s">
        <v>457</v>
      </c>
      <c r="I18" s="263" t="s">
        <v>474</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389</v>
      </c>
      <c r="B19" s="266">
        <f>SUMIFS($AE$2:$AE$1001,$AC$2:$AC$1001,A19)</f>
        <v>125017</v>
      </c>
      <c r="C19" s="267">
        <f>IFERROR(B19/$B$5,0)</f>
        <v>0.70287797731268797</v>
      </c>
      <c r="D19" s="265">
        <f>COUNTIFS($AC$2:$AC$1001,A19,$Z$2:$Z$1001,"?*")</f>
        <v>5</v>
      </c>
      <c r="F19" s="265" t="s">
        <v>387</v>
      </c>
      <c r="G19" s="266">
        <f t="shared" ref="G19:G24" si="9">SUMIFS($AE$2:$AE$1001,$AA$2:$AA$1001,F19)</f>
        <v>78127</v>
      </c>
      <c r="H19" s="267">
        <f t="shared" ref="H19:H25" si="10">IFERROR(G19/$B$5,0)</f>
        <v>0.43925024383490546</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401</v>
      </c>
      <c r="B20" s="266">
        <f>SUMIFS($AE$2:$AE$1001,$AC$2:$AC$1001,A20)</f>
        <v>8050.3932852926064</v>
      </c>
      <c r="C20" s="267">
        <f>IFERROR(B20/$B$5,0)</f>
        <v>4.5261397641425664E-2</v>
      </c>
      <c r="D20" s="265">
        <f>COUNTIFS($AC$2:$AC$1001,A20,$Z$2:$Z$1001,"?*")</f>
        <v>1</v>
      </c>
      <c r="F20" s="265" t="s">
        <v>399</v>
      </c>
      <c r="G20" s="266">
        <f t="shared" si="9"/>
        <v>8050.3932852926064</v>
      </c>
      <c r="H20" s="267">
        <f t="shared" si="10"/>
        <v>4.5261397641425664E-2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395</v>
      </c>
      <c r="B21" s="266">
        <f>SUMIFS($AE$2:$AE$1001,$AC$2:$AC$1001,A21)</f>
        <v>44797.049811896548</v>
      </c>
      <c r="C21" s="267">
        <f>IFERROR(B21/$B$5,0)</f>
        <v>0.25186062504588635</v>
      </c>
      <c r="D21" s="265">
        <f>COUNTIFS($AC$2:$AC$1001,A21,$Z$2:$Z$1001,"?*")</f>
        <v>3</v>
      </c>
      <c r="F21" s="265" t="s">
        <v>475</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476</v>
      </c>
      <c r="B22" s="266">
        <f>$B$5-SUM(B19:B21)</f>
        <v>0</v>
      </c>
      <c r="C22" s="267">
        <f>IFERROR(B22/$B$5,0)</f>
        <v>0</v>
      </c>
      <c r="D22" s="265">
        <f>$B$4-SUM(D19:D21)</f>
        <v>0</v>
      </c>
      <c r="F22" s="265" t="s">
        <v>391</v>
      </c>
      <c r="G22" s="266">
        <f t="shared" si="9"/>
        <v>46890</v>
      </c>
      <c r="H22" s="267">
        <f t="shared" si="10"/>
        <v>0.26362773347778251</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393</v>
      </c>
      <c r="G23" s="266">
        <f t="shared" si="9"/>
        <v>31544.517847216026</v>
      </c>
      <c r="H23" s="267">
        <f t="shared" si="10"/>
        <v>0.17735145540010708</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397</v>
      </c>
      <c r="G24" s="266">
        <f t="shared" si="9"/>
        <v>13252.53196468052</v>
      </c>
      <c r="H24" s="267">
        <f t="shared" si="10"/>
        <v>7.4509169645779263E-2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476</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477</v>
      </c>
      <c r="J33" s="262" t="s">
        <v>478</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455</v>
      </c>
      <c r="B34" s="263" t="s">
        <v>383</v>
      </c>
      <c r="C34" s="263" t="s">
        <v>375</v>
      </c>
      <c r="D34" s="263" t="s">
        <v>378</v>
      </c>
      <c r="E34" s="263" t="s">
        <v>479</v>
      </c>
      <c r="F34" s="263" t="s">
        <v>458</v>
      </c>
      <c r="G34" s="263" t="s">
        <v>459</v>
      </c>
      <c r="H34" s="263" t="s">
        <v>480</v>
      </c>
      <c r="J34" s="263" t="s">
        <v>455</v>
      </c>
      <c r="K34" s="263" t="s">
        <v>383</v>
      </c>
      <c r="L34" s="263" t="s">
        <v>375</v>
      </c>
      <c r="M34" s="263" t="s">
        <v>378</v>
      </c>
      <c r="N34" s="263" t="s">
        <v>479</v>
      </c>
      <c r="O34" s="263" t="s">
        <v>458</v>
      </c>
      <c r="P34" s="263" t="s">
        <v>459</v>
      </c>
      <c r="Q34" s="263" t="s">
        <v>480</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-1860.0662895964892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10860.836963969468</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8907.4478675130504</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4906.2067717288865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481</v>
      </c>
      <c r="J47" s="262" t="s">
        <v>482</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455</v>
      </c>
      <c r="B48" s="263" t="s">
        <v>383</v>
      </c>
      <c r="C48" s="263" t="s">
        <v>375</v>
      </c>
      <c r="D48" s="263" t="s">
        <v>378</v>
      </c>
      <c r="E48" s="263" t="s">
        <v>479</v>
      </c>
      <c r="F48" s="263" t="s">
        <v>456</v>
      </c>
      <c r="G48" s="263" t="s">
        <v>458</v>
      </c>
      <c r="H48" s="263" t="s">
        <v>457</v>
      </c>
      <c r="J48" s="263" t="s">
        <v>468</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483</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484</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467</v>
      </c>
      <c r="K51" s="267">
        <f>$B$12</f>
        <v>0.43925024383490546</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485</v>
      </c>
    </row>
    <row r="2" spans="1:6" ht="15" customHeight="1" x14ac:dyDescent="0.15">
      <c r="A2" s="35" t="s">
        <v>486</v>
      </c>
    </row>
    <row r="4" spans="1:6" ht="15" customHeight="1" x14ac:dyDescent="0.15">
      <c r="A4" s="108" t="s">
        <v>194</v>
      </c>
      <c r="B4" s="108" t="s">
        <v>487</v>
      </c>
      <c r="C4" s="108" t="s">
        <v>488</v>
      </c>
      <c r="D4" s="108" t="s">
        <v>489</v>
      </c>
      <c r="E4" s="108" t="s">
        <v>490</v>
      </c>
      <c r="F4" s="108" t="s">
        <v>190</v>
      </c>
    </row>
    <row r="5" spans="1:6" ht="15" customHeight="1" x14ac:dyDescent="0.15">
      <c r="A5" s="276">
        <f ca="1">TODAY()</f>
        <v>46238</v>
      </c>
      <c r="B5" s="277">
        <f>'Stock Dashboard'!$B$5</f>
        <v>177864.44309718916</v>
      </c>
      <c r="C5" s="278"/>
      <c r="D5" s="278"/>
      <c r="E5" s="277">
        <f>SUM(Txn[Dividend SGD])</f>
        <v>1090</v>
      </c>
      <c r="F5" s="278" t="s">
        <v>491</v>
      </c>
    </row>
    <row r="7" spans="1:6" ht="15" customHeight="1" x14ac:dyDescent="0.15">
      <c r="A7" s="30" t="s">
        <v>492</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0"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383</v>
      </c>
      <c r="B1" s="280" t="s">
        <v>375</v>
      </c>
      <c r="C1" s="280" t="s">
        <v>376</v>
      </c>
      <c r="D1" s="280" t="s">
        <v>378</v>
      </c>
      <c r="E1" s="280" t="s">
        <v>479</v>
      </c>
      <c r="F1" s="280" t="s">
        <v>493</v>
      </c>
      <c r="G1" s="280" t="s">
        <v>589</v>
      </c>
      <c r="H1" s="280" t="s">
        <v>494</v>
      </c>
      <c r="I1" s="280" t="s">
        <v>411</v>
      </c>
      <c r="J1" s="280" t="s">
        <v>412</v>
      </c>
      <c r="K1" s="280" t="s">
        <v>495</v>
      </c>
      <c r="L1" s="280" t="s">
        <v>496</v>
      </c>
      <c r="M1" s="280" t="s">
        <v>497</v>
      </c>
      <c r="N1" s="280" t="s">
        <v>498</v>
      </c>
      <c r="O1" s="280" t="s">
        <v>216</v>
      </c>
      <c r="P1" s="280" t="s">
        <v>456</v>
      </c>
      <c r="Q1" s="280" t="s">
        <v>497</v>
      </c>
      <c r="S1" s="57" t="s">
        <v>499</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500</v>
      </c>
      <c r="T2" s="57" t="s">
        <v>501</v>
      </c>
      <c r="U2" s="57" t="s">
        <v>502</v>
      </c>
      <c r="V2" s="57" t="s">
        <v>503</v>
      </c>
      <c r="W2" s="57" t="s">
        <v>504</v>
      </c>
      <c r="X2" s="57" t="s">
        <v>505</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419</v>
      </c>
      <c r="T3" s="285">
        <f t="shared" ref="T3:T8" si="9">SUMIFS($P:$P,$O:$O,$S3)</f>
        <v>39594.911132508634</v>
      </c>
      <c r="U3" s="285">
        <f t="shared" ref="U3:U8" si="10">T3-V3</f>
        <v>27641.322782863186</v>
      </c>
      <c r="V3" s="285">
        <f t="shared" ref="V3:V8" si="11">SUMIFS($Q:$Q,$O:$O,$S3)</f>
        <v>11953.588349645448</v>
      </c>
      <c r="W3" s="286">
        <f t="shared" ref="W3:W9" si="12">IFERROR(V3/U3,"")</f>
        <v>0.43245355671098074</v>
      </c>
      <c r="X3" s="107">
        <f t="shared" ref="X3:X8" si="13">IFERROR(T3/$T$9,"")</f>
        <v>0.22261285304153278</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1.2928081084924601</v>
      </c>
      <c r="K4" s="281">
        <f t="shared" si="3"/>
        <v>16000</v>
      </c>
      <c r="L4" s="281">
        <f t="shared" si="4"/>
        <v>6890</v>
      </c>
      <c r="M4" s="281">
        <f t="shared" si="5"/>
        <v>8907.4478675130504</v>
      </c>
      <c r="N4" s="284">
        <f t="shared" si="6"/>
        <v>0.75631174533479695</v>
      </c>
      <c r="O4" t="str">
        <f>IF($A4="","",IFERROR(INDEX(Prices[Category],MATCH($A4,Prices[Key],0)),"Uncategorized"))</f>
        <v>US/HK Growth</v>
      </c>
      <c r="P4" s="285">
        <f t="shared" si="7"/>
        <v>20684.929735879363</v>
      </c>
      <c r="Q4" s="285">
        <f t="shared" si="8"/>
        <v>8907.4478675130504</v>
      </c>
      <c r="S4" t="s">
        <v>421</v>
      </c>
      <c r="T4" s="285">
        <f t="shared" si="9"/>
        <v>38740</v>
      </c>
      <c r="U4" s="285">
        <f t="shared" si="10"/>
        <v>37325</v>
      </c>
      <c r="V4" s="285">
        <f t="shared" si="11"/>
        <v>1415</v>
      </c>
      <c r="W4" s="286">
        <f t="shared" si="12"/>
        <v>3.7910247823174814E-2</v>
      </c>
      <c r="X4" s="107">
        <f t="shared" si="13"/>
        <v>0.2178063210690829</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424</v>
      </c>
      <c r="T5" s="285">
        <f t="shared" si="9"/>
        <v>8149.9999999999991</v>
      </c>
      <c r="U5" s="285">
        <f t="shared" si="10"/>
        <v>7025</v>
      </c>
      <c r="V5" s="285">
        <f t="shared" si="11"/>
        <v>1124.9999999999991</v>
      </c>
      <c r="W5" s="286">
        <f t="shared" si="12"/>
        <v>0.16014234875444827</v>
      </c>
      <c r="X5" s="107">
        <f t="shared" si="13"/>
        <v>4.5821412408699677E-2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1.2928081084924601</v>
      </c>
      <c r="K6" s="281">
        <f t="shared" si="3"/>
        <v>10250.966</v>
      </c>
      <c r="L6" s="281">
        <f t="shared" si="4"/>
        <v>8400.9660000000003</v>
      </c>
      <c r="M6" s="281">
        <f t="shared" si="5"/>
        <v>10860.836963969468</v>
      </c>
      <c r="N6" s="284">
        <f t="shared" si="6"/>
        <v>4.5410627027027033</v>
      </c>
      <c r="O6" t="str">
        <f>IF($A6="","",IFERROR(INDEX(Prices[Category],MATCH($A6,Prices[Key],0)),"Uncategorized"))</f>
        <v>Crypto</v>
      </c>
      <c r="P6" s="285">
        <f t="shared" si="7"/>
        <v>13252.53196468052</v>
      </c>
      <c r="Q6" s="285">
        <f t="shared" si="8"/>
        <v>10860.836963969468</v>
      </c>
      <c r="S6" t="s">
        <v>506</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0.16489949375855401</v>
      </c>
      <c r="K7" s="281">
        <f t="shared" si="3"/>
        <v>48820</v>
      </c>
      <c r="L7" s="281">
        <f t="shared" si="4"/>
        <v>-11280</v>
      </c>
      <c r="M7" s="281">
        <f t="shared" si="5"/>
        <v>-1860.0662895964892</v>
      </c>
      <c r="N7" s="284">
        <f t="shared" si="6"/>
        <v>-0.18768718801996673</v>
      </c>
      <c r="O7" t="str">
        <f>IF($A7="","",IFERROR(INDEX(Prices[Category],MATCH($A7,Prices[Key],0)),"Uncategorized"))</f>
        <v>US/HK Growth</v>
      </c>
      <c r="P7" s="285">
        <f t="shared" si="7"/>
        <v>8050.3932852926064</v>
      </c>
      <c r="Q7" s="285">
        <f t="shared" si="8"/>
        <v>-1860.0662895964892</v>
      </c>
      <c r="S7" t="s">
        <v>417</v>
      </c>
      <c r="T7" s="285">
        <f t="shared" si="9"/>
        <v>13252.53196468052</v>
      </c>
      <c r="U7" s="285">
        <f t="shared" si="10"/>
        <v>2391.6950007110518</v>
      </c>
      <c r="V7" s="285">
        <f t="shared" si="11"/>
        <v>10860.836963969468</v>
      </c>
      <c r="W7" s="286">
        <f t="shared" si="12"/>
        <v>4.5410627027027015</v>
      </c>
      <c r="X7" s="107">
        <f t="shared" si="13"/>
        <v>7.4509169645779277E-2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1.2928081084924601</v>
      </c>
      <c r="K8" s="281">
        <f t="shared" si="3"/>
        <v>8400</v>
      </c>
      <c r="L8" s="281">
        <f t="shared" si="4"/>
        <v>3795</v>
      </c>
      <c r="M8" s="281">
        <f t="shared" si="5"/>
        <v>4906.2067717288865</v>
      </c>
      <c r="N8" s="284">
        <f t="shared" si="6"/>
        <v>0.82410423452768733</v>
      </c>
      <c r="O8" t="str">
        <f>IF($A8="","",IFERROR(INDEX(Prices[Category],MATCH($A8,Prices[Key],0)),"Uncategorized"))</f>
        <v>US/HK Growth</v>
      </c>
      <c r="P8" s="285">
        <f t="shared" si="7"/>
        <v>10859.588111336665</v>
      </c>
      <c r="Q8" s="285">
        <f t="shared" si="8"/>
        <v>4906.2067717288865</v>
      </c>
      <c r="S8" t="s">
        <v>415</v>
      </c>
      <c r="T8" s="285">
        <f t="shared" si="9"/>
        <v>78127</v>
      </c>
      <c r="U8" s="285">
        <f t="shared" si="10"/>
        <v>55500</v>
      </c>
      <c r="V8" s="285">
        <f t="shared" si="11"/>
        <v>22627</v>
      </c>
      <c r="W8" s="286">
        <f t="shared" si="12"/>
        <v>0.40769369369369368</v>
      </c>
      <c r="X8" s="107">
        <f t="shared" si="13"/>
        <v>0.43925024383490552</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507</v>
      </c>
      <c r="T9" s="287">
        <f>SUM(T3:T8)</f>
        <v>177864.44309718913</v>
      </c>
      <c r="U9" s="287">
        <f>SUM(U3:U8)</f>
        <v>129883.01778357425</v>
      </c>
      <c r="V9" s="287">
        <f>SUM(V3:V8)</f>
        <v>47981.42531361492</v>
      </c>
      <c r="W9" s="288">
        <f t="shared" si="12"/>
        <v>0.36942031477561593</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508</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509</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510</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383</v>
      </c>
      <c r="B1" s="290" t="s">
        <v>375</v>
      </c>
      <c r="C1" s="290" t="s">
        <v>376</v>
      </c>
      <c r="D1" s="290" t="s">
        <v>378</v>
      </c>
      <c r="E1" s="290" t="s">
        <v>479</v>
      </c>
      <c r="F1" s="290" t="s">
        <v>493</v>
      </c>
      <c r="G1" s="290" t="s">
        <v>494</v>
      </c>
      <c r="H1" s="290" t="s">
        <v>411</v>
      </c>
      <c r="I1" s="290" t="s">
        <v>412</v>
      </c>
      <c r="J1" s="290" t="s">
        <v>495</v>
      </c>
      <c r="K1" s="290" t="s">
        <v>496</v>
      </c>
      <c r="L1" s="290" t="s">
        <v>497</v>
      </c>
      <c r="M1" s="290" t="s">
        <v>498</v>
      </c>
      <c r="N1" s="238" t="s">
        <v>511</v>
      </c>
      <c r="O1" s="238" t="s">
        <v>512</v>
      </c>
      <c r="P1" s="238" t="s">
        <v>513</v>
      </c>
      <c r="Q1" s="238" t="s">
        <v>514</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1.2928081084924601</v>
      </c>
      <c r="J4" s="281">
        <f t="shared" si="3"/>
        <v>16000</v>
      </c>
      <c r="K4" s="281">
        <f t="shared" si="4"/>
        <v>6890</v>
      </c>
      <c r="L4" s="281">
        <f t="shared" si="5"/>
        <v>8907.4478675130504</v>
      </c>
      <c r="M4" s="284">
        <f t="shared" si="6"/>
        <v>0.75631174533479695</v>
      </c>
      <c r="N4" s="238">
        <f>IF($A4="","",IF(ABS(E4)&gt;0.000001,COUNT($N$1:N3)+1,""))</f>
        <v>3</v>
      </c>
      <c r="O4" s="285">
        <f>IF($A4="","",SUMIFS(Transactions!$R:$R,Transactions!$L:$L,$A4))</f>
        <v>0</v>
      </c>
      <c r="P4" s="285">
        <f t="shared" si="7"/>
        <v>8907.4478675130504</v>
      </c>
      <c r="Q4" s="286">
        <f t="shared" si="8"/>
        <v>0.75631174533479706</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1.2928081084924601</v>
      </c>
      <c r="J6" s="281">
        <f t="shared" si="3"/>
        <v>10250.966</v>
      </c>
      <c r="K6" s="281">
        <f t="shared" si="4"/>
        <v>8400.9660000000003</v>
      </c>
      <c r="L6" s="281">
        <f t="shared" si="5"/>
        <v>10860.836963969468</v>
      </c>
      <c r="M6" s="284">
        <f t="shared" si="6"/>
        <v>4.5410627027027033</v>
      </c>
      <c r="N6" s="238">
        <f>IF($A6="","",IF(ABS(E6)&gt;0.000001,COUNT($N$1:N5)+1,""))</f>
        <v>5</v>
      </c>
      <c r="O6" s="285">
        <f>IF($A6="","",SUMIFS(Transactions!$R:$R,Transactions!$L:$L,$A6))</f>
        <v>0</v>
      </c>
      <c r="P6" s="285">
        <f t="shared" si="7"/>
        <v>10860.836963969468</v>
      </c>
      <c r="Q6" s="286">
        <f t="shared" si="8"/>
        <v>4.5410627027027024</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0.16489949375855401</v>
      </c>
      <c r="J7" s="281">
        <f t="shared" si="3"/>
        <v>48820</v>
      </c>
      <c r="K7" s="281">
        <f t="shared" si="4"/>
        <v>-11280</v>
      </c>
      <c r="L7" s="281">
        <f t="shared" si="5"/>
        <v>-1860.0662895964892</v>
      </c>
      <c r="M7" s="284">
        <f t="shared" si="6"/>
        <v>-0.18768718801996673</v>
      </c>
      <c r="N7" s="238">
        <f>IF($A7="","",IF(ABS(E7)&gt;0.000001,COUNT($N$1:N6)+1,""))</f>
        <v>6</v>
      </c>
      <c r="O7" s="285">
        <f>IF($A7="","",SUMIFS(Transactions!$R:$R,Transactions!$L:$L,$A7))</f>
        <v>0</v>
      </c>
      <c r="P7" s="285">
        <f t="shared" si="7"/>
        <v>-1860.0662895964892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1.2928081084924601</v>
      </c>
      <c r="J8" s="281">
        <f t="shared" si="3"/>
        <v>8400</v>
      </c>
      <c r="K8" s="281">
        <f t="shared" si="4"/>
        <v>3795</v>
      </c>
      <c r="L8" s="281">
        <f t="shared" si="5"/>
        <v>4906.2067717288865</v>
      </c>
      <c r="M8" s="284">
        <f t="shared" si="6"/>
        <v>0.82410423452768733</v>
      </c>
      <c r="N8" s="238">
        <f>IF($A8="","",IF(ABS(E8)&gt;0.000001,COUNT($N$1:N7)+1,""))</f>
        <v>7</v>
      </c>
      <c r="O8" s="285">
        <f>IF($A8="","",SUMIFS(Transactions!$R:$R,Transactions!$L:$L,$A8))</f>
        <v>0</v>
      </c>
      <c r="P8" s="285">
        <f t="shared" si="7"/>
        <v>4906.2067717288865</v>
      </c>
      <c r="Q8" s="286">
        <f t="shared" si="8"/>
        <v>0.82410423452768744</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515</v>
      </c>
    </row>
    <row r="2" spans="1:7" ht="15" customHeight="1" x14ac:dyDescent="0.15">
      <c r="A2" s="35" t="s">
        <v>516</v>
      </c>
    </row>
    <row r="3" spans="1:7" ht="15" customHeight="1" x14ac:dyDescent="0.15">
      <c r="A3" s="108" t="s">
        <v>517</v>
      </c>
      <c r="B3" s="110">
        <f ca="1">IFERROR(XIRR($F$10:$F$10010,$B$10:$B$10010,0.1),"n/a")</f>
        <v>7.5031766295433067E-2</v>
      </c>
    </row>
    <row r="4" spans="1:7" ht="15" customHeight="1" x14ac:dyDescent="0.15">
      <c r="A4" s="108" t="s">
        <v>471</v>
      </c>
      <c r="B4" s="125">
        <f>SUM(Txn[Dividend SGD])</f>
        <v>1090</v>
      </c>
    </row>
    <row r="5" spans="1:7" ht="15" customHeight="1" x14ac:dyDescent="0.15">
      <c r="A5" s="108" t="s">
        <v>518</v>
      </c>
      <c r="B5" s="125">
        <f>'Stock Dashboard'!$B$5</f>
        <v>177864.44309718916</v>
      </c>
    </row>
    <row r="9" spans="1:7" ht="15" customHeight="1" x14ac:dyDescent="0.15">
      <c r="A9" s="108" t="s">
        <v>383</v>
      </c>
      <c r="B9" s="108" t="s">
        <v>194</v>
      </c>
      <c r="C9" s="108" t="s">
        <v>519</v>
      </c>
      <c r="D9" s="108" t="s">
        <v>520</v>
      </c>
      <c r="E9" s="108" t="s">
        <v>412</v>
      </c>
      <c r="F9" s="108" t="s">
        <v>521</v>
      </c>
      <c r="G9" s="108" t="s">
        <v>522</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46238</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46238</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46238</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46238</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46238</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46238</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46238</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46238</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46238</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46238</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46238</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46238</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46238</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46238</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46238</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46238</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46238</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46238</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46238</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46238</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46238</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46238</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46238</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46238</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46238</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46238</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46238</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46238</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46238</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46238</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46238</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46238</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46238</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46238</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46238</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46238</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46238</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46238</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46238</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46238</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46238</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46238</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46238</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46238</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46238</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46238</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46238</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46238</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46238</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46238</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46238</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46238</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46238</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46238</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46238</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46238</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46238</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46238</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46238</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46238</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46238</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46238</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46238</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46238</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46238</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46238</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46238</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46238</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46238</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46238</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46238</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46238</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46238</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46238</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46238</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46238</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46238</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46238</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46238</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46238</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46238</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46238</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46238</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46238</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46238</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46238</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46238</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46238</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46238</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46238</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46238</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46238</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46238</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46238</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46238</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46238</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46238</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46238</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46238</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46238</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46238</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46238</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46238</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46238</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46238</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46238</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46238</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46238</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46238</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46238</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46238</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46238</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46238</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46238</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46238</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46238</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46238</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46238</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46238</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46238</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46238</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46238</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46238</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46238</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46238</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46238</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46238</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46238</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46238</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46238</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46238</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46238</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46238</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46238</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46238</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46238</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46238</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46238</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46238</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46238</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46238</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46238</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46238</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46238</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46238</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46238</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46238</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46238</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46238</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46238</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46238</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46238</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46238</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46238</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46238</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46238</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46238</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46238</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46238</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46238</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46238</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46238</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46238</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46238</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46238</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46238</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46238</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46238</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46238</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46238</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46238</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46238</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46238</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46238</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46238</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46238</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46238</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46238</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46238</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46238</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46238</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46238</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46238</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46238</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46238</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46238</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46238</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46238</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46238</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46238</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46238</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46238</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46238</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46238</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46238</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46238</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46238</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46238</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46238</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46238</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46238</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46238</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46238</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46238</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46238</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46238</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46238</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46238</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46238</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46238</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46238</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46238</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46238</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46238</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46238</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46238</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46238</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46238</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46238</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46238</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46238</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46238</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46238</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46238</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46238</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46238</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46238</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46238</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46238</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46238</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46238</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46238</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46238</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46238</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46238</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46238</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46238</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46238</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46238</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46238</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46238</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46238</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46238</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46238</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46238</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46238</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46238</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46238</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46238</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46238</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46238</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46238</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46238</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46238</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46238</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46238</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46238</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46238</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46238</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46238</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46238</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46238</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46238</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46238</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46238</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46238</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46238</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46238</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46238</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46238</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46238</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46238</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46238</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46238</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46238</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46238</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46238</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46238</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46238</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46238</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46238</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46238</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46238</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46238</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46238</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46238</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46238</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46238</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46238</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46238</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46238</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46238</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46238</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46238</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46238</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46238</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46238</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46238</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46238</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46238</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46238</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46238</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46238</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46238</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46238</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46238</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46238</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46238</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46238</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46238</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46238</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46238</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46238</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46238</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46238</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46238</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46238</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46238</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46238</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46238</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46238</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46238</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46238</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46238</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46238</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46238</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46238</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46238</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46238</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46238</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46238</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46238</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46238</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46238</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46238</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46238</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46238</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46238</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46238</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46238</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46238</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46238</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46238</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46238</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46238</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46238</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46238</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46238</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46238</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46238</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46238</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46238</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46238</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46238</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46238</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46238</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46238</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46238</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46238</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46238</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46238</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46238</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46238</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46238</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46238</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46238</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46238</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46238</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46238</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46238</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46238</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46238</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46238</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46238</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46238</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46238</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46238</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46238</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46238</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46238</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46238</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46238</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46238</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46238</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46238</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46238</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46238</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46238</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46238</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46238</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46238</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46238</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46238</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46238</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46238</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46238</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46238</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46238</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46238</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46238</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46238</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46238</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46238</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46238</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46238</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46238</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46238</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46238</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46238</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46238</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46238</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46238</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46238</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46238</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46238</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46238</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46238</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46238</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46238</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46238</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46238</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46238</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46238</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46238</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46238</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46238</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46238</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46238</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46238</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46238</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46238</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46238</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46238</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46238</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46238</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46238</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46238</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46238</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46238</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46238</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46238</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46238</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46238</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46238</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46238</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46238</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46238</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46238</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46238</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46238</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46238</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46238</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46238</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46238</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46238</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46238</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46238</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46238</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46238</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46238</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46238</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46238</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46238</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46238</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46238</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46238</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46238</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46238</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46238</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46238</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46238</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46238</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46238</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46238</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46238</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46238</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46238</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46238</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46238</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46238</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46238</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46238</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46238</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46238</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46238</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46238</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46238</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46238</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46238</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46238</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46238</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46238</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46238</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46238</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46238</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46238</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46238</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46238</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46238</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46238</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46238</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46238</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46238</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46238</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46238</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46238</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46238</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46238</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46238</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46238</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46238</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46238</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46238</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46238</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46238</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46238</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46238</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46238</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46238</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46238</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46238</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46238</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46238</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46238</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46238</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46238</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46238</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46238</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46238</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46238</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46238</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46238</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46238</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46238</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46238</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46238</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46238</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46238</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46238</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46238</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46238</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46238</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46238</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46238</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46238</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46238</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46238</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46238</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46238</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46238</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46238</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46238</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46238</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46238</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46238</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46238</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46238</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46238</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46238</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46238</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46238</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46238</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46238</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46238</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46238</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46238</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46238</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46238</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46238</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46238</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46238</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46238</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46238</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46238</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46238</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46238</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46238</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46238</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46238</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46238</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46238</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46238</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46238</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46238</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46238</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46238</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46238</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46238</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46238</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46238</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46238</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46238</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46238</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46238</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46238</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46238</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46238</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46238</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46238</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46238</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46238</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46238</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46238</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46238</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46238</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46238</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46238</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46238</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46238</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46238</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46238</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46238</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46238</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46238</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46238</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46238</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46238</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46238</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46238</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46238</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46238</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46238</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46238</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46238</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46238</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46238</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46238</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46238</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46238</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46238</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46238</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46238</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46238</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46238</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46238</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46238</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46238</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46238</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46238</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46238</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46238</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46238</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46238</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46238</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46238</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46238</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46238</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46238</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46238</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46238</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46238</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46238</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46238</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46238</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46238</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46238</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46238</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46238</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46238</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46238</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46238</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46238</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46238</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46238</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46238</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46238</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46238</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46238</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46238</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46238</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46238</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46238</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46238</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46238</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46238</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46238</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46238</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46238</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46238</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46238</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46238</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46238</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46238</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46238</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46238</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46238</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46238</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46238</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46238</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46238</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46238</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46238</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46238</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46238</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46238</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46238</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46238</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46238</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46238</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46238</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46238</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46238</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46238</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46238</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46238</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46238</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46238</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46238</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46238</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46238</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46238</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46238</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46238</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46238</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46238</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46238</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46238</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46238</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46238</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46238</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46238</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46238</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46238</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46238</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46238</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46238</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46238</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46238</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46238</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46238</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46238</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46238</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46238</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46238</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46238</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46238</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46238</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46238</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46238</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46238</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46238</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46238</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46238</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46238</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46238</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46238</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46238</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46238</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46238</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46238</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46238</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46238</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46238</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46238</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46238</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46238</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46238</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46238</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46238</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46238</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46238</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46238</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46238</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46238</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46238</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46238</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46238</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46238</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46238</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46238</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46238</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46238</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46238</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46238</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46238</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46238</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46238</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46238</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46238</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46238</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46238</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46238</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46238</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46238</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46238</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46238</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46238</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46238</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46238</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46238</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46238</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46238</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46238</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46238</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46238</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46238</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46238</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46238</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46238</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46238</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46238</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46238</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46238</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46238</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46238</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46238</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46238</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46238</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46238</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46238</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46238</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46238</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46238</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46238</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46238</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46238</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46238</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46238</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46238</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46238</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46238</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46238</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46238</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46238</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46238</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46238</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46238</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46238</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46238</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46238</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46238</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46238</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46238</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46238</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46238</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46238</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46238</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46238</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46238</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46238</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46238</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46238</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46238</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46238</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46238</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46238</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46238</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46238</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46238</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46238</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46238</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46238</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46238</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46238</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46238</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46238</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46238</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46238</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46238</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46238</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46238</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46238</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46238</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46238</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46238</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46238</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46238</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46238</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46238</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46238</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46238</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46238</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46238</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46238</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46238</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46238</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46238</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46238</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46238</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46238</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46238</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46238</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46238</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46238</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46238</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46238</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46238</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46238</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46238</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46238</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46238</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46238</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46238</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46238</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46238</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46238</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46238</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46238</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46238</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46238</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46238</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46238</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46238</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46238</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46238</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46238</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46238</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46238</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46238</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46238</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46238</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46238</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46238</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46238</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46238</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46238</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46238</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46238</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46238</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46238</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46238</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46238</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46238</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46238</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46238</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46238</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46238</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46238</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46238</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46238</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46238</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46238</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46238</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46238</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46238</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46238</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46238</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46238</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46238</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46238</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46238</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46238</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46238</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46238</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46238</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46238</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46238</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46238</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46238</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46238</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46238</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46238</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46238</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46238</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46238</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46238</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46238</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46238</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46238</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46238</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46238</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46238</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46238</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46238</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46238</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46238</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46238</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46238</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46238</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46238</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46238</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46238</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46238</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46238</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46238</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46238</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46238</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46238</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46238</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46238</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46238</v>
      </c>
      <c r="F1010">
        <f>IF(INDEX(Transactions!$L:$L,ROW()-8)="",0,INDEX(Transactions!$Q:$Q,ROW()-8))</f>
        <v>0</v>
      </c>
    </row>
    <row r="1011" spans="1:7" x14ac:dyDescent="0.15">
      <c r="B1011">
        <f ca="1">IF(INDEX(Transactions!$L:$L,ROW()-8)="",TODAY(),INDEX(Transactions!$G:$G,ROW()-8))</f>
        <v>46238</v>
      </c>
      <c r="F1011">
        <f>IF(INDEX(Transactions!$L:$L,ROW()-8)="",0,INDEX(Transactions!$Q:$Q,ROW()-8))</f>
        <v>0</v>
      </c>
    </row>
    <row r="1012" spans="1:7" x14ac:dyDescent="0.15">
      <c r="B1012">
        <f ca="1">IF(INDEX(Transactions!$L:$L,ROW()-8)="",TODAY(),INDEX(Transactions!$G:$G,ROW()-8))</f>
        <v>46238</v>
      </c>
      <c r="F1012">
        <f>IF(INDEX(Transactions!$L:$L,ROW()-8)="",0,INDEX(Transactions!$Q:$Q,ROW()-8))</f>
        <v>0</v>
      </c>
    </row>
    <row r="1013" spans="1:7" x14ac:dyDescent="0.15">
      <c r="B1013">
        <f ca="1">IF(INDEX(Transactions!$L:$L,ROW()-8)="",TODAY(),INDEX(Transactions!$G:$G,ROW()-8))</f>
        <v>46238</v>
      </c>
      <c r="F1013">
        <f>IF(INDEX(Transactions!$L:$L,ROW()-8)="",0,INDEX(Transactions!$Q:$Q,ROW()-8))</f>
        <v>0</v>
      </c>
    </row>
    <row r="1014" spans="1:7" x14ac:dyDescent="0.15">
      <c r="B1014">
        <f ca="1">IF(INDEX(Transactions!$L:$L,ROW()-8)="",TODAY(),INDEX(Transactions!$G:$G,ROW()-8))</f>
        <v>46238</v>
      </c>
      <c r="F1014">
        <f>IF(INDEX(Transactions!$L:$L,ROW()-8)="",0,INDEX(Transactions!$Q:$Q,ROW()-8))</f>
        <v>0</v>
      </c>
    </row>
    <row r="1015" spans="1:7" x14ac:dyDescent="0.15">
      <c r="B1015">
        <f ca="1">IF(INDEX(Transactions!$L:$L,ROW()-8)="",TODAY(),INDEX(Transactions!$G:$G,ROW()-8))</f>
        <v>46238</v>
      </c>
      <c r="F1015">
        <f>IF(INDEX(Transactions!$L:$L,ROW()-8)="",0,INDEX(Transactions!$Q:$Q,ROW()-8))</f>
        <v>0</v>
      </c>
    </row>
    <row r="1016" spans="1:7" x14ac:dyDescent="0.15">
      <c r="B1016">
        <f ca="1">IF(INDEX(Transactions!$L:$L,ROW()-8)="",TODAY(),INDEX(Transactions!$G:$G,ROW()-8))</f>
        <v>46238</v>
      </c>
      <c r="F1016">
        <f>IF(INDEX(Transactions!$L:$L,ROW()-8)="",0,INDEX(Transactions!$Q:$Q,ROW()-8))</f>
        <v>0</v>
      </c>
    </row>
    <row r="1017" spans="1:7" x14ac:dyDescent="0.15">
      <c r="B1017">
        <f ca="1">IF(INDEX(Transactions!$L:$L,ROW()-8)="",TODAY(),INDEX(Transactions!$G:$G,ROW()-8))</f>
        <v>46238</v>
      </c>
      <c r="F1017">
        <f>IF(INDEX(Transactions!$L:$L,ROW()-8)="",0,INDEX(Transactions!$Q:$Q,ROW()-8))</f>
        <v>0</v>
      </c>
    </row>
    <row r="1018" spans="1:7" x14ac:dyDescent="0.15">
      <c r="B1018">
        <f ca="1">IF(INDEX(Transactions!$L:$L,ROW()-8)="",TODAY(),INDEX(Transactions!$G:$G,ROW()-8))</f>
        <v>46238</v>
      </c>
      <c r="F1018">
        <f>IF(INDEX(Transactions!$L:$L,ROW()-8)="",0,INDEX(Transactions!$Q:$Q,ROW()-8))</f>
        <v>0</v>
      </c>
    </row>
    <row r="1019" spans="1:7" x14ac:dyDescent="0.15">
      <c r="B1019">
        <f ca="1">IF(INDEX(Transactions!$L:$L,ROW()-8)="",TODAY(),INDEX(Transactions!$G:$G,ROW()-8))</f>
        <v>46238</v>
      </c>
      <c r="F1019">
        <f>IF(INDEX(Transactions!$L:$L,ROW()-8)="",0,INDEX(Transactions!$Q:$Q,ROW()-8))</f>
        <v>0</v>
      </c>
    </row>
    <row r="1020" spans="1:7" x14ac:dyDescent="0.15">
      <c r="B1020">
        <f ca="1">IF(INDEX(Transactions!$L:$L,ROW()-8)="",TODAY(),INDEX(Transactions!$G:$G,ROW()-8))</f>
        <v>46238</v>
      </c>
      <c r="F1020">
        <f>IF(INDEX(Transactions!$L:$L,ROW()-8)="",0,INDEX(Transactions!$Q:$Q,ROW()-8))</f>
        <v>0</v>
      </c>
    </row>
    <row r="1021" spans="1:7" x14ac:dyDescent="0.15">
      <c r="B1021">
        <f ca="1">IF(INDEX(Transactions!$L:$L,ROW()-8)="",TODAY(),INDEX(Transactions!$G:$G,ROW()-8))</f>
        <v>46238</v>
      </c>
      <c r="F1021">
        <f>IF(INDEX(Transactions!$L:$L,ROW()-8)="",0,INDEX(Transactions!$Q:$Q,ROW()-8))</f>
        <v>0</v>
      </c>
    </row>
    <row r="1022" spans="1:7" x14ac:dyDescent="0.15">
      <c r="B1022">
        <f ca="1">IF(INDEX(Transactions!$L:$L,ROW()-8)="",TODAY(),INDEX(Transactions!$G:$G,ROW()-8))</f>
        <v>46238</v>
      </c>
      <c r="F1022">
        <f>IF(INDEX(Transactions!$L:$L,ROW()-8)="",0,INDEX(Transactions!$Q:$Q,ROW()-8))</f>
        <v>0</v>
      </c>
    </row>
    <row r="1023" spans="1:7" x14ac:dyDescent="0.15">
      <c r="B1023">
        <f ca="1">IF(INDEX(Transactions!$L:$L,ROW()-8)="",TODAY(),INDEX(Transactions!$G:$G,ROW()-8))</f>
        <v>46238</v>
      </c>
      <c r="F1023">
        <f>IF(INDEX(Transactions!$L:$L,ROW()-8)="",0,INDEX(Transactions!$Q:$Q,ROW()-8))</f>
        <v>0</v>
      </c>
    </row>
    <row r="1024" spans="1:7" x14ac:dyDescent="0.15">
      <c r="B1024">
        <f ca="1">IF(INDEX(Transactions!$L:$L,ROW()-8)="",TODAY(),INDEX(Transactions!$G:$G,ROW()-8))</f>
        <v>46238</v>
      </c>
      <c r="F1024">
        <f>IF(INDEX(Transactions!$L:$L,ROW()-8)="",0,INDEX(Transactions!$Q:$Q,ROW()-8))</f>
        <v>0</v>
      </c>
    </row>
    <row r="1025" spans="2:6" x14ac:dyDescent="0.15">
      <c r="B1025">
        <f ca="1">IF(INDEX(Transactions!$L:$L,ROW()-8)="",TODAY(),INDEX(Transactions!$G:$G,ROW()-8))</f>
        <v>46238</v>
      </c>
      <c r="F1025">
        <f>IF(INDEX(Transactions!$L:$L,ROW()-8)="",0,INDEX(Transactions!$Q:$Q,ROW()-8))</f>
        <v>0</v>
      </c>
    </row>
    <row r="1026" spans="2:6" x14ac:dyDescent="0.15">
      <c r="B1026">
        <f ca="1">IF(INDEX(Transactions!$L:$L,ROW()-8)="",TODAY(),INDEX(Transactions!$G:$G,ROW()-8))</f>
        <v>46238</v>
      </c>
      <c r="F1026">
        <f>IF(INDEX(Transactions!$L:$L,ROW()-8)="",0,INDEX(Transactions!$Q:$Q,ROW()-8))</f>
        <v>0</v>
      </c>
    </row>
    <row r="1027" spans="2:6" x14ac:dyDescent="0.15">
      <c r="B1027">
        <f ca="1">IF(INDEX(Transactions!$L:$L,ROW()-8)="",TODAY(),INDEX(Transactions!$G:$G,ROW()-8))</f>
        <v>46238</v>
      </c>
      <c r="F1027">
        <f>IF(INDEX(Transactions!$L:$L,ROW()-8)="",0,INDEX(Transactions!$Q:$Q,ROW()-8))</f>
        <v>0</v>
      </c>
    </row>
    <row r="1028" spans="2:6" x14ac:dyDescent="0.15">
      <c r="B1028">
        <f ca="1">IF(INDEX(Transactions!$L:$L,ROW()-8)="",TODAY(),INDEX(Transactions!$G:$G,ROW()-8))</f>
        <v>46238</v>
      </c>
      <c r="F1028">
        <f>IF(INDEX(Transactions!$L:$L,ROW()-8)="",0,INDEX(Transactions!$Q:$Q,ROW()-8))</f>
        <v>0</v>
      </c>
    </row>
    <row r="1029" spans="2:6" x14ac:dyDescent="0.15">
      <c r="B1029">
        <f ca="1">IF(INDEX(Transactions!$L:$L,ROW()-8)="",TODAY(),INDEX(Transactions!$G:$G,ROW()-8))</f>
        <v>46238</v>
      </c>
      <c r="F1029">
        <f>IF(INDEX(Transactions!$L:$L,ROW()-8)="",0,INDEX(Transactions!$Q:$Q,ROW()-8))</f>
        <v>0</v>
      </c>
    </row>
    <row r="1030" spans="2:6" x14ac:dyDescent="0.15">
      <c r="B1030">
        <f ca="1">IF(INDEX(Transactions!$L:$L,ROW()-8)="",TODAY(),INDEX(Transactions!$G:$G,ROW()-8))</f>
        <v>46238</v>
      </c>
      <c r="F1030">
        <f>IF(INDEX(Transactions!$L:$L,ROW()-8)="",0,INDEX(Transactions!$Q:$Q,ROW()-8))</f>
        <v>0</v>
      </c>
    </row>
    <row r="1031" spans="2:6" x14ac:dyDescent="0.15">
      <c r="B1031">
        <f ca="1">IF(INDEX(Transactions!$L:$L,ROW()-8)="",TODAY(),INDEX(Transactions!$G:$G,ROW()-8))</f>
        <v>46238</v>
      </c>
      <c r="F1031">
        <f>IF(INDEX(Transactions!$L:$L,ROW()-8)="",0,INDEX(Transactions!$Q:$Q,ROW()-8))</f>
        <v>0</v>
      </c>
    </row>
    <row r="1032" spans="2:6" x14ac:dyDescent="0.15">
      <c r="B1032">
        <f ca="1">IF(INDEX(Transactions!$L:$L,ROW()-8)="",TODAY(),INDEX(Transactions!$G:$G,ROW()-8))</f>
        <v>46238</v>
      </c>
      <c r="F1032">
        <f>IF(INDEX(Transactions!$L:$L,ROW()-8)="",0,INDEX(Transactions!$Q:$Q,ROW()-8))</f>
        <v>0</v>
      </c>
    </row>
    <row r="1033" spans="2:6" x14ac:dyDescent="0.15">
      <c r="B1033">
        <f ca="1">IF(INDEX(Transactions!$L:$L,ROW()-8)="",TODAY(),INDEX(Transactions!$G:$G,ROW()-8))</f>
        <v>46238</v>
      </c>
      <c r="F1033">
        <f>IF(INDEX(Transactions!$L:$L,ROW()-8)="",0,INDEX(Transactions!$Q:$Q,ROW()-8))</f>
        <v>0</v>
      </c>
    </row>
    <row r="1034" spans="2:6" x14ac:dyDescent="0.15">
      <c r="B1034">
        <f ca="1">IF(INDEX(Transactions!$L:$L,ROW()-8)="",TODAY(),INDEX(Transactions!$G:$G,ROW()-8))</f>
        <v>46238</v>
      </c>
      <c r="F1034">
        <f>IF(INDEX(Transactions!$L:$L,ROW()-8)="",0,INDEX(Transactions!$Q:$Q,ROW()-8))</f>
        <v>0</v>
      </c>
    </row>
    <row r="1035" spans="2:6" x14ac:dyDescent="0.15">
      <c r="B1035">
        <f ca="1">IF(INDEX(Transactions!$L:$L,ROW()-8)="",TODAY(),INDEX(Transactions!$G:$G,ROW()-8))</f>
        <v>46238</v>
      </c>
      <c r="F1035">
        <f>IF(INDEX(Transactions!$L:$L,ROW()-8)="",0,INDEX(Transactions!$Q:$Q,ROW()-8))</f>
        <v>0</v>
      </c>
    </row>
    <row r="1036" spans="2:6" x14ac:dyDescent="0.15">
      <c r="B1036">
        <f ca="1">IF(INDEX(Transactions!$L:$L,ROW()-8)="",TODAY(),INDEX(Transactions!$G:$G,ROW()-8))</f>
        <v>46238</v>
      </c>
      <c r="F1036">
        <f>IF(INDEX(Transactions!$L:$L,ROW()-8)="",0,INDEX(Transactions!$Q:$Q,ROW()-8))</f>
        <v>0</v>
      </c>
    </row>
    <row r="1037" spans="2:6" x14ac:dyDescent="0.15">
      <c r="B1037">
        <f ca="1">IF(INDEX(Transactions!$L:$L,ROW()-8)="",TODAY(),INDEX(Transactions!$G:$G,ROW()-8))</f>
        <v>46238</v>
      </c>
      <c r="F1037">
        <f>IF(INDEX(Transactions!$L:$L,ROW()-8)="",0,INDEX(Transactions!$Q:$Q,ROW()-8))</f>
        <v>0</v>
      </c>
    </row>
    <row r="1038" spans="2:6" x14ac:dyDescent="0.15">
      <c r="B1038">
        <f ca="1">IF(INDEX(Transactions!$L:$L,ROW()-8)="",TODAY(),INDEX(Transactions!$G:$G,ROW()-8))</f>
        <v>46238</v>
      </c>
      <c r="F1038">
        <f>IF(INDEX(Transactions!$L:$L,ROW()-8)="",0,INDEX(Transactions!$Q:$Q,ROW()-8))</f>
        <v>0</v>
      </c>
    </row>
    <row r="1039" spans="2:6" x14ac:dyDescent="0.15">
      <c r="B1039">
        <f ca="1">IF(INDEX(Transactions!$L:$L,ROW()-8)="",TODAY(),INDEX(Transactions!$G:$G,ROW()-8))</f>
        <v>46238</v>
      </c>
      <c r="F1039">
        <f>IF(INDEX(Transactions!$L:$L,ROW()-8)="",0,INDEX(Transactions!$Q:$Q,ROW()-8))</f>
        <v>0</v>
      </c>
    </row>
    <row r="1040" spans="2:6" x14ac:dyDescent="0.15">
      <c r="B1040">
        <f ca="1">IF(INDEX(Transactions!$L:$L,ROW()-8)="",TODAY(),INDEX(Transactions!$G:$G,ROW()-8))</f>
        <v>46238</v>
      </c>
      <c r="F1040">
        <f>IF(INDEX(Transactions!$L:$L,ROW()-8)="",0,INDEX(Transactions!$Q:$Q,ROW()-8))</f>
        <v>0</v>
      </c>
    </row>
    <row r="1041" spans="2:6" x14ac:dyDescent="0.15">
      <c r="B1041">
        <f ca="1">IF(INDEX(Transactions!$L:$L,ROW()-8)="",TODAY(),INDEX(Transactions!$G:$G,ROW()-8))</f>
        <v>46238</v>
      </c>
      <c r="F1041">
        <f>IF(INDEX(Transactions!$L:$L,ROW()-8)="",0,INDEX(Transactions!$Q:$Q,ROW()-8))</f>
        <v>0</v>
      </c>
    </row>
    <row r="1042" spans="2:6" x14ac:dyDescent="0.15">
      <c r="B1042">
        <f ca="1">IF(INDEX(Transactions!$L:$L,ROW()-8)="",TODAY(),INDEX(Transactions!$G:$G,ROW()-8))</f>
        <v>46238</v>
      </c>
      <c r="F1042">
        <f>IF(INDEX(Transactions!$L:$L,ROW()-8)="",0,INDEX(Transactions!$Q:$Q,ROW()-8))</f>
        <v>0</v>
      </c>
    </row>
    <row r="1043" spans="2:6" x14ac:dyDescent="0.15">
      <c r="B1043">
        <f ca="1">IF(INDEX(Transactions!$L:$L,ROW()-8)="",TODAY(),INDEX(Transactions!$G:$G,ROW()-8))</f>
        <v>46238</v>
      </c>
      <c r="F1043">
        <f>IF(INDEX(Transactions!$L:$L,ROW()-8)="",0,INDEX(Transactions!$Q:$Q,ROW()-8))</f>
        <v>0</v>
      </c>
    </row>
    <row r="1044" spans="2:6" x14ac:dyDescent="0.15">
      <c r="B1044">
        <f ca="1">IF(INDEX(Transactions!$L:$L,ROW()-8)="",TODAY(),INDEX(Transactions!$G:$G,ROW()-8))</f>
        <v>46238</v>
      </c>
      <c r="F1044">
        <f>IF(INDEX(Transactions!$L:$L,ROW()-8)="",0,INDEX(Transactions!$Q:$Q,ROW()-8))</f>
        <v>0</v>
      </c>
    </row>
    <row r="1045" spans="2:6" x14ac:dyDescent="0.15">
      <c r="B1045">
        <f ca="1">IF(INDEX(Transactions!$L:$L,ROW()-8)="",TODAY(),INDEX(Transactions!$G:$G,ROW()-8))</f>
        <v>46238</v>
      </c>
      <c r="F1045">
        <f>IF(INDEX(Transactions!$L:$L,ROW()-8)="",0,INDEX(Transactions!$Q:$Q,ROW()-8))</f>
        <v>0</v>
      </c>
    </row>
    <row r="1046" spans="2:6" x14ac:dyDescent="0.15">
      <c r="B1046">
        <f ca="1">IF(INDEX(Transactions!$L:$L,ROW()-8)="",TODAY(),INDEX(Transactions!$G:$G,ROW()-8))</f>
        <v>46238</v>
      </c>
      <c r="F1046">
        <f>IF(INDEX(Transactions!$L:$L,ROW()-8)="",0,INDEX(Transactions!$Q:$Q,ROW()-8))</f>
        <v>0</v>
      </c>
    </row>
    <row r="1047" spans="2:6" x14ac:dyDescent="0.15">
      <c r="B1047">
        <f ca="1">IF(INDEX(Transactions!$L:$L,ROW()-8)="",TODAY(),INDEX(Transactions!$G:$G,ROW()-8))</f>
        <v>46238</v>
      </c>
      <c r="F1047">
        <f>IF(INDEX(Transactions!$L:$L,ROW()-8)="",0,INDEX(Transactions!$Q:$Q,ROW()-8))</f>
        <v>0</v>
      </c>
    </row>
    <row r="1048" spans="2:6" x14ac:dyDescent="0.15">
      <c r="B1048">
        <f ca="1">IF(INDEX(Transactions!$L:$L,ROW()-8)="",TODAY(),INDEX(Transactions!$G:$G,ROW()-8))</f>
        <v>46238</v>
      </c>
      <c r="F1048">
        <f>IF(INDEX(Transactions!$L:$L,ROW()-8)="",0,INDEX(Transactions!$Q:$Q,ROW()-8))</f>
        <v>0</v>
      </c>
    </row>
    <row r="1049" spans="2:6" x14ac:dyDescent="0.15">
      <c r="B1049">
        <f ca="1">IF(INDEX(Transactions!$L:$L,ROW()-8)="",TODAY(),INDEX(Transactions!$G:$G,ROW()-8))</f>
        <v>46238</v>
      </c>
      <c r="F1049">
        <f>IF(INDEX(Transactions!$L:$L,ROW()-8)="",0,INDEX(Transactions!$Q:$Q,ROW()-8))</f>
        <v>0</v>
      </c>
    </row>
    <row r="1050" spans="2:6" x14ac:dyDescent="0.15">
      <c r="B1050">
        <f ca="1">IF(INDEX(Transactions!$L:$L,ROW()-8)="",TODAY(),INDEX(Transactions!$G:$G,ROW()-8))</f>
        <v>46238</v>
      </c>
      <c r="F1050">
        <f>IF(INDEX(Transactions!$L:$L,ROW()-8)="",0,INDEX(Transactions!$Q:$Q,ROW()-8))</f>
        <v>0</v>
      </c>
    </row>
    <row r="1051" spans="2:6" x14ac:dyDescent="0.15">
      <c r="B1051">
        <f ca="1">IF(INDEX(Transactions!$L:$L,ROW()-8)="",TODAY(),INDEX(Transactions!$G:$G,ROW()-8))</f>
        <v>46238</v>
      </c>
      <c r="F1051">
        <f>IF(INDEX(Transactions!$L:$L,ROW()-8)="",0,INDEX(Transactions!$Q:$Q,ROW()-8))</f>
        <v>0</v>
      </c>
    </row>
    <row r="1052" spans="2:6" x14ac:dyDescent="0.15">
      <c r="B1052">
        <f ca="1">IF(INDEX(Transactions!$L:$L,ROW()-8)="",TODAY(),INDEX(Transactions!$G:$G,ROW()-8))</f>
        <v>46238</v>
      </c>
      <c r="F1052">
        <f>IF(INDEX(Transactions!$L:$L,ROW()-8)="",0,INDEX(Transactions!$Q:$Q,ROW()-8))</f>
        <v>0</v>
      </c>
    </row>
    <row r="1053" spans="2:6" x14ac:dyDescent="0.15">
      <c r="B1053">
        <f ca="1">IF(INDEX(Transactions!$L:$L,ROW()-8)="",TODAY(),INDEX(Transactions!$G:$G,ROW()-8))</f>
        <v>46238</v>
      </c>
      <c r="F1053">
        <f>IF(INDEX(Transactions!$L:$L,ROW()-8)="",0,INDEX(Transactions!$Q:$Q,ROW()-8))</f>
        <v>0</v>
      </c>
    </row>
    <row r="1054" spans="2:6" x14ac:dyDescent="0.15">
      <c r="B1054">
        <f ca="1">IF(INDEX(Transactions!$L:$L,ROW()-8)="",TODAY(),INDEX(Transactions!$G:$G,ROW()-8))</f>
        <v>46238</v>
      </c>
      <c r="F1054">
        <f>IF(INDEX(Transactions!$L:$L,ROW()-8)="",0,INDEX(Transactions!$Q:$Q,ROW()-8))</f>
        <v>0</v>
      </c>
    </row>
    <row r="1055" spans="2:6" x14ac:dyDescent="0.15">
      <c r="B1055">
        <f ca="1">IF(INDEX(Transactions!$L:$L,ROW()-8)="",TODAY(),INDEX(Transactions!$G:$G,ROW()-8))</f>
        <v>46238</v>
      </c>
      <c r="F1055">
        <f>IF(INDEX(Transactions!$L:$L,ROW()-8)="",0,INDEX(Transactions!$Q:$Q,ROW()-8))</f>
        <v>0</v>
      </c>
    </row>
    <row r="1056" spans="2:6" x14ac:dyDescent="0.15">
      <c r="B1056">
        <f ca="1">IF(INDEX(Transactions!$L:$L,ROW()-8)="",TODAY(),INDEX(Transactions!$G:$G,ROW()-8))</f>
        <v>46238</v>
      </c>
      <c r="F1056">
        <f>IF(INDEX(Transactions!$L:$L,ROW()-8)="",0,INDEX(Transactions!$Q:$Q,ROW()-8))</f>
        <v>0</v>
      </c>
    </row>
    <row r="1057" spans="2:6" x14ac:dyDescent="0.15">
      <c r="B1057">
        <f ca="1">IF(INDEX(Transactions!$L:$L,ROW()-8)="",TODAY(),INDEX(Transactions!$G:$G,ROW()-8))</f>
        <v>46238</v>
      </c>
      <c r="F1057">
        <f>IF(INDEX(Transactions!$L:$L,ROW()-8)="",0,INDEX(Transactions!$Q:$Q,ROW()-8))</f>
        <v>0</v>
      </c>
    </row>
    <row r="1058" spans="2:6" x14ac:dyDescent="0.15">
      <c r="B1058">
        <f ca="1">IF(INDEX(Transactions!$L:$L,ROW()-8)="",TODAY(),INDEX(Transactions!$G:$G,ROW()-8))</f>
        <v>46238</v>
      </c>
      <c r="F1058">
        <f>IF(INDEX(Transactions!$L:$L,ROW()-8)="",0,INDEX(Transactions!$Q:$Q,ROW()-8))</f>
        <v>0</v>
      </c>
    </row>
    <row r="1059" spans="2:6" x14ac:dyDescent="0.15">
      <c r="B1059">
        <f ca="1">IF(INDEX(Transactions!$L:$L,ROW()-8)="",TODAY(),INDEX(Transactions!$G:$G,ROW()-8))</f>
        <v>46238</v>
      </c>
      <c r="F1059">
        <f>IF(INDEX(Transactions!$L:$L,ROW()-8)="",0,INDEX(Transactions!$Q:$Q,ROW()-8))</f>
        <v>0</v>
      </c>
    </row>
    <row r="1060" spans="2:6" x14ac:dyDescent="0.15">
      <c r="B1060">
        <f ca="1">IF(INDEX(Transactions!$L:$L,ROW()-8)="",TODAY(),INDEX(Transactions!$G:$G,ROW()-8))</f>
        <v>46238</v>
      </c>
      <c r="F1060">
        <f>IF(INDEX(Transactions!$L:$L,ROW()-8)="",0,INDEX(Transactions!$Q:$Q,ROW()-8))</f>
        <v>0</v>
      </c>
    </row>
    <row r="1061" spans="2:6" x14ac:dyDescent="0.15">
      <c r="B1061">
        <f ca="1">IF(INDEX(Transactions!$L:$L,ROW()-8)="",TODAY(),INDEX(Transactions!$G:$G,ROW()-8))</f>
        <v>46238</v>
      </c>
      <c r="F1061">
        <f>IF(INDEX(Transactions!$L:$L,ROW()-8)="",0,INDEX(Transactions!$Q:$Q,ROW()-8))</f>
        <v>0</v>
      </c>
    </row>
    <row r="1062" spans="2:6" x14ac:dyDescent="0.15">
      <c r="B1062">
        <f ca="1">IF(INDEX(Transactions!$L:$L,ROW()-8)="",TODAY(),INDEX(Transactions!$G:$G,ROW()-8))</f>
        <v>46238</v>
      </c>
      <c r="F1062">
        <f>IF(INDEX(Transactions!$L:$L,ROW()-8)="",0,INDEX(Transactions!$Q:$Q,ROW()-8))</f>
        <v>0</v>
      </c>
    </row>
    <row r="1063" spans="2:6" x14ac:dyDescent="0.15">
      <c r="B1063">
        <f ca="1">IF(INDEX(Transactions!$L:$L,ROW()-8)="",TODAY(),INDEX(Transactions!$G:$G,ROW()-8))</f>
        <v>46238</v>
      </c>
      <c r="F1063">
        <f>IF(INDEX(Transactions!$L:$L,ROW()-8)="",0,INDEX(Transactions!$Q:$Q,ROW()-8))</f>
        <v>0</v>
      </c>
    </row>
    <row r="1064" spans="2:6" x14ac:dyDescent="0.15">
      <c r="B1064">
        <f ca="1">IF(INDEX(Transactions!$L:$L,ROW()-8)="",TODAY(),INDEX(Transactions!$G:$G,ROW()-8))</f>
        <v>46238</v>
      </c>
      <c r="F1064">
        <f>IF(INDEX(Transactions!$L:$L,ROW()-8)="",0,INDEX(Transactions!$Q:$Q,ROW()-8))</f>
        <v>0</v>
      </c>
    </row>
    <row r="1065" spans="2:6" x14ac:dyDescent="0.15">
      <c r="B1065">
        <f ca="1">IF(INDEX(Transactions!$L:$L,ROW()-8)="",TODAY(),INDEX(Transactions!$G:$G,ROW()-8))</f>
        <v>46238</v>
      </c>
      <c r="F1065">
        <f>IF(INDEX(Transactions!$L:$L,ROW()-8)="",0,INDEX(Transactions!$Q:$Q,ROW()-8))</f>
        <v>0</v>
      </c>
    </row>
    <row r="1066" spans="2:6" x14ac:dyDescent="0.15">
      <c r="B1066">
        <f ca="1">IF(INDEX(Transactions!$L:$L,ROW()-8)="",TODAY(),INDEX(Transactions!$G:$G,ROW()-8))</f>
        <v>46238</v>
      </c>
      <c r="F1066">
        <f>IF(INDEX(Transactions!$L:$L,ROW()-8)="",0,INDEX(Transactions!$Q:$Q,ROW()-8))</f>
        <v>0</v>
      </c>
    </row>
    <row r="1067" spans="2:6" x14ac:dyDescent="0.15">
      <c r="B1067">
        <f ca="1">IF(INDEX(Transactions!$L:$L,ROW()-8)="",TODAY(),INDEX(Transactions!$G:$G,ROW()-8))</f>
        <v>46238</v>
      </c>
      <c r="F1067">
        <f>IF(INDEX(Transactions!$L:$L,ROW()-8)="",0,INDEX(Transactions!$Q:$Q,ROW()-8))</f>
        <v>0</v>
      </c>
    </row>
    <row r="1068" spans="2:6" x14ac:dyDescent="0.15">
      <c r="B1068">
        <f ca="1">IF(INDEX(Transactions!$L:$L,ROW()-8)="",TODAY(),INDEX(Transactions!$G:$G,ROW()-8))</f>
        <v>46238</v>
      </c>
      <c r="F1068">
        <f>IF(INDEX(Transactions!$L:$L,ROW()-8)="",0,INDEX(Transactions!$Q:$Q,ROW()-8))</f>
        <v>0</v>
      </c>
    </row>
    <row r="1069" spans="2:6" x14ac:dyDescent="0.15">
      <c r="B1069">
        <f ca="1">IF(INDEX(Transactions!$L:$L,ROW()-8)="",TODAY(),INDEX(Transactions!$G:$G,ROW()-8))</f>
        <v>46238</v>
      </c>
      <c r="F1069">
        <f>IF(INDEX(Transactions!$L:$L,ROW()-8)="",0,INDEX(Transactions!$Q:$Q,ROW()-8))</f>
        <v>0</v>
      </c>
    </row>
    <row r="1070" spans="2:6" x14ac:dyDescent="0.15">
      <c r="B1070">
        <f ca="1">IF(INDEX(Transactions!$L:$L,ROW()-8)="",TODAY(),INDEX(Transactions!$G:$G,ROW()-8))</f>
        <v>46238</v>
      </c>
      <c r="F1070">
        <f>IF(INDEX(Transactions!$L:$L,ROW()-8)="",0,INDEX(Transactions!$Q:$Q,ROW()-8))</f>
        <v>0</v>
      </c>
    </row>
    <row r="1071" spans="2:6" x14ac:dyDescent="0.15">
      <c r="B1071">
        <f ca="1">IF(INDEX(Transactions!$L:$L,ROW()-8)="",TODAY(),INDEX(Transactions!$G:$G,ROW()-8))</f>
        <v>46238</v>
      </c>
      <c r="F1071">
        <f>IF(INDEX(Transactions!$L:$L,ROW()-8)="",0,INDEX(Transactions!$Q:$Q,ROW()-8))</f>
        <v>0</v>
      </c>
    </row>
    <row r="1072" spans="2:6" x14ac:dyDescent="0.15">
      <c r="B1072">
        <f ca="1">IF(INDEX(Transactions!$L:$L,ROW()-8)="",TODAY(),INDEX(Transactions!$G:$G,ROW()-8))</f>
        <v>46238</v>
      </c>
      <c r="F1072">
        <f>IF(INDEX(Transactions!$L:$L,ROW()-8)="",0,INDEX(Transactions!$Q:$Q,ROW()-8))</f>
        <v>0</v>
      </c>
    </row>
    <row r="1073" spans="2:6" x14ac:dyDescent="0.15">
      <c r="B1073">
        <f ca="1">IF(INDEX(Transactions!$L:$L,ROW()-8)="",TODAY(),INDEX(Transactions!$G:$G,ROW()-8))</f>
        <v>46238</v>
      </c>
      <c r="F1073">
        <f>IF(INDEX(Transactions!$L:$L,ROW()-8)="",0,INDEX(Transactions!$Q:$Q,ROW()-8))</f>
        <v>0</v>
      </c>
    </row>
    <row r="1074" spans="2:6" x14ac:dyDescent="0.15">
      <c r="B1074">
        <f ca="1">IF(INDEX(Transactions!$L:$L,ROW()-8)="",TODAY(),INDEX(Transactions!$G:$G,ROW()-8))</f>
        <v>46238</v>
      </c>
      <c r="F1074">
        <f>IF(INDEX(Transactions!$L:$L,ROW()-8)="",0,INDEX(Transactions!$Q:$Q,ROW()-8))</f>
        <v>0</v>
      </c>
    </row>
    <row r="1075" spans="2:6" x14ac:dyDescent="0.15">
      <c r="B1075">
        <f ca="1">IF(INDEX(Transactions!$L:$L,ROW()-8)="",TODAY(),INDEX(Transactions!$G:$G,ROW()-8))</f>
        <v>46238</v>
      </c>
      <c r="F1075">
        <f>IF(INDEX(Transactions!$L:$L,ROW()-8)="",0,INDEX(Transactions!$Q:$Q,ROW()-8))</f>
        <v>0</v>
      </c>
    </row>
    <row r="1076" spans="2:6" x14ac:dyDescent="0.15">
      <c r="B1076">
        <f ca="1">IF(INDEX(Transactions!$L:$L,ROW()-8)="",TODAY(),INDEX(Transactions!$G:$G,ROW()-8))</f>
        <v>46238</v>
      </c>
      <c r="F1076">
        <f>IF(INDEX(Transactions!$L:$L,ROW()-8)="",0,INDEX(Transactions!$Q:$Q,ROW()-8))</f>
        <v>0</v>
      </c>
    </row>
    <row r="1077" spans="2:6" x14ac:dyDescent="0.15">
      <c r="B1077">
        <f ca="1">IF(INDEX(Transactions!$L:$L,ROW()-8)="",TODAY(),INDEX(Transactions!$G:$G,ROW()-8))</f>
        <v>46238</v>
      </c>
      <c r="F1077">
        <f>IF(INDEX(Transactions!$L:$L,ROW()-8)="",0,INDEX(Transactions!$Q:$Q,ROW()-8))</f>
        <v>0</v>
      </c>
    </row>
    <row r="1078" spans="2:6" x14ac:dyDescent="0.15">
      <c r="B1078">
        <f ca="1">IF(INDEX(Transactions!$L:$L,ROW()-8)="",TODAY(),INDEX(Transactions!$G:$G,ROW()-8))</f>
        <v>46238</v>
      </c>
      <c r="F1078">
        <f>IF(INDEX(Transactions!$L:$L,ROW()-8)="",0,INDEX(Transactions!$Q:$Q,ROW()-8))</f>
        <v>0</v>
      </c>
    </row>
    <row r="1079" spans="2:6" x14ac:dyDescent="0.15">
      <c r="B1079">
        <f ca="1">IF(INDEX(Transactions!$L:$L,ROW()-8)="",TODAY(),INDEX(Transactions!$G:$G,ROW()-8))</f>
        <v>46238</v>
      </c>
      <c r="F1079">
        <f>IF(INDEX(Transactions!$L:$L,ROW()-8)="",0,INDEX(Transactions!$Q:$Q,ROW()-8))</f>
        <v>0</v>
      </c>
    </row>
    <row r="1080" spans="2:6" x14ac:dyDescent="0.15">
      <c r="B1080">
        <f ca="1">IF(INDEX(Transactions!$L:$L,ROW()-8)="",TODAY(),INDEX(Transactions!$G:$G,ROW()-8))</f>
        <v>46238</v>
      </c>
      <c r="F1080">
        <f>IF(INDEX(Transactions!$L:$L,ROW()-8)="",0,INDEX(Transactions!$Q:$Q,ROW()-8))</f>
        <v>0</v>
      </c>
    </row>
    <row r="1081" spans="2:6" x14ac:dyDescent="0.15">
      <c r="B1081">
        <f ca="1">IF(INDEX(Transactions!$L:$L,ROW()-8)="",TODAY(),INDEX(Transactions!$G:$G,ROW()-8))</f>
        <v>46238</v>
      </c>
      <c r="F1081">
        <f>IF(INDEX(Transactions!$L:$L,ROW()-8)="",0,INDEX(Transactions!$Q:$Q,ROW()-8))</f>
        <v>0</v>
      </c>
    </row>
    <row r="1082" spans="2:6" x14ac:dyDescent="0.15">
      <c r="B1082">
        <f ca="1">IF(INDEX(Transactions!$L:$L,ROW()-8)="",TODAY(),INDEX(Transactions!$G:$G,ROW()-8))</f>
        <v>46238</v>
      </c>
      <c r="F1082">
        <f>IF(INDEX(Transactions!$L:$L,ROW()-8)="",0,INDEX(Transactions!$Q:$Q,ROW()-8))</f>
        <v>0</v>
      </c>
    </row>
    <row r="1083" spans="2:6" x14ac:dyDescent="0.15">
      <c r="B1083">
        <f ca="1">IF(INDEX(Transactions!$L:$L,ROW()-8)="",TODAY(),INDEX(Transactions!$G:$G,ROW()-8))</f>
        <v>46238</v>
      </c>
      <c r="F1083">
        <f>IF(INDEX(Transactions!$L:$L,ROW()-8)="",0,INDEX(Transactions!$Q:$Q,ROW()-8))</f>
        <v>0</v>
      </c>
    </row>
    <row r="1084" spans="2:6" x14ac:dyDescent="0.15">
      <c r="B1084">
        <f ca="1">IF(INDEX(Transactions!$L:$L,ROW()-8)="",TODAY(),INDEX(Transactions!$G:$G,ROW()-8))</f>
        <v>46238</v>
      </c>
      <c r="F1084">
        <f>IF(INDEX(Transactions!$L:$L,ROW()-8)="",0,INDEX(Transactions!$Q:$Q,ROW()-8))</f>
        <v>0</v>
      </c>
    </row>
    <row r="1085" spans="2:6" x14ac:dyDescent="0.15">
      <c r="B1085">
        <f ca="1">IF(INDEX(Transactions!$L:$L,ROW()-8)="",TODAY(),INDEX(Transactions!$G:$G,ROW()-8))</f>
        <v>46238</v>
      </c>
      <c r="F1085">
        <f>IF(INDEX(Transactions!$L:$L,ROW()-8)="",0,INDEX(Transactions!$Q:$Q,ROW()-8))</f>
        <v>0</v>
      </c>
    </row>
    <row r="1086" spans="2:6" x14ac:dyDescent="0.15">
      <c r="B1086">
        <f ca="1">IF(INDEX(Transactions!$L:$L,ROW()-8)="",TODAY(),INDEX(Transactions!$G:$G,ROW()-8))</f>
        <v>46238</v>
      </c>
      <c r="F1086">
        <f>IF(INDEX(Transactions!$L:$L,ROW()-8)="",0,INDEX(Transactions!$Q:$Q,ROW()-8))</f>
        <v>0</v>
      </c>
    </row>
    <row r="1087" spans="2:6" x14ac:dyDescent="0.15">
      <c r="B1087">
        <f ca="1">IF(INDEX(Transactions!$L:$L,ROW()-8)="",TODAY(),INDEX(Transactions!$G:$G,ROW()-8))</f>
        <v>46238</v>
      </c>
      <c r="F1087">
        <f>IF(INDEX(Transactions!$L:$L,ROW()-8)="",0,INDEX(Transactions!$Q:$Q,ROW()-8))</f>
        <v>0</v>
      </c>
    </row>
    <row r="1088" spans="2:6" x14ac:dyDescent="0.15">
      <c r="B1088">
        <f ca="1">IF(INDEX(Transactions!$L:$L,ROW()-8)="",TODAY(),INDEX(Transactions!$G:$G,ROW()-8))</f>
        <v>46238</v>
      </c>
      <c r="F1088">
        <f>IF(INDEX(Transactions!$L:$L,ROW()-8)="",0,INDEX(Transactions!$Q:$Q,ROW()-8))</f>
        <v>0</v>
      </c>
    </row>
    <row r="1089" spans="2:6" x14ac:dyDescent="0.15">
      <c r="B1089">
        <f ca="1">IF(INDEX(Transactions!$L:$L,ROW()-8)="",TODAY(),INDEX(Transactions!$G:$G,ROW()-8))</f>
        <v>46238</v>
      </c>
      <c r="F1089">
        <f>IF(INDEX(Transactions!$L:$L,ROW()-8)="",0,INDEX(Transactions!$Q:$Q,ROW()-8))</f>
        <v>0</v>
      </c>
    </row>
    <row r="1090" spans="2:6" x14ac:dyDescent="0.15">
      <c r="B1090">
        <f ca="1">IF(INDEX(Transactions!$L:$L,ROW()-8)="",TODAY(),INDEX(Transactions!$G:$G,ROW()-8))</f>
        <v>46238</v>
      </c>
      <c r="F1090">
        <f>IF(INDEX(Transactions!$L:$L,ROW()-8)="",0,INDEX(Transactions!$Q:$Q,ROW()-8))</f>
        <v>0</v>
      </c>
    </row>
    <row r="1091" spans="2:6" x14ac:dyDescent="0.15">
      <c r="B1091">
        <f ca="1">IF(INDEX(Transactions!$L:$L,ROW()-8)="",TODAY(),INDEX(Transactions!$G:$G,ROW()-8))</f>
        <v>46238</v>
      </c>
      <c r="F1091">
        <f>IF(INDEX(Transactions!$L:$L,ROW()-8)="",0,INDEX(Transactions!$Q:$Q,ROW()-8))</f>
        <v>0</v>
      </c>
    </row>
    <row r="1092" spans="2:6" x14ac:dyDescent="0.15">
      <c r="B1092">
        <f ca="1">IF(INDEX(Transactions!$L:$L,ROW()-8)="",TODAY(),INDEX(Transactions!$G:$G,ROW()-8))</f>
        <v>46238</v>
      </c>
      <c r="F1092">
        <f>IF(INDEX(Transactions!$L:$L,ROW()-8)="",0,INDEX(Transactions!$Q:$Q,ROW()-8))</f>
        <v>0</v>
      </c>
    </row>
    <row r="1093" spans="2:6" x14ac:dyDescent="0.15">
      <c r="B1093">
        <f ca="1">IF(INDEX(Transactions!$L:$L,ROW()-8)="",TODAY(),INDEX(Transactions!$G:$G,ROW()-8))</f>
        <v>46238</v>
      </c>
      <c r="F1093">
        <f>IF(INDEX(Transactions!$L:$L,ROW()-8)="",0,INDEX(Transactions!$Q:$Q,ROW()-8))</f>
        <v>0</v>
      </c>
    </row>
    <row r="1094" spans="2:6" x14ac:dyDescent="0.15">
      <c r="B1094">
        <f ca="1">IF(INDEX(Transactions!$L:$L,ROW()-8)="",TODAY(),INDEX(Transactions!$G:$G,ROW()-8))</f>
        <v>46238</v>
      </c>
      <c r="F1094">
        <f>IF(INDEX(Transactions!$L:$L,ROW()-8)="",0,INDEX(Transactions!$Q:$Q,ROW()-8))</f>
        <v>0</v>
      </c>
    </row>
    <row r="1095" spans="2:6" x14ac:dyDescent="0.15">
      <c r="B1095">
        <f ca="1">IF(INDEX(Transactions!$L:$L,ROW()-8)="",TODAY(),INDEX(Transactions!$G:$G,ROW()-8))</f>
        <v>46238</v>
      </c>
      <c r="F1095">
        <f>IF(INDEX(Transactions!$L:$L,ROW()-8)="",0,INDEX(Transactions!$Q:$Q,ROW()-8))</f>
        <v>0</v>
      </c>
    </row>
    <row r="1096" spans="2:6" x14ac:dyDescent="0.15">
      <c r="B1096">
        <f ca="1">IF(INDEX(Transactions!$L:$L,ROW()-8)="",TODAY(),INDEX(Transactions!$G:$G,ROW()-8))</f>
        <v>46238</v>
      </c>
      <c r="F1096">
        <f>IF(INDEX(Transactions!$L:$L,ROW()-8)="",0,INDEX(Transactions!$Q:$Q,ROW()-8))</f>
        <v>0</v>
      </c>
    </row>
    <row r="1097" spans="2:6" x14ac:dyDescent="0.15">
      <c r="B1097">
        <f ca="1">IF(INDEX(Transactions!$L:$L,ROW()-8)="",TODAY(),INDEX(Transactions!$G:$G,ROW()-8))</f>
        <v>46238</v>
      </c>
      <c r="F1097">
        <f>IF(INDEX(Transactions!$L:$L,ROW()-8)="",0,INDEX(Transactions!$Q:$Q,ROW()-8))</f>
        <v>0</v>
      </c>
    </row>
    <row r="1098" spans="2:6" x14ac:dyDescent="0.15">
      <c r="B1098">
        <f ca="1">IF(INDEX(Transactions!$L:$L,ROW()-8)="",TODAY(),INDEX(Transactions!$G:$G,ROW()-8))</f>
        <v>46238</v>
      </c>
      <c r="F1098">
        <f>IF(INDEX(Transactions!$L:$L,ROW()-8)="",0,INDEX(Transactions!$Q:$Q,ROW()-8))</f>
        <v>0</v>
      </c>
    </row>
    <row r="1099" spans="2:6" x14ac:dyDescent="0.15">
      <c r="B1099">
        <f ca="1">IF(INDEX(Transactions!$L:$L,ROW()-8)="",TODAY(),INDEX(Transactions!$G:$G,ROW()-8))</f>
        <v>46238</v>
      </c>
      <c r="F1099">
        <f>IF(INDEX(Transactions!$L:$L,ROW()-8)="",0,INDEX(Transactions!$Q:$Q,ROW()-8))</f>
        <v>0</v>
      </c>
    </row>
    <row r="1100" spans="2:6" x14ac:dyDescent="0.15">
      <c r="B1100">
        <f ca="1">IF(INDEX(Transactions!$L:$L,ROW()-8)="",TODAY(),INDEX(Transactions!$G:$G,ROW()-8))</f>
        <v>46238</v>
      </c>
      <c r="F1100">
        <f>IF(INDEX(Transactions!$L:$L,ROW()-8)="",0,INDEX(Transactions!$Q:$Q,ROW()-8))</f>
        <v>0</v>
      </c>
    </row>
    <row r="1101" spans="2:6" x14ac:dyDescent="0.15">
      <c r="B1101">
        <f ca="1">IF(INDEX(Transactions!$L:$L,ROW()-8)="",TODAY(),INDEX(Transactions!$G:$G,ROW()-8))</f>
        <v>46238</v>
      </c>
      <c r="F1101">
        <f>IF(INDEX(Transactions!$L:$L,ROW()-8)="",0,INDEX(Transactions!$Q:$Q,ROW()-8))</f>
        <v>0</v>
      </c>
    </row>
    <row r="1102" spans="2:6" x14ac:dyDescent="0.15">
      <c r="B1102">
        <f ca="1">IF(INDEX(Transactions!$L:$L,ROW()-8)="",TODAY(),INDEX(Transactions!$G:$G,ROW()-8))</f>
        <v>46238</v>
      </c>
      <c r="F1102">
        <f>IF(INDEX(Transactions!$L:$L,ROW()-8)="",0,INDEX(Transactions!$Q:$Q,ROW()-8))</f>
        <v>0</v>
      </c>
    </row>
    <row r="1103" spans="2:6" x14ac:dyDescent="0.15">
      <c r="B1103">
        <f ca="1">IF(INDEX(Transactions!$L:$L,ROW()-8)="",TODAY(),INDEX(Transactions!$G:$G,ROW()-8))</f>
        <v>46238</v>
      </c>
      <c r="F1103">
        <f>IF(INDEX(Transactions!$L:$L,ROW()-8)="",0,INDEX(Transactions!$Q:$Q,ROW()-8))</f>
        <v>0</v>
      </c>
    </row>
    <row r="1104" spans="2:6" x14ac:dyDescent="0.15">
      <c r="B1104">
        <f ca="1">IF(INDEX(Transactions!$L:$L,ROW()-8)="",TODAY(),INDEX(Transactions!$G:$G,ROW()-8))</f>
        <v>46238</v>
      </c>
      <c r="F1104">
        <f>IF(INDEX(Transactions!$L:$L,ROW()-8)="",0,INDEX(Transactions!$Q:$Q,ROW()-8))</f>
        <v>0</v>
      </c>
    </row>
    <row r="1105" spans="2:6" x14ac:dyDescent="0.15">
      <c r="B1105">
        <f ca="1">IF(INDEX(Transactions!$L:$L,ROW()-8)="",TODAY(),INDEX(Transactions!$G:$G,ROW()-8))</f>
        <v>46238</v>
      </c>
      <c r="F1105">
        <f>IF(INDEX(Transactions!$L:$L,ROW()-8)="",0,INDEX(Transactions!$Q:$Q,ROW()-8))</f>
        <v>0</v>
      </c>
    </row>
    <row r="1106" spans="2:6" x14ac:dyDescent="0.15">
      <c r="B1106">
        <f ca="1">IF(INDEX(Transactions!$L:$L,ROW()-8)="",TODAY(),INDEX(Transactions!$G:$G,ROW()-8))</f>
        <v>46238</v>
      </c>
      <c r="F1106">
        <f>IF(INDEX(Transactions!$L:$L,ROW()-8)="",0,INDEX(Transactions!$Q:$Q,ROW()-8))</f>
        <v>0</v>
      </c>
    </row>
    <row r="1107" spans="2:6" x14ac:dyDescent="0.15">
      <c r="B1107">
        <f ca="1">IF(INDEX(Transactions!$L:$L,ROW()-8)="",TODAY(),INDEX(Transactions!$G:$G,ROW()-8))</f>
        <v>46238</v>
      </c>
      <c r="F1107">
        <f>IF(INDEX(Transactions!$L:$L,ROW()-8)="",0,INDEX(Transactions!$Q:$Q,ROW()-8))</f>
        <v>0</v>
      </c>
    </row>
    <row r="1108" spans="2:6" x14ac:dyDescent="0.15">
      <c r="B1108">
        <f ca="1">IF(INDEX(Transactions!$L:$L,ROW()-8)="",TODAY(),INDEX(Transactions!$G:$G,ROW()-8))</f>
        <v>46238</v>
      </c>
      <c r="F1108">
        <f>IF(INDEX(Transactions!$L:$L,ROW()-8)="",0,INDEX(Transactions!$Q:$Q,ROW()-8))</f>
        <v>0</v>
      </c>
    </row>
    <row r="1109" spans="2:6" x14ac:dyDescent="0.15">
      <c r="B1109">
        <f ca="1">IF(INDEX(Transactions!$L:$L,ROW()-8)="",TODAY(),INDEX(Transactions!$G:$G,ROW()-8))</f>
        <v>46238</v>
      </c>
      <c r="F1109">
        <f>IF(INDEX(Transactions!$L:$L,ROW()-8)="",0,INDEX(Transactions!$Q:$Q,ROW()-8))</f>
        <v>0</v>
      </c>
    </row>
    <row r="1110" spans="2:6" x14ac:dyDescent="0.15">
      <c r="B1110">
        <f ca="1">IF(INDEX(Transactions!$L:$L,ROW()-8)="",TODAY(),INDEX(Transactions!$G:$G,ROW()-8))</f>
        <v>46238</v>
      </c>
      <c r="F1110">
        <f>IF(INDEX(Transactions!$L:$L,ROW()-8)="",0,INDEX(Transactions!$Q:$Q,ROW()-8))</f>
        <v>0</v>
      </c>
    </row>
    <row r="1111" spans="2:6" x14ac:dyDescent="0.15">
      <c r="B1111">
        <f ca="1">IF(INDEX(Transactions!$L:$L,ROW()-8)="",TODAY(),INDEX(Transactions!$G:$G,ROW()-8))</f>
        <v>46238</v>
      </c>
      <c r="F1111">
        <f>IF(INDEX(Transactions!$L:$L,ROW()-8)="",0,INDEX(Transactions!$Q:$Q,ROW()-8))</f>
        <v>0</v>
      </c>
    </row>
    <row r="1112" spans="2:6" x14ac:dyDescent="0.15">
      <c r="B1112">
        <f ca="1">IF(INDEX(Transactions!$L:$L,ROW()-8)="",TODAY(),INDEX(Transactions!$G:$G,ROW()-8))</f>
        <v>46238</v>
      </c>
      <c r="F1112">
        <f>IF(INDEX(Transactions!$L:$L,ROW()-8)="",0,INDEX(Transactions!$Q:$Q,ROW()-8))</f>
        <v>0</v>
      </c>
    </row>
    <row r="1113" spans="2:6" x14ac:dyDescent="0.15">
      <c r="B1113">
        <f ca="1">IF(INDEX(Transactions!$L:$L,ROW()-8)="",TODAY(),INDEX(Transactions!$G:$G,ROW()-8))</f>
        <v>46238</v>
      </c>
      <c r="F1113">
        <f>IF(INDEX(Transactions!$L:$L,ROW()-8)="",0,INDEX(Transactions!$Q:$Q,ROW()-8))</f>
        <v>0</v>
      </c>
    </row>
    <row r="1114" spans="2:6" x14ac:dyDescent="0.15">
      <c r="B1114">
        <f ca="1">IF(INDEX(Transactions!$L:$L,ROW()-8)="",TODAY(),INDEX(Transactions!$G:$G,ROW()-8))</f>
        <v>46238</v>
      </c>
      <c r="F1114">
        <f>IF(INDEX(Transactions!$L:$L,ROW()-8)="",0,INDEX(Transactions!$Q:$Q,ROW()-8))</f>
        <v>0</v>
      </c>
    </row>
    <row r="1115" spans="2:6" x14ac:dyDescent="0.15">
      <c r="B1115">
        <f ca="1">IF(INDEX(Transactions!$L:$L,ROW()-8)="",TODAY(),INDEX(Transactions!$G:$G,ROW()-8))</f>
        <v>46238</v>
      </c>
      <c r="F1115">
        <f>IF(INDEX(Transactions!$L:$L,ROW()-8)="",0,INDEX(Transactions!$Q:$Q,ROW()-8))</f>
        <v>0</v>
      </c>
    </row>
    <row r="1116" spans="2:6" x14ac:dyDescent="0.15">
      <c r="B1116">
        <f ca="1">IF(INDEX(Transactions!$L:$L,ROW()-8)="",TODAY(),INDEX(Transactions!$G:$G,ROW()-8))</f>
        <v>46238</v>
      </c>
      <c r="F1116">
        <f>IF(INDEX(Transactions!$L:$L,ROW()-8)="",0,INDEX(Transactions!$Q:$Q,ROW()-8))</f>
        <v>0</v>
      </c>
    </row>
    <row r="1117" spans="2:6" x14ac:dyDescent="0.15">
      <c r="B1117">
        <f ca="1">IF(INDEX(Transactions!$L:$L,ROW()-8)="",TODAY(),INDEX(Transactions!$G:$G,ROW()-8))</f>
        <v>46238</v>
      </c>
      <c r="F1117">
        <f>IF(INDEX(Transactions!$L:$L,ROW()-8)="",0,INDEX(Transactions!$Q:$Q,ROW()-8))</f>
        <v>0</v>
      </c>
    </row>
    <row r="1118" spans="2:6" x14ac:dyDescent="0.15">
      <c r="B1118">
        <f ca="1">IF(INDEX(Transactions!$L:$L,ROW()-8)="",TODAY(),INDEX(Transactions!$G:$G,ROW()-8))</f>
        <v>46238</v>
      </c>
      <c r="F1118">
        <f>IF(INDEX(Transactions!$L:$L,ROW()-8)="",0,INDEX(Transactions!$Q:$Q,ROW()-8))</f>
        <v>0</v>
      </c>
    </row>
    <row r="1119" spans="2:6" x14ac:dyDescent="0.15">
      <c r="B1119">
        <f ca="1">IF(INDEX(Transactions!$L:$L,ROW()-8)="",TODAY(),INDEX(Transactions!$G:$G,ROW()-8))</f>
        <v>46238</v>
      </c>
      <c r="F1119">
        <f>IF(INDEX(Transactions!$L:$L,ROW()-8)="",0,INDEX(Transactions!$Q:$Q,ROW()-8))</f>
        <v>0</v>
      </c>
    </row>
    <row r="1120" spans="2:6" x14ac:dyDescent="0.15">
      <c r="B1120">
        <f ca="1">IF(INDEX(Transactions!$L:$L,ROW()-8)="",TODAY(),INDEX(Transactions!$G:$G,ROW()-8))</f>
        <v>46238</v>
      </c>
      <c r="F1120">
        <f>IF(INDEX(Transactions!$L:$L,ROW()-8)="",0,INDEX(Transactions!$Q:$Q,ROW()-8))</f>
        <v>0</v>
      </c>
    </row>
    <row r="1121" spans="2:6" x14ac:dyDescent="0.15">
      <c r="B1121">
        <f ca="1">IF(INDEX(Transactions!$L:$L,ROW()-8)="",TODAY(),INDEX(Transactions!$G:$G,ROW()-8))</f>
        <v>46238</v>
      </c>
      <c r="F1121">
        <f>IF(INDEX(Transactions!$L:$L,ROW()-8)="",0,INDEX(Transactions!$Q:$Q,ROW()-8))</f>
        <v>0</v>
      </c>
    </row>
    <row r="1122" spans="2:6" x14ac:dyDescent="0.15">
      <c r="B1122">
        <f ca="1">IF(INDEX(Transactions!$L:$L,ROW()-8)="",TODAY(),INDEX(Transactions!$G:$G,ROW()-8))</f>
        <v>46238</v>
      </c>
      <c r="F1122">
        <f>IF(INDEX(Transactions!$L:$L,ROW()-8)="",0,INDEX(Transactions!$Q:$Q,ROW()-8))</f>
        <v>0</v>
      </c>
    </row>
    <row r="1123" spans="2:6" x14ac:dyDescent="0.15">
      <c r="B1123">
        <f ca="1">IF(INDEX(Transactions!$L:$L,ROW()-8)="",TODAY(),INDEX(Transactions!$G:$G,ROW()-8))</f>
        <v>46238</v>
      </c>
      <c r="F1123">
        <f>IF(INDEX(Transactions!$L:$L,ROW()-8)="",0,INDEX(Transactions!$Q:$Q,ROW()-8))</f>
        <v>0</v>
      </c>
    </row>
    <row r="1124" spans="2:6" x14ac:dyDescent="0.15">
      <c r="B1124">
        <f ca="1">IF(INDEX(Transactions!$L:$L,ROW()-8)="",TODAY(),INDEX(Transactions!$G:$G,ROW()-8))</f>
        <v>46238</v>
      </c>
      <c r="F1124">
        <f>IF(INDEX(Transactions!$L:$L,ROW()-8)="",0,INDEX(Transactions!$Q:$Q,ROW()-8))</f>
        <v>0</v>
      </c>
    </row>
    <row r="1125" spans="2:6" x14ac:dyDescent="0.15">
      <c r="B1125">
        <f ca="1">IF(INDEX(Transactions!$L:$L,ROW()-8)="",TODAY(),INDEX(Transactions!$G:$G,ROW()-8))</f>
        <v>46238</v>
      </c>
      <c r="F1125">
        <f>IF(INDEX(Transactions!$L:$L,ROW()-8)="",0,INDEX(Transactions!$Q:$Q,ROW()-8))</f>
        <v>0</v>
      </c>
    </row>
    <row r="1126" spans="2:6" x14ac:dyDescent="0.15">
      <c r="B1126">
        <f ca="1">IF(INDEX(Transactions!$L:$L,ROW()-8)="",TODAY(),INDEX(Transactions!$G:$G,ROW()-8))</f>
        <v>46238</v>
      </c>
      <c r="F1126">
        <f>IF(INDEX(Transactions!$L:$L,ROW()-8)="",0,INDEX(Transactions!$Q:$Q,ROW()-8))</f>
        <v>0</v>
      </c>
    </row>
    <row r="1127" spans="2:6" x14ac:dyDescent="0.15">
      <c r="B1127">
        <f ca="1">IF(INDEX(Transactions!$L:$L,ROW()-8)="",TODAY(),INDEX(Transactions!$G:$G,ROW()-8))</f>
        <v>46238</v>
      </c>
      <c r="F1127">
        <f>IF(INDEX(Transactions!$L:$L,ROW()-8)="",0,INDEX(Transactions!$Q:$Q,ROW()-8))</f>
        <v>0</v>
      </c>
    </row>
    <row r="1128" spans="2:6" x14ac:dyDescent="0.15">
      <c r="B1128">
        <f ca="1">IF(INDEX(Transactions!$L:$L,ROW()-8)="",TODAY(),INDEX(Transactions!$G:$G,ROW()-8))</f>
        <v>46238</v>
      </c>
      <c r="F1128">
        <f>IF(INDEX(Transactions!$L:$L,ROW()-8)="",0,INDEX(Transactions!$Q:$Q,ROW()-8))</f>
        <v>0</v>
      </c>
    </row>
    <row r="1129" spans="2:6" x14ac:dyDescent="0.15">
      <c r="B1129">
        <f ca="1">IF(INDEX(Transactions!$L:$L,ROW()-8)="",TODAY(),INDEX(Transactions!$G:$G,ROW()-8))</f>
        <v>46238</v>
      </c>
      <c r="F1129">
        <f>IF(INDEX(Transactions!$L:$L,ROW()-8)="",0,INDEX(Transactions!$Q:$Q,ROW()-8))</f>
        <v>0</v>
      </c>
    </row>
    <row r="1130" spans="2:6" x14ac:dyDescent="0.15">
      <c r="B1130">
        <f ca="1">IF(INDEX(Transactions!$L:$L,ROW()-8)="",TODAY(),INDEX(Transactions!$G:$G,ROW()-8))</f>
        <v>46238</v>
      </c>
      <c r="F1130">
        <f>IF(INDEX(Transactions!$L:$L,ROW()-8)="",0,INDEX(Transactions!$Q:$Q,ROW()-8))</f>
        <v>0</v>
      </c>
    </row>
    <row r="1131" spans="2:6" x14ac:dyDescent="0.15">
      <c r="B1131">
        <f ca="1">IF(INDEX(Transactions!$L:$L,ROW()-8)="",TODAY(),INDEX(Transactions!$G:$G,ROW()-8))</f>
        <v>46238</v>
      </c>
      <c r="F1131">
        <f>IF(INDEX(Transactions!$L:$L,ROW()-8)="",0,INDEX(Transactions!$Q:$Q,ROW()-8))</f>
        <v>0</v>
      </c>
    </row>
    <row r="1132" spans="2:6" x14ac:dyDescent="0.15">
      <c r="B1132">
        <f ca="1">IF(INDEX(Transactions!$L:$L,ROW()-8)="",TODAY(),INDEX(Transactions!$G:$G,ROW()-8))</f>
        <v>46238</v>
      </c>
      <c r="F1132">
        <f>IF(INDEX(Transactions!$L:$L,ROW()-8)="",0,INDEX(Transactions!$Q:$Q,ROW()-8))</f>
        <v>0</v>
      </c>
    </row>
    <row r="1133" spans="2:6" x14ac:dyDescent="0.15">
      <c r="B1133">
        <f ca="1">IF(INDEX(Transactions!$L:$L,ROW()-8)="",TODAY(),INDEX(Transactions!$G:$G,ROW()-8))</f>
        <v>46238</v>
      </c>
      <c r="F1133">
        <f>IF(INDEX(Transactions!$L:$L,ROW()-8)="",0,INDEX(Transactions!$Q:$Q,ROW()-8))</f>
        <v>0</v>
      </c>
    </row>
    <row r="1134" spans="2:6" x14ac:dyDescent="0.15">
      <c r="B1134">
        <f ca="1">IF(INDEX(Transactions!$L:$L,ROW()-8)="",TODAY(),INDEX(Transactions!$G:$G,ROW()-8))</f>
        <v>46238</v>
      </c>
      <c r="F1134">
        <f>IF(INDEX(Transactions!$L:$L,ROW()-8)="",0,INDEX(Transactions!$Q:$Q,ROW()-8))</f>
        <v>0</v>
      </c>
    </row>
    <row r="1135" spans="2:6" x14ac:dyDescent="0.15">
      <c r="B1135">
        <f ca="1">IF(INDEX(Transactions!$L:$L,ROW()-8)="",TODAY(),INDEX(Transactions!$G:$G,ROW()-8))</f>
        <v>46238</v>
      </c>
      <c r="F1135">
        <f>IF(INDEX(Transactions!$L:$L,ROW()-8)="",0,INDEX(Transactions!$Q:$Q,ROW()-8))</f>
        <v>0</v>
      </c>
    </row>
    <row r="1136" spans="2:6" x14ac:dyDescent="0.15">
      <c r="B1136">
        <f ca="1">IF(INDEX(Transactions!$L:$L,ROW()-8)="",TODAY(),INDEX(Transactions!$G:$G,ROW()-8))</f>
        <v>46238</v>
      </c>
      <c r="F1136">
        <f>IF(INDEX(Transactions!$L:$L,ROW()-8)="",0,INDEX(Transactions!$Q:$Q,ROW()-8))</f>
        <v>0</v>
      </c>
    </row>
    <row r="1137" spans="2:6" x14ac:dyDescent="0.15">
      <c r="B1137">
        <f ca="1">IF(INDEX(Transactions!$L:$L,ROW()-8)="",TODAY(),INDEX(Transactions!$G:$G,ROW()-8))</f>
        <v>46238</v>
      </c>
      <c r="F1137">
        <f>IF(INDEX(Transactions!$L:$L,ROW()-8)="",0,INDEX(Transactions!$Q:$Q,ROW()-8))</f>
        <v>0</v>
      </c>
    </row>
    <row r="1138" spans="2:6" x14ac:dyDescent="0.15">
      <c r="B1138">
        <f ca="1">IF(INDEX(Transactions!$L:$L,ROW()-8)="",TODAY(),INDEX(Transactions!$G:$G,ROW()-8))</f>
        <v>46238</v>
      </c>
      <c r="F1138">
        <f>IF(INDEX(Transactions!$L:$L,ROW()-8)="",0,INDEX(Transactions!$Q:$Q,ROW()-8))</f>
        <v>0</v>
      </c>
    </row>
    <row r="1139" spans="2:6" x14ac:dyDescent="0.15">
      <c r="B1139">
        <f ca="1">IF(INDEX(Transactions!$L:$L,ROW()-8)="",TODAY(),INDEX(Transactions!$G:$G,ROW()-8))</f>
        <v>46238</v>
      </c>
      <c r="F1139">
        <f>IF(INDEX(Transactions!$L:$L,ROW()-8)="",0,INDEX(Transactions!$Q:$Q,ROW()-8))</f>
        <v>0</v>
      </c>
    </row>
    <row r="1140" spans="2:6" x14ac:dyDescent="0.15">
      <c r="B1140">
        <f ca="1">IF(INDEX(Transactions!$L:$L,ROW()-8)="",TODAY(),INDEX(Transactions!$G:$G,ROW()-8))</f>
        <v>46238</v>
      </c>
      <c r="F1140">
        <f>IF(INDEX(Transactions!$L:$L,ROW()-8)="",0,INDEX(Transactions!$Q:$Q,ROW()-8))</f>
        <v>0</v>
      </c>
    </row>
    <row r="1141" spans="2:6" x14ac:dyDescent="0.15">
      <c r="B1141">
        <f ca="1">IF(INDEX(Transactions!$L:$L,ROW()-8)="",TODAY(),INDEX(Transactions!$G:$G,ROW()-8))</f>
        <v>46238</v>
      </c>
      <c r="F1141">
        <f>IF(INDEX(Transactions!$L:$L,ROW()-8)="",0,INDEX(Transactions!$Q:$Q,ROW()-8))</f>
        <v>0</v>
      </c>
    </row>
    <row r="1142" spans="2:6" x14ac:dyDescent="0.15">
      <c r="B1142">
        <f ca="1">IF(INDEX(Transactions!$L:$L,ROW()-8)="",TODAY(),INDEX(Transactions!$G:$G,ROW()-8))</f>
        <v>46238</v>
      </c>
      <c r="F1142">
        <f>IF(INDEX(Transactions!$L:$L,ROW()-8)="",0,INDEX(Transactions!$Q:$Q,ROW()-8))</f>
        <v>0</v>
      </c>
    </row>
    <row r="1143" spans="2:6" x14ac:dyDescent="0.15">
      <c r="B1143">
        <f ca="1">IF(INDEX(Transactions!$L:$L,ROW()-8)="",TODAY(),INDEX(Transactions!$G:$G,ROW()-8))</f>
        <v>46238</v>
      </c>
      <c r="F1143">
        <f>IF(INDEX(Transactions!$L:$L,ROW()-8)="",0,INDEX(Transactions!$Q:$Q,ROW()-8))</f>
        <v>0</v>
      </c>
    </row>
    <row r="1144" spans="2:6" x14ac:dyDescent="0.15">
      <c r="B1144">
        <f ca="1">IF(INDEX(Transactions!$L:$L,ROW()-8)="",TODAY(),INDEX(Transactions!$G:$G,ROW()-8))</f>
        <v>46238</v>
      </c>
      <c r="F1144">
        <f>IF(INDEX(Transactions!$L:$L,ROW()-8)="",0,INDEX(Transactions!$Q:$Q,ROW()-8))</f>
        <v>0</v>
      </c>
    </row>
    <row r="1145" spans="2:6" x14ac:dyDescent="0.15">
      <c r="B1145">
        <f ca="1">IF(INDEX(Transactions!$L:$L,ROW()-8)="",TODAY(),INDEX(Transactions!$G:$G,ROW()-8))</f>
        <v>46238</v>
      </c>
      <c r="F1145">
        <f>IF(INDEX(Transactions!$L:$L,ROW()-8)="",0,INDEX(Transactions!$Q:$Q,ROW()-8))</f>
        <v>0</v>
      </c>
    </row>
    <row r="1146" spans="2:6" x14ac:dyDescent="0.15">
      <c r="B1146">
        <f ca="1">IF(INDEX(Transactions!$L:$L,ROW()-8)="",TODAY(),INDEX(Transactions!$G:$G,ROW()-8))</f>
        <v>46238</v>
      </c>
      <c r="F1146">
        <f>IF(INDEX(Transactions!$L:$L,ROW()-8)="",0,INDEX(Transactions!$Q:$Q,ROW()-8))</f>
        <v>0</v>
      </c>
    </row>
    <row r="1147" spans="2:6" x14ac:dyDescent="0.15">
      <c r="B1147">
        <f ca="1">IF(INDEX(Transactions!$L:$L,ROW()-8)="",TODAY(),INDEX(Transactions!$G:$G,ROW()-8))</f>
        <v>46238</v>
      </c>
      <c r="F1147">
        <f>IF(INDEX(Transactions!$L:$L,ROW()-8)="",0,INDEX(Transactions!$Q:$Q,ROW()-8))</f>
        <v>0</v>
      </c>
    </row>
    <row r="1148" spans="2:6" x14ac:dyDescent="0.15">
      <c r="B1148">
        <f ca="1">IF(INDEX(Transactions!$L:$L,ROW()-8)="",TODAY(),INDEX(Transactions!$G:$G,ROW()-8))</f>
        <v>46238</v>
      </c>
      <c r="F1148">
        <f>IF(INDEX(Transactions!$L:$L,ROW()-8)="",0,INDEX(Transactions!$Q:$Q,ROW()-8))</f>
        <v>0</v>
      </c>
    </row>
    <row r="1149" spans="2:6" x14ac:dyDescent="0.15">
      <c r="B1149">
        <f ca="1">IF(INDEX(Transactions!$L:$L,ROW()-8)="",TODAY(),INDEX(Transactions!$G:$G,ROW()-8))</f>
        <v>46238</v>
      </c>
      <c r="F1149">
        <f>IF(INDEX(Transactions!$L:$L,ROW()-8)="",0,INDEX(Transactions!$Q:$Q,ROW()-8))</f>
        <v>0</v>
      </c>
    </row>
    <row r="1150" spans="2:6" x14ac:dyDescent="0.15">
      <c r="B1150">
        <f ca="1">IF(INDEX(Transactions!$L:$L,ROW()-8)="",TODAY(),INDEX(Transactions!$G:$G,ROW()-8))</f>
        <v>46238</v>
      </c>
      <c r="F1150">
        <f>IF(INDEX(Transactions!$L:$L,ROW()-8)="",0,INDEX(Transactions!$Q:$Q,ROW()-8))</f>
        <v>0</v>
      </c>
    </row>
    <row r="1151" spans="2:6" x14ac:dyDescent="0.15">
      <c r="B1151">
        <f ca="1">IF(INDEX(Transactions!$L:$L,ROW()-8)="",TODAY(),INDEX(Transactions!$G:$G,ROW()-8))</f>
        <v>46238</v>
      </c>
      <c r="F1151">
        <f>IF(INDEX(Transactions!$L:$L,ROW()-8)="",0,INDEX(Transactions!$Q:$Q,ROW()-8))</f>
        <v>0</v>
      </c>
    </row>
    <row r="1152" spans="2:6" x14ac:dyDescent="0.15">
      <c r="B1152">
        <f ca="1">IF(INDEX(Transactions!$L:$L,ROW()-8)="",TODAY(),INDEX(Transactions!$G:$G,ROW()-8))</f>
        <v>46238</v>
      </c>
      <c r="F1152">
        <f>IF(INDEX(Transactions!$L:$L,ROW()-8)="",0,INDEX(Transactions!$Q:$Q,ROW()-8))</f>
        <v>0</v>
      </c>
    </row>
    <row r="1153" spans="2:6" x14ac:dyDescent="0.15">
      <c r="B1153">
        <f ca="1">IF(INDEX(Transactions!$L:$L,ROW()-8)="",TODAY(),INDEX(Transactions!$G:$G,ROW()-8))</f>
        <v>46238</v>
      </c>
      <c r="F1153">
        <f>IF(INDEX(Transactions!$L:$L,ROW()-8)="",0,INDEX(Transactions!$Q:$Q,ROW()-8))</f>
        <v>0</v>
      </c>
    </row>
    <row r="1154" spans="2:6" x14ac:dyDescent="0.15">
      <c r="B1154">
        <f ca="1">IF(INDEX(Transactions!$L:$L,ROW()-8)="",TODAY(),INDEX(Transactions!$G:$G,ROW()-8))</f>
        <v>46238</v>
      </c>
      <c r="F1154">
        <f>IF(INDEX(Transactions!$L:$L,ROW()-8)="",0,INDEX(Transactions!$Q:$Q,ROW()-8))</f>
        <v>0</v>
      </c>
    </row>
    <row r="1155" spans="2:6" x14ac:dyDescent="0.15">
      <c r="B1155">
        <f ca="1">IF(INDEX(Transactions!$L:$L,ROW()-8)="",TODAY(),INDEX(Transactions!$G:$G,ROW()-8))</f>
        <v>46238</v>
      </c>
      <c r="F1155">
        <f>IF(INDEX(Transactions!$L:$L,ROW()-8)="",0,INDEX(Transactions!$Q:$Q,ROW()-8))</f>
        <v>0</v>
      </c>
    </row>
    <row r="1156" spans="2:6" x14ac:dyDescent="0.15">
      <c r="B1156">
        <f ca="1">IF(INDEX(Transactions!$L:$L,ROW()-8)="",TODAY(),INDEX(Transactions!$G:$G,ROW()-8))</f>
        <v>46238</v>
      </c>
      <c r="F1156">
        <f>IF(INDEX(Transactions!$L:$L,ROW()-8)="",0,INDEX(Transactions!$Q:$Q,ROW()-8))</f>
        <v>0</v>
      </c>
    </row>
    <row r="1157" spans="2:6" x14ac:dyDescent="0.15">
      <c r="B1157">
        <f ca="1">IF(INDEX(Transactions!$L:$L,ROW()-8)="",TODAY(),INDEX(Transactions!$G:$G,ROW()-8))</f>
        <v>46238</v>
      </c>
      <c r="F1157">
        <f>IF(INDEX(Transactions!$L:$L,ROW()-8)="",0,INDEX(Transactions!$Q:$Q,ROW()-8))</f>
        <v>0</v>
      </c>
    </row>
    <row r="1158" spans="2:6" x14ac:dyDescent="0.15">
      <c r="B1158">
        <f ca="1">IF(INDEX(Transactions!$L:$L,ROW()-8)="",TODAY(),INDEX(Transactions!$G:$G,ROW()-8))</f>
        <v>46238</v>
      </c>
      <c r="F1158">
        <f>IF(INDEX(Transactions!$L:$L,ROW()-8)="",0,INDEX(Transactions!$Q:$Q,ROW()-8))</f>
        <v>0</v>
      </c>
    </row>
    <row r="1159" spans="2:6" x14ac:dyDescent="0.15">
      <c r="B1159">
        <f ca="1">IF(INDEX(Transactions!$L:$L,ROW()-8)="",TODAY(),INDEX(Transactions!$G:$G,ROW()-8))</f>
        <v>46238</v>
      </c>
      <c r="F1159">
        <f>IF(INDEX(Transactions!$L:$L,ROW()-8)="",0,INDEX(Transactions!$Q:$Q,ROW()-8))</f>
        <v>0</v>
      </c>
    </row>
    <row r="1160" spans="2:6" x14ac:dyDescent="0.15">
      <c r="B1160">
        <f ca="1">IF(INDEX(Transactions!$L:$L,ROW()-8)="",TODAY(),INDEX(Transactions!$G:$G,ROW()-8))</f>
        <v>46238</v>
      </c>
      <c r="F1160">
        <f>IF(INDEX(Transactions!$L:$L,ROW()-8)="",0,INDEX(Transactions!$Q:$Q,ROW()-8))</f>
        <v>0</v>
      </c>
    </row>
    <row r="1161" spans="2:6" x14ac:dyDescent="0.15">
      <c r="B1161">
        <f ca="1">IF(INDEX(Transactions!$L:$L,ROW()-8)="",TODAY(),INDEX(Transactions!$G:$G,ROW()-8))</f>
        <v>46238</v>
      </c>
      <c r="F1161">
        <f>IF(INDEX(Transactions!$L:$L,ROW()-8)="",0,INDEX(Transactions!$Q:$Q,ROW()-8))</f>
        <v>0</v>
      </c>
    </row>
    <row r="1162" spans="2:6" x14ac:dyDescent="0.15">
      <c r="B1162">
        <f ca="1">IF(INDEX(Transactions!$L:$L,ROW()-8)="",TODAY(),INDEX(Transactions!$G:$G,ROW()-8))</f>
        <v>46238</v>
      </c>
      <c r="F1162">
        <f>IF(INDEX(Transactions!$L:$L,ROW()-8)="",0,INDEX(Transactions!$Q:$Q,ROW()-8))</f>
        <v>0</v>
      </c>
    </row>
    <row r="1163" spans="2:6" x14ac:dyDescent="0.15">
      <c r="B1163">
        <f ca="1">IF(INDEX(Transactions!$L:$L,ROW()-8)="",TODAY(),INDEX(Transactions!$G:$G,ROW()-8))</f>
        <v>46238</v>
      </c>
      <c r="F1163">
        <f>IF(INDEX(Transactions!$L:$L,ROW()-8)="",0,INDEX(Transactions!$Q:$Q,ROW()-8))</f>
        <v>0</v>
      </c>
    </row>
    <row r="1164" spans="2:6" x14ac:dyDescent="0.15">
      <c r="B1164">
        <f ca="1">IF(INDEX(Transactions!$L:$L,ROW()-8)="",TODAY(),INDEX(Transactions!$G:$G,ROW()-8))</f>
        <v>46238</v>
      </c>
      <c r="F1164">
        <f>IF(INDEX(Transactions!$L:$L,ROW()-8)="",0,INDEX(Transactions!$Q:$Q,ROW()-8))</f>
        <v>0</v>
      </c>
    </row>
    <row r="1165" spans="2:6" x14ac:dyDescent="0.15">
      <c r="B1165">
        <f ca="1">IF(INDEX(Transactions!$L:$L,ROW()-8)="",TODAY(),INDEX(Transactions!$G:$G,ROW()-8))</f>
        <v>46238</v>
      </c>
      <c r="F1165">
        <f>IF(INDEX(Transactions!$L:$L,ROW()-8)="",0,INDEX(Transactions!$Q:$Q,ROW()-8))</f>
        <v>0</v>
      </c>
    </row>
    <row r="1166" spans="2:6" x14ac:dyDescent="0.15">
      <c r="B1166">
        <f ca="1">IF(INDEX(Transactions!$L:$L,ROW()-8)="",TODAY(),INDEX(Transactions!$G:$G,ROW()-8))</f>
        <v>46238</v>
      </c>
      <c r="F1166">
        <f>IF(INDEX(Transactions!$L:$L,ROW()-8)="",0,INDEX(Transactions!$Q:$Q,ROW()-8))</f>
        <v>0</v>
      </c>
    </row>
    <row r="1167" spans="2:6" x14ac:dyDescent="0.15">
      <c r="B1167">
        <f ca="1">IF(INDEX(Transactions!$L:$L,ROW()-8)="",TODAY(),INDEX(Transactions!$G:$G,ROW()-8))</f>
        <v>46238</v>
      </c>
      <c r="F1167">
        <f>IF(INDEX(Transactions!$L:$L,ROW()-8)="",0,INDEX(Transactions!$Q:$Q,ROW()-8))</f>
        <v>0</v>
      </c>
    </row>
    <row r="1168" spans="2:6" x14ac:dyDescent="0.15">
      <c r="B1168">
        <f ca="1">IF(INDEX(Transactions!$L:$L,ROW()-8)="",TODAY(),INDEX(Transactions!$G:$G,ROW()-8))</f>
        <v>46238</v>
      </c>
      <c r="F1168">
        <f>IF(INDEX(Transactions!$L:$L,ROW()-8)="",0,INDEX(Transactions!$Q:$Q,ROW()-8))</f>
        <v>0</v>
      </c>
    </row>
    <row r="1169" spans="2:6" x14ac:dyDescent="0.15">
      <c r="B1169">
        <f ca="1">IF(INDEX(Transactions!$L:$L,ROW()-8)="",TODAY(),INDEX(Transactions!$G:$G,ROW()-8))</f>
        <v>46238</v>
      </c>
      <c r="F1169">
        <f>IF(INDEX(Transactions!$L:$L,ROW()-8)="",0,INDEX(Transactions!$Q:$Q,ROW()-8))</f>
        <v>0</v>
      </c>
    </row>
    <row r="1170" spans="2:6" x14ac:dyDescent="0.15">
      <c r="B1170">
        <f ca="1">IF(INDEX(Transactions!$L:$L,ROW()-8)="",TODAY(),INDEX(Transactions!$G:$G,ROW()-8))</f>
        <v>46238</v>
      </c>
      <c r="F1170">
        <f>IF(INDEX(Transactions!$L:$L,ROW()-8)="",0,INDEX(Transactions!$Q:$Q,ROW()-8))</f>
        <v>0</v>
      </c>
    </row>
    <row r="1171" spans="2:6" x14ac:dyDescent="0.15">
      <c r="B1171">
        <f ca="1">IF(INDEX(Transactions!$L:$L,ROW()-8)="",TODAY(),INDEX(Transactions!$G:$G,ROW()-8))</f>
        <v>46238</v>
      </c>
      <c r="F1171">
        <f>IF(INDEX(Transactions!$L:$L,ROW()-8)="",0,INDEX(Transactions!$Q:$Q,ROW()-8))</f>
        <v>0</v>
      </c>
    </row>
    <row r="1172" spans="2:6" x14ac:dyDescent="0.15">
      <c r="B1172">
        <f ca="1">IF(INDEX(Transactions!$L:$L,ROW()-8)="",TODAY(),INDEX(Transactions!$G:$G,ROW()-8))</f>
        <v>46238</v>
      </c>
      <c r="F1172">
        <f>IF(INDEX(Transactions!$L:$L,ROW()-8)="",0,INDEX(Transactions!$Q:$Q,ROW()-8))</f>
        <v>0</v>
      </c>
    </row>
    <row r="1173" spans="2:6" x14ac:dyDescent="0.15">
      <c r="B1173">
        <f ca="1">IF(INDEX(Transactions!$L:$L,ROW()-8)="",TODAY(),INDEX(Transactions!$G:$G,ROW()-8))</f>
        <v>46238</v>
      </c>
      <c r="F1173">
        <f>IF(INDEX(Transactions!$L:$L,ROW()-8)="",0,INDEX(Transactions!$Q:$Q,ROW()-8))</f>
        <v>0</v>
      </c>
    </row>
    <row r="1174" spans="2:6" x14ac:dyDescent="0.15">
      <c r="B1174">
        <f ca="1">IF(INDEX(Transactions!$L:$L,ROW()-8)="",TODAY(),INDEX(Transactions!$G:$G,ROW()-8))</f>
        <v>46238</v>
      </c>
      <c r="F1174">
        <f>IF(INDEX(Transactions!$L:$L,ROW()-8)="",0,INDEX(Transactions!$Q:$Q,ROW()-8))</f>
        <v>0</v>
      </c>
    </row>
    <row r="1175" spans="2:6" x14ac:dyDescent="0.15">
      <c r="B1175">
        <f ca="1">IF(INDEX(Transactions!$L:$L,ROW()-8)="",TODAY(),INDEX(Transactions!$G:$G,ROW()-8))</f>
        <v>46238</v>
      </c>
      <c r="F1175">
        <f>IF(INDEX(Transactions!$L:$L,ROW()-8)="",0,INDEX(Transactions!$Q:$Q,ROW()-8))</f>
        <v>0</v>
      </c>
    </row>
    <row r="1176" spans="2:6" x14ac:dyDescent="0.15">
      <c r="B1176">
        <f ca="1">IF(INDEX(Transactions!$L:$L,ROW()-8)="",TODAY(),INDEX(Transactions!$G:$G,ROW()-8))</f>
        <v>46238</v>
      </c>
      <c r="F1176">
        <f>IF(INDEX(Transactions!$L:$L,ROW()-8)="",0,INDEX(Transactions!$Q:$Q,ROW()-8))</f>
        <v>0</v>
      </c>
    </row>
    <row r="1177" spans="2:6" x14ac:dyDescent="0.15">
      <c r="B1177">
        <f ca="1">IF(INDEX(Transactions!$L:$L,ROW()-8)="",TODAY(),INDEX(Transactions!$G:$G,ROW()-8))</f>
        <v>46238</v>
      </c>
      <c r="F1177">
        <f>IF(INDEX(Transactions!$L:$L,ROW()-8)="",0,INDEX(Transactions!$Q:$Q,ROW()-8))</f>
        <v>0</v>
      </c>
    </row>
    <row r="1178" spans="2:6" x14ac:dyDescent="0.15">
      <c r="B1178">
        <f ca="1">IF(INDEX(Transactions!$L:$L,ROW()-8)="",TODAY(),INDEX(Transactions!$G:$G,ROW()-8))</f>
        <v>46238</v>
      </c>
      <c r="F1178">
        <f>IF(INDEX(Transactions!$L:$L,ROW()-8)="",0,INDEX(Transactions!$Q:$Q,ROW()-8))</f>
        <v>0</v>
      </c>
    </row>
    <row r="1179" spans="2:6" x14ac:dyDescent="0.15">
      <c r="B1179">
        <f ca="1">IF(INDEX(Transactions!$L:$L,ROW()-8)="",TODAY(),INDEX(Transactions!$G:$G,ROW()-8))</f>
        <v>46238</v>
      </c>
      <c r="F1179">
        <f>IF(INDEX(Transactions!$L:$L,ROW()-8)="",0,INDEX(Transactions!$Q:$Q,ROW()-8))</f>
        <v>0</v>
      </c>
    </row>
    <row r="1180" spans="2:6" x14ac:dyDescent="0.15">
      <c r="B1180">
        <f ca="1">IF(INDEX(Transactions!$L:$L,ROW()-8)="",TODAY(),INDEX(Transactions!$G:$G,ROW()-8))</f>
        <v>46238</v>
      </c>
      <c r="F1180">
        <f>IF(INDEX(Transactions!$L:$L,ROW()-8)="",0,INDEX(Transactions!$Q:$Q,ROW()-8))</f>
        <v>0</v>
      </c>
    </row>
    <row r="1181" spans="2:6" x14ac:dyDescent="0.15">
      <c r="B1181">
        <f ca="1">IF(INDEX(Transactions!$L:$L,ROW()-8)="",TODAY(),INDEX(Transactions!$G:$G,ROW()-8))</f>
        <v>46238</v>
      </c>
      <c r="F1181">
        <f>IF(INDEX(Transactions!$L:$L,ROW()-8)="",0,INDEX(Transactions!$Q:$Q,ROW()-8))</f>
        <v>0</v>
      </c>
    </row>
    <row r="1182" spans="2:6" x14ac:dyDescent="0.15">
      <c r="B1182">
        <f ca="1">IF(INDEX(Transactions!$L:$L,ROW()-8)="",TODAY(),INDEX(Transactions!$G:$G,ROW()-8))</f>
        <v>46238</v>
      </c>
      <c r="F1182">
        <f>IF(INDEX(Transactions!$L:$L,ROW()-8)="",0,INDEX(Transactions!$Q:$Q,ROW()-8))</f>
        <v>0</v>
      </c>
    </row>
    <row r="1183" spans="2:6" x14ac:dyDescent="0.15">
      <c r="B1183">
        <f ca="1">IF(INDEX(Transactions!$L:$L,ROW()-8)="",TODAY(),INDEX(Transactions!$G:$G,ROW()-8))</f>
        <v>46238</v>
      </c>
      <c r="F1183">
        <f>IF(INDEX(Transactions!$L:$L,ROW()-8)="",0,INDEX(Transactions!$Q:$Q,ROW()-8))</f>
        <v>0</v>
      </c>
    </row>
    <row r="1184" spans="2:6" x14ac:dyDescent="0.15">
      <c r="B1184">
        <f ca="1">IF(INDEX(Transactions!$L:$L,ROW()-8)="",TODAY(),INDEX(Transactions!$G:$G,ROW()-8))</f>
        <v>46238</v>
      </c>
      <c r="F1184">
        <f>IF(INDEX(Transactions!$L:$L,ROW()-8)="",0,INDEX(Transactions!$Q:$Q,ROW()-8))</f>
        <v>0</v>
      </c>
    </row>
    <row r="1185" spans="2:6" x14ac:dyDescent="0.15">
      <c r="B1185">
        <f ca="1">IF(INDEX(Transactions!$L:$L,ROW()-8)="",TODAY(),INDEX(Transactions!$G:$G,ROW()-8))</f>
        <v>46238</v>
      </c>
      <c r="F1185">
        <f>IF(INDEX(Transactions!$L:$L,ROW()-8)="",0,INDEX(Transactions!$Q:$Q,ROW()-8))</f>
        <v>0</v>
      </c>
    </row>
    <row r="1186" spans="2:6" x14ac:dyDescent="0.15">
      <c r="B1186">
        <f ca="1">IF(INDEX(Transactions!$L:$L,ROW()-8)="",TODAY(),INDEX(Transactions!$G:$G,ROW()-8))</f>
        <v>46238</v>
      </c>
      <c r="F1186">
        <f>IF(INDEX(Transactions!$L:$L,ROW()-8)="",0,INDEX(Transactions!$Q:$Q,ROW()-8))</f>
        <v>0</v>
      </c>
    </row>
    <row r="1187" spans="2:6" x14ac:dyDescent="0.15">
      <c r="B1187">
        <f ca="1">IF(INDEX(Transactions!$L:$L,ROW()-8)="",TODAY(),INDEX(Transactions!$G:$G,ROW()-8))</f>
        <v>46238</v>
      </c>
      <c r="F1187">
        <f>IF(INDEX(Transactions!$L:$L,ROW()-8)="",0,INDEX(Transactions!$Q:$Q,ROW()-8))</f>
        <v>0</v>
      </c>
    </row>
    <row r="1188" spans="2:6" x14ac:dyDescent="0.15">
      <c r="B1188">
        <f ca="1">IF(INDEX(Transactions!$L:$L,ROW()-8)="",TODAY(),INDEX(Transactions!$G:$G,ROW()-8))</f>
        <v>46238</v>
      </c>
      <c r="F1188">
        <f>IF(INDEX(Transactions!$L:$L,ROW()-8)="",0,INDEX(Transactions!$Q:$Q,ROW()-8))</f>
        <v>0</v>
      </c>
    </row>
    <row r="1189" spans="2:6" x14ac:dyDescent="0.15">
      <c r="B1189">
        <f ca="1">IF(INDEX(Transactions!$L:$L,ROW()-8)="",TODAY(),INDEX(Transactions!$G:$G,ROW()-8))</f>
        <v>46238</v>
      </c>
      <c r="F1189">
        <f>IF(INDEX(Transactions!$L:$L,ROW()-8)="",0,INDEX(Transactions!$Q:$Q,ROW()-8))</f>
        <v>0</v>
      </c>
    </row>
    <row r="1190" spans="2:6" x14ac:dyDescent="0.15">
      <c r="B1190">
        <f ca="1">IF(INDEX(Transactions!$L:$L,ROW()-8)="",TODAY(),INDEX(Transactions!$G:$G,ROW()-8))</f>
        <v>46238</v>
      </c>
      <c r="F1190">
        <f>IF(INDEX(Transactions!$L:$L,ROW()-8)="",0,INDEX(Transactions!$Q:$Q,ROW()-8))</f>
        <v>0</v>
      </c>
    </row>
    <row r="1191" spans="2:6" x14ac:dyDescent="0.15">
      <c r="B1191">
        <f ca="1">IF(INDEX(Transactions!$L:$L,ROW()-8)="",TODAY(),INDEX(Transactions!$G:$G,ROW()-8))</f>
        <v>46238</v>
      </c>
      <c r="F1191">
        <f>IF(INDEX(Transactions!$L:$L,ROW()-8)="",0,INDEX(Transactions!$Q:$Q,ROW()-8))</f>
        <v>0</v>
      </c>
    </row>
    <row r="1192" spans="2:6" x14ac:dyDescent="0.15">
      <c r="B1192">
        <f ca="1">IF(INDEX(Transactions!$L:$L,ROW()-8)="",TODAY(),INDEX(Transactions!$G:$G,ROW()-8))</f>
        <v>46238</v>
      </c>
      <c r="F1192">
        <f>IF(INDEX(Transactions!$L:$L,ROW()-8)="",0,INDEX(Transactions!$Q:$Q,ROW()-8))</f>
        <v>0</v>
      </c>
    </row>
    <row r="1193" spans="2:6" x14ac:dyDescent="0.15">
      <c r="B1193">
        <f ca="1">IF(INDEX(Transactions!$L:$L,ROW()-8)="",TODAY(),INDEX(Transactions!$G:$G,ROW()-8))</f>
        <v>46238</v>
      </c>
      <c r="F1193">
        <f>IF(INDEX(Transactions!$L:$L,ROW()-8)="",0,INDEX(Transactions!$Q:$Q,ROW()-8))</f>
        <v>0</v>
      </c>
    </row>
    <row r="1194" spans="2:6" x14ac:dyDescent="0.15">
      <c r="B1194">
        <f ca="1">IF(INDEX(Transactions!$L:$L,ROW()-8)="",TODAY(),INDEX(Transactions!$G:$G,ROW()-8))</f>
        <v>46238</v>
      </c>
      <c r="F1194">
        <f>IF(INDEX(Transactions!$L:$L,ROW()-8)="",0,INDEX(Transactions!$Q:$Q,ROW()-8))</f>
        <v>0</v>
      </c>
    </row>
    <row r="1195" spans="2:6" x14ac:dyDescent="0.15">
      <c r="B1195">
        <f ca="1">IF(INDEX(Transactions!$L:$L,ROW()-8)="",TODAY(),INDEX(Transactions!$G:$G,ROW()-8))</f>
        <v>46238</v>
      </c>
      <c r="F1195">
        <f>IF(INDEX(Transactions!$L:$L,ROW()-8)="",0,INDEX(Transactions!$Q:$Q,ROW()-8))</f>
        <v>0</v>
      </c>
    </row>
    <row r="1196" spans="2:6" x14ac:dyDescent="0.15">
      <c r="B1196">
        <f ca="1">IF(INDEX(Transactions!$L:$L,ROW()-8)="",TODAY(),INDEX(Transactions!$G:$G,ROW()-8))</f>
        <v>46238</v>
      </c>
      <c r="F1196">
        <f>IF(INDEX(Transactions!$L:$L,ROW()-8)="",0,INDEX(Transactions!$Q:$Q,ROW()-8))</f>
        <v>0</v>
      </c>
    </row>
    <row r="1197" spans="2:6" x14ac:dyDescent="0.15">
      <c r="B1197">
        <f ca="1">IF(INDEX(Transactions!$L:$L,ROW()-8)="",TODAY(),INDEX(Transactions!$G:$G,ROW()-8))</f>
        <v>46238</v>
      </c>
      <c r="F1197">
        <f>IF(INDEX(Transactions!$L:$L,ROW()-8)="",0,INDEX(Transactions!$Q:$Q,ROW()-8))</f>
        <v>0</v>
      </c>
    </row>
    <row r="1198" spans="2:6" x14ac:dyDescent="0.15">
      <c r="B1198">
        <f ca="1">IF(INDEX(Transactions!$L:$L,ROW()-8)="",TODAY(),INDEX(Transactions!$G:$G,ROW()-8))</f>
        <v>46238</v>
      </c>
      <c r="F1198">
        <f>IF(INDEX(Transactions!$L:$L,ROW()-8)="",0,INDEX(Transactions!$Q:$Q,ROW()-8))</f>
        <v>0</v>
      </c>
    </row>
    <row r="1199" spans="2:6" x14ac:dyDescent="0.15">
      <c r="B1199">
        <f ca="1">IF(INDEX(Transactions!$L:$L,ROW()-8)="",TODAY(),INDEX(Transactions!$G:$G,ROW()-8))</f>
        <v>46238</v>
      </c>
      <c r="F1199">
        <f>IF(INDEX(Transactions!$L:$L,ROW()-8)="",0,INDEX(Transactions!$Q:$Q,ROW()-8))</f>
        <v>0</v>
      </c>
    </row>
    <row r="1200" spans="2:6" x14ac:dyDescent="0.15">
      <c r="B1200">
        <f ca="1">IF(INDEX(Transactions!$L:$L,ROW()-8)="",TODAY(),INDEX(Transactions!$G:$G,ROW()-8))</f>
        <v>46238</v>
      </c>
      <c r="F1200">
        <f>IF(INDEX(Transactions!$L:$L,ROW()-8)="",0,INDEX(Transactions!$Q:$Q,ROW()-8))</f>
        <v>0</v>
      </c>
    </row>
    <row r="1201" spans="2:6" x14ac:dyDescent="0.15">
      <c r="B1201">
        <f ca="1">IF(INDEX(Transactions!$L:$L,ROW()-8)="",TODAY(),INDEX(Transactions!$G:$G,ROW()-8))</f>
        <v>46238</v>
      </c>
      <c r="F1201">
        <f>IF(INDEX(Transactions!$L:$L,ROW()-8)="",0,INDEX(Transactions!$Q:$Q,ROW()-8))</f>
        <v>0</v>
      </c>
    </row>
    <row r="1202" spans="2:6" x14ac:dyDescent="0.15">
      <c r="B1202">
        <f ca="1">IF(INDEX(Transactions!$L:$L,ROW()-8)="",TODAY(),INDEX(Transactions!$G:$G,ROW()-8))</f>
        <v>46238</v>
      </c>
      <c r="F1202">
        <f>IF(INDEX(Transactions!$L:$L,ROW()-8)="",0,INDEX(Transactions!$Q:$Q,ROW()-8))</f>
        <v>0</v>
      </c>
    </row>
    <row r="1203" spans="2:6" x14ac:dyDescent="0.15">
      <c r="B1203">
        <f ca="1">IF(INDEX(Transactions!$L:$L,ROW()-8)="",TODAY(),INDEX(Transactions!$G:$G,ROW()-8))</f>
        <v>46238</v>
      </c>
      <c r="F1203">
        <f>IF(INDEX(Transactions!$L:$L,ROW()-8)="",0,INDEX(Transactions!$Q:$Q,ROW()-8))</f>
        <v>0</v>
      </c>
    </row>
    <row r="1204" spans="2:6" x14ac:dyDescent="0.15">
      <c r="B1204">
        <f ca="1">IF(INDEX(Transactions!$L:$L,ROW()-8)="",TODAY(),INDEX(Transactions!$G:$G,ROW()-8))</f>
        <v>46238</v>
      </c>
      <c r="F1204">
        <f>IF(INDEX(Transactions!$L:$L,ROW()-8)="",0,INDEX(Transactions!$Q:$Q,ROW()-8))</f>
        <v>0</v>
      </c>
    </row>
    <row r="1205" spans="2:6" x14ac:dyDescent="0.15">
      <c r="B1205">
        <f ca="1">IF(INDEX(Transactions!$L:$L,ROW()-8)="",TODAY(),INDEX(Transactions!$G:$G,ROW()-8))</f>
        <v>46238</v>
      </c>
      <c r="F1205">
        <f>IF(INDEX(Transactions!$L:$L,ROW()-8)="",0,INDEX(Transactions!$Q:$Q,ROW()-8))</f>
        <v>0</v>
      </c>
    </row>
    <row r="1206" spans="2:6" x14ac:dyDescent="0.15">
      <c r="B1206">
        <f ca="1">IF(INDEX(Transactions!$L:$L,ROW()-8)="",TODAY(),INDEX(Transactions!$G:$G,ROW()-8))</f>
        <v>46238</v>
      </c>
      <c r="F1206">
        <f>IF(INDEX(Transactions!$L:$L,ROW()-8)="",0,INDEX(Transactions!$Q:$Q,ROW()-8))</f>
        <v>0</v>
      </c>
    </row>
    <row r="1207" spans="2:6" x14ac:dyDescent="0.15">
      <c r="B1207">
        <f ca="1">IF(INDEX(Transactions!$L:$L,ROW()-8)="",TODAY(),INDEX(Transactions!$G:$G,ROW()-8))</f>
        <v>46238</v>
      </c>
      <c r="F1207">
        <f>IF(INDEX(Transactions!$L:$L,ROW()-8)="",0,INDEX(Transactions!$Q:$Q,ROW()-8))</f>
        <v>0</v>
      </c>
    </row>
    <row r="1208" spans="2:6" x14ac:dyDescent="0.15">
      <c r="B1208">
        <f ca="1">IF(INDEX(Transactions!$L:$L,ROW()-8)="",TODAY(),INDEX(Transactions!$G:$G,ROW()-8))</f>
        <v>46238</v>
      </c>
      <c r="F1208">
        <f>IF(INDEX(Transactions!$L:$L,ROW()-8)="",0,INDEX(Transactions!$Q:$Q,ROW()-8))</f>
        <v>0</v>
      </c>
    </row>
    <row r="1209" spans="2:6" x14ac:dyDescent="0.15">
      <c r="B1209">
        <f ca="1">IF(INDEX(Transactions!$L:$L,ROW()-8)="",TODAY(),INDEX(Transactions!$G:$G,ROW()-8))</f>
        <v>46238</v>
      </c>
      <c r="F1209">
        <f>IF(INDEX(Transactions!$L:$L,ROW()-8)="",0,INDEX(Transactions!$Q:$Q,ROW()-8))</f>
        <v>0</v>
      </c>
    </row>
    <row r="1210" spans="2:6" x14ac:dyDescent="0.15">
      <c r="B1210">
        <f ca="1">IF(INDEX(Transactions!$L:$L,ROW()-8)="",TODAY(),INDEX(Transactions!$G:$G,ROW()-8))</f>
        <v>46238</v>
      </c>
      <c r="F1210">
        <f>IF(INDEX(Transactions!$L:$L,ROW()-8)="",0,INDEX(Transactions!$Q:$Q,ROW()-8))</f>
        <v>0</v>
      </c>
    </row>
    <row r="1211" spans="2:6" x14ac:dyDescent="0.15">
      <c r="B1211">
        <f ca="1">IF(INDEX(Transactions!$L:$L,ROW()-8)="",TODAY(),INDEX(Transactions!$G:$G,ROW()-8))</f>
        <v>46238</v>
      </c>
      <c r="F1211">
        <f>IF(INDEX(Transactions!$L:$L,ROW()-8)="",0,INDEX(Transactions!$Q:$Q,ROW()-8))</f>
        <v>0</v>
      </c>
    </row>
    <row r="1212" spans="2:6" x14ac:dyDescent="0.15">
      <c r="B1212">
        <f ca="1">IF(INDEX(Transactions!$L:$L,ROW()-8)="",TODAY(),INDEX(Transactions!$G:$G,ROW()-8))</f>
        <v>46238</v>
      </c>
      <c r="F1212">
        <f>IF(INDEX(Transactions!$L:$L,ROW()-8)="",0,INDEX(Transactions!$Q:$Q,ROW()-8))</f>
        <v>0</v>
      </c>
    </row>
    <row r="1213" spans="2:6" x14ac:dyDescent="0.15">
      <c r="B1213">
        <f ca="1">IF(INDEX(Transactions!$L:$L,ROW()-8)="",TODAY(),INDEX(Transactions!$G:$G,ROW()-8))</f>
        <v>46238</v>
      </c>
      <c r="F1213">
        <f>IF(INDEX(Transactions!$L:$L,ROW()-8)="",0,INDEX(Transactions!$Q:$Q,ROW()-8))</f>
        <v>0</v>
      </c>
    </row>
    <row r="1214" spans="2:6" x14ac:dyDescent="0.15">
      <c r="B1214">
        <f ca="1">IF(INDEX(Transactions!$L:$L,ROW()-8)="",TODAY(),INDEX(Transactions!$G:$G,ROW()-8))</f>
        <v>46238</v>
      </c>
      <c r="F1214">
        <f>IF(INDEX(Transactions!$L:$L,ROW()-8)="",0,INDEX(Transactions!$Q:$Q,ROW()-8))</f>
        <v>0</v>
      </c>
    </row>
    <row r="1215" spans="2:6" x14ac:dyDescent="0.15">
      <c r="B1215">
        <f ca="1">IF(INDEX(Transactions!$L:$L,ROW()-8)="",TODAY(),INDEX(Transactions!$G:$G,ROW()-8))</f>
        <v>46238</v>
      </c>
      <c r="F1215">
        <f>IF(INDEX(Transactions!$L:$L,ROW()-8)="",0,INDEX(Transactions!$Q:$Q,ROW()-8))</f>
        <v>0</v>
      </c>
    </row>
    <row r="1216" spans="2:6" x14ac:dyDescent="0.15">
      <c r="B1216">
        <f ca="1">IF(INDEX(Transactions!$L:$L,ROW()-8)="",TODAY(),INDEX(Transactions!$G:$G,ROW()-8))</f>
        <v>46238</v>
      </c>
      <c r="F1216">
        <f>IF(INDEX(Transactions!$L:$L,ROW()-8)="",0,INDEX(Transactions!$Q:$Q,ROW()-8))</f>
        <v>0</v>
      </c>
    </row>
    <row r="1217" spans="2:6" x14ac:dyDescent="0.15">
      <c r="B1217">
        <f ca="1">IF(INDEX(Transactions!$L:$L,ROW()-8)="",TODAY(),INDEX(Transactions!$G:$G,ROW()-8))</f>
        <v>46238</v>
      </c>
      <c r="F1217">
        <f>IF(INDEX(Transactions!$L:$L,ROW()-8)="",0,INDEX(Transactions!$Q:$Q,ROW()-8))</f>
        <v>0</v>
      </c>
    </row>
    <row r="1218" spans="2:6" x14ac:dyDescent="0.15">
      <c r="B1218">
        <f ca="1">IF(INDEX(Transactions!$L:$L,ROW()-8)="",TODAY(),INDEX(Transactions!$G:$G,ROW()-8))</f>
        <v>46238</v>
      </c>
      <c r="F1218">
        <f>IF(INDEX(Transactions!$L:$L,ROW()-8)="",0,INDEX(Transactions!$Q:$Q,ROW()-8))</f>
        <v>0</v>
      </c>
    </row>
    <row r="1219" spans="2:6" x14ac:dyDescent="0.15">
      <c r="B1219">
        <f ca="1">IF(INDEX(Transactions!$L:$L,ROW()-8)="",TODAY(),INDEX(Transactions!$G:$G,ROW()-8))</f>
        <v>46238</v>
      </c>
      <c r="F1219">
        <f>IF(INDEX(Transactions!$L:$L,ROW()-8)="",0,INDEX(Transactions!$Q:$Q,ROW()-8))</f>
        <v>0</v>
      </c>
    </row>
    <row r="1220" spans="2:6" x14ac:dyDescent="0.15">
      <c r="B1220">
        <f ca="1">IF(INDEX(Transactions!$L:$L,ROW()-8)="",TODAY(),INDEX(Transactions!$G:$G,ROW()-8))</f>
        <v>46238</v>
      </c>
      <c r="F1220">
        <f>IF(INDEX(Transactions!$L:$L,ROW()-8)="",0,INDEX(Transactions!$Q:$Q,ROW()-8))</f>
        <v>0</v>
      </c>
    </row>
    <row r="1221" spans="2:6" x14ac:dyDescent="0.15">
      <c r="B1221">
        <f ca="1">IF(INDEX(Transactions!$L:$L,ROW()-8)="",TODAY(),INDEX(Transactions!$G:$G,ROW()-8))</f>
        <v>46238</v>
      </c>
      <c r="F1221">
        <f>IF(INDEX(Transactions!$L:$L,ROW()-8)="",0,INDEX(Transactions!$Q:$Q,ROW()-8))</f>
        <v>0</v>
      </c>
    </row>
    <row r="1222" spans="2:6" x14ac:dyDescent="0.15">
      <c r="B1222">
        <f ca="1">IF(INDEX(Transactions!$L:$L,ROW()-8)="",TODAY(),INDEX(Transactions!$G:$G,ROW()-8))</f>
        <v>46238</v>
      </c>
      <c r="F1222">
        <f>IF(INDEX(Transactions!$L:$L,ROW()-8)="",0,INDEX(Transactions!$Q:$Q,ROW()-8))</f>
        <v>0</v>
      </c>
    </row>
    <row r="1223" spans="2:6" x14ac:dyDescent="0.15">
      <c r="B1223">
        <f ca="1">IF(INDEX(Transactions!$L:$L,ROW()-8)="",TODAY(),INDEX(Transactions!$G:$G,ROW()-8))</f>
        <v>46238</v>
      </c>
      <c r="F1223">
        <f>IF(INDEX(Transactions!$L:$L,ROW()-8)="",0,INDEX(Transactions!$Q:$Q,ROW()-8))</f>
        <v>0</v>
      </c>
    </row>
    <row r="1224" spans="2:6" x14ac:dyDescent="0.15">
      <c r="B1224">
        <f ca="1">IF(INDEX(Transactions!$L:$L,ROW()-8)="",TODAY(),INDEX(Transactions!$G:$G,ROW()-8))</f>
        <v>46238</v>
      </c>
      <c r="F1224">
        <f>IF(INDEX(Transactions!$L:$L,ROW()-8)="",0,INDEX(Transactions!$Q:$Q,ROW()-8))</f>
        <v>0</v>
      </c>
    </row>
    <row r="1225" spans="2:6" x14ac:dyDescent="0.15">
      <c r="B1225">
        <f ca="1">IF(INDEX(Transactions!$L:$L,ROW()-8)="",TODAY(),INDEX(Transactions!$G:$G,ROW()-8))</f>
        <v>46238</v>
      </c>
      <c r="F1225">
        <f>IF(INDEX(Transactions!$L:$L,ROW()-8)="",0,INDEX(Transactions!$Q:$Q,ROW()-8))</f>
        <v>0</v>
      </c>
    </row>
    <row r="1226" spans="2:6" x14ac:dyDescent="0.15">
      <c r="B1226">
        <f ca="1">IF(INDEX(Transactions!$L:$L,ROW()-8)="",TODAY(),INDEX(Transactions!$G:$G,ROW()-8))</f>
        <v>46238</v>
      </c>
      <c r="F1226">
        <f>IF(INDEX(Transactions!$L:$L,ROW()-8)="",0,INDEX(Transactions!$Q:$Q,ROW()-8))</f>
        <v>0</v>
      </c>
    </row>
    <row r="1227" spans="2:6" x14ac:dyDescent="0.15">
      <c r="B1227">
        <f ca="1">IF(INDEX(Transactions!$L:$L,ROW()-8)="",TODAY(),INDEX(Transactions!$G:$G,ROW()-8))</f>
        <v>46238</v>
      </c>
      <c r="F1227">
        <f>IF(INDEX(Transactions!$L:$L,ROW()-8)="",0,INDEX(Transactions!$Q:$Q,ROW()-8))</f>
        <v>0</v>
      </c>
    </row>
    <row r="1228" spans="2:6" x14ac:dyDescent="0.15">
      <c r="B1228">
        <f ca="1">IF(INDEX(Transactions!$L:$L,ROW()-8)="",TODAY(),INDEX(Transactions!$G:$G,ROW()-8))</f>
        <v>46238</v>
      </c>
      <c r="F1228">
        <f>IF(INDEX(Transactions!$L:$L,ROW()-8)="",0,INDEX(Transactions!$Q:$Q,ROW()-8))</f>
        <v>0</v>
      </c>
    </row>
    <row r="1229" spans="2:6" x14ac:dyDescent="0.15">
      <c r="B1229">
        <f ca="1">IF(INDEX(Transactions!$L:$L,ROW()-8)="",TODAY(),INDEX(Transactions!$G:$G,ROW()-8))</f>
        <v>46238</v>
      </c>
      <c r="F1229">
        <f>IF(INDEX(Transactions!$L:$L,ROW()-8)="",0,INDEX(Transactions!$Q:$Q,ROW()-8))</f>
        <v>0</v>
      </c>
    </row>
    <row r="1230" spans="2:6" x14ac:dyDescent="0.15">
      <c r="B1230">
        <f ca="1">IF(INDEX(Transactions!$L:$L,ROW()-8)="",TODAY(),INDEX(Transactions!$G:$G,ROW()-8))</f>
        <v>46238</v>
      </c>
      <c r="F1230">
        <f>IF(INDEX(Transactions!$L:$L,ROW()-8)="",0,INDEX(Transactions!$Q:$Q,ROW()-8))</f>
        <v>0</v>
      </c>
    </row>
    <row r="1231" spans="2:6" x14ac:dyDescent="0.15">
      <c r="B1231">
        <f ca="1">IF(INDEX(Transactions!$L:$L,ROW()-8)="",TODAY(),INDEX(Transactions!$G:$G,ROW()-8))</f>
        <v>46238</v>
      </c>
      <c r="F1231">
        <f>IF(INDEX(Transactions!$L:$L,ROW()-8)="",0,INDEX(Transactions!$Q:$Q,ROW()-8))</f>
        <v>0</v>
      </c>
    </row>
    <row r="1232" spans="2:6" x14ac:dyDescent="0.15">
      <c r="B1232">
        <f ca="1">IF(INDEX(Transactions!$L:$L,ROW()-8)="",TODAY(),INDEX(Transactions!$G:$G,ROW()-8))</f>
        <v>46238</v>
      </c>
      <c r="F1232">
        <f>IF(INDEX(Transactions!$L:$L,ROW()-8)="",0,INDEX(Transactions!$Q:$Q,ROW()-8))</f>
        <v>0</v>
      </c>
    </row>
    <row r="1233" spans="2:6" x14ac:dyDescent="0.15">
      <c r="B1233">
        <f ca="1">IF(INDEX(Transactions!$L:$L,ROW()-8)="",TODAY(),INDEX(Transactions!$G:$G,ROW()-8))</f>
        <v>46238</v>
      </c>
      <c r="F1233">
        <f>IF(INDEX(Transactions!$L:$L,ROW()-8)="",0,INDEX(Transactions!$Q:$Q,ROW()-8))</f>
        <v>0</v>
      </c>
    </row>
    <row r="1234" spans="2:6" x14ac:dyDescent="0.15">
      <c r="B1234">
        <f ca="1">IF(INDEX(Transactions!$L:$L,ROW()-8)="",TODAY(),INDEX(Transactions!$G:$G,ROW()-8))</f>
        <v>46238</v>
      </c>
      <c r="F1234">
        <f>IF(INDEX(Transactions!$L:$L,ROW()-8)="",0,INDEX(Transactions!$Q:$Q,ROW()-8))</f>
        <v>0</v>
      </c>
    </row>
    <row r="1235" spans="2:6" x14ac:dyDescent="0.15">
      <c r="B1235">
        <f ca="1">IF(INDEX(Transactions!$L:$L,ROW()-8)="",TODAY(),INDEX(Transactions!$G:$G,ROW()-8))</f>
        <v>46238</v>
      </c>
      <c r="F1235">
        <f>IF(INDEX(Transactions!$L:$L,ROW()-8)="",0,INDEX(Transactions!$Q:$Q,ROW()-8))</f>
        <v>0</v>
      </c>
    </row>
    <row r="1236" spans="2:6" x14ac:dyDescent="0.15">
      <c r="B1236">
        <f ca="1">IF(INDEX(Transactions!$L:$L,ROW()-8)="",TODAY(),INDEX(Transactions!$G:$G,ROW()-8))</f>
        <v>46238</v>
      </c>
      <c r="F1236">
        <f>IF(INDEX(Transactions!$L:$L,ROW()-8)="",0,INDEX(Transactions!$Q:$Q,ROW()-8))</f>
        <v>0</v>
      </c>
    </row>
    <row r="1237" spans="2:6" x14ac:dyDescent="0.15">
      <c r="B1237">
        <f ca="1">IF(INDEX(Transactions!$L:$L,ROW()-8)="",TODAY(),INDEX(Transactions!$G:$G,ROW()-8))</f>
        <v>46238</v>
      </c>
      <c r="F1237">
        <f>IF(INDEX(Transactions!$L:$L,ROW()-8)="",0,INDEX(Transactions!$Q:$Q,ROW()-8))</f>
        <v>0</v>
      </c>
    </row>
    <row r="1238" spans="2:6" x14ac:dyDescent="0.15">
      <c r="B1238">
        <f ca="1">IF(INDEX(Transactions!$L:$L,ROW()-8)="",TODAY(),INDEX(Transactions!$G:$G,ROW()-8))</f>
        <v>46238</v>
      </c>
      <c r="F1238">
        <f>IF(INDEX(Transactions!$L:$L,ROW()-8)="",0,INDEX(Transactions!$Q:$Q,ROW()-8))</f>
        <v>0</v>
      </c>
    </row>
    <row r="1239" spans="2:6" x14ac:dyDescent="0.15">
      <c r="B1239">
        <f ca="1">IF(INDEX(Transactions!$L:$L,ROW()-8)="",TODAY(),INDEX(Transactions!$G:$G,ROW()-8))</f>
        <v>46238</v>
      </c>
      <c r="F1239">
        <f>IF(INDEX(Transactions!$L:$L,ROW()-8)="",0,INDEX(Transactions!$Q:$Q,ROW()-8))</f>
        <v>0</v>
      </c>
    </row>
    <row r="1240" spans="2:6" x14ac:dyDescent="0.15">
      <c r="B1240">
        <f ca="1">IF(INDEX(Transactions!$L:$L,ROW()-8)="",TODAY(),INDEX(Transactions!$G:$G,ROW()-8))</f>
        <v>46238</v>
      </c>
      <c r="F1240">
        <f>IF(INDEX(Transactions!$L:$L,ROW()-8)="",0,INDEX(Transactions!$Q:$Q,ROW()-8))</f>
        <v>0</v>
      </c>
    </row>
    <row r="1241" spans="2:6" x14ac:dyDescent="0.15">
      <c r="B1241">
        <f ca="1">IF(INDEX(Transactions!$L:$L,ROW()-8)="",TODAY(),INDEX(Transactions!$G:$G,ROW()-8))</f>
        <v>46238</v>
      </c>
      <c r="F1241">
        <f>IF(INDEX(Transactions!$L:$L,ROW()-8)="",0,INDEX(Transactions!$Q:$Q,ROW()-8))</f>
        <v>0</v>
      </c>
    </row>
    <row r="1242" spans="2:6" x14ac:dyDescent="0.15">
      <c r="B1242">
        <f ca="1">IF(INDEX(Transactions!$L:$L,ROW()-8)="",TODAY(),INDEX(Transactions!$G:$G,ROW()-8))</f>
        <v>46238</v>
      </c>
      <c r="F1242">
        <f>IF(INDEX(Transactions!$L:$L,ROW()-8)="",0,INDEX(Transactions!$Q:$Q,ROW()-8))</f>
        <v>0</v>
      </c>
    </row>
    <row r="1243" spans="2:6" x14ac:dyDescent="0.15">
      <c r="B1243">
        <f ca="1">IF(INDEX(Transactions!$L:$L,ROW()-8)="",TODAY(),INDEX(Transactions!$G:$G,ROW()-8))</f>
        <v>46238</v>
      </c>
      <c r="F1243">
        <f>IF(INDEX(Transactions!$L:$L,ROW()-8)="",0,INDEX(Transactions!$Q:$Q,ROW()-8))</f>
        <v>0</v>
      </c>
    </row>
    <row r="1244" spans="2:6" x14ac:dyDescent="0.15">
      <c r="B1244">
        <f ca="1">IF(INDEX(Transactions!$L:$L,ROW()-8)="",TODAY(),INDEX(Transactions!$G:$G,ROW()-8))</f>
        <v>46238</v>
      </c>
      <c r="F1244">
        <f>IF(INDEX(Transactions!$L:$L,ROW()-8)="",0,INDEX(Transactions!$Q:$Q,ROW()-8))</f>
        <v>0</v>
      </c>
    </row>
    <row r="1245" spans="2:6" x14ac:dyDescent="0.15">
      <c r="B1245">
        <f ca="1">IF(INDEX(Transactions!$L:$L,ROW()-8)="",TODAY(),INDEX(Transactions!$G:$G,ROW()-8))</f>
        <v>46238</v>
      </c>
      <c r="F1245">
        <f>IF(INDEX(Transactions!$L:$L,ROW()-8)="",0,INDEX(Transactions!$Q:$Q,ROW()-8))</f>
        <v>0</v>
      </c>
    </row>
    <row r="1246" spans="2:6" x14ac:dyDescent="0.15">
      <c r="B1246">
        <f ca="1">IF(INDEX(Transactions!$L:$L,ROW()-8)="",TODAY(),INDEX(Transactions!$G:$G,ROW()-8))</f>
        <v>46238</v>
      </c>
      <c r="F1246">
        <f>IF(INDEX(Transactions!$L:$L,ROW()-8)="",0,INDEX(Transactions!$Q:$Q,ROW()-8))</f>
        <v>0</v>
      </c>
    </row>
    <row r="1247" spans="2:6" x14ac:dyDescent="0.15">
      <c r="B1247">
        <f ca="1">IF(INDEX(Transactions!$L:$L,ROW()-8)="",TODAY(),INDEX(Transactions!$G:$G,ROW()-8))</f>
        <v>46238</v>
      </c>
      <c r="F1247">
        <f>IF(INDEX(Transactions!$L:$L,ROW()-8)="",0,INDEX(Transactions!$Q:$Q,ROW()-8))</f>
        <v>0</v>
      </c>
    </row>
    <row r="1248" spans="2:6" x14ac:dyDescent="0.15">
      <c r="B1248">
        <f ca="1">IF(INDEX(Transactions!$L:$L,ROW()-8)="",TODAY(),INDEX(Transactions!$G:$G,ROW()-8))</f>
        <v>46238</v>
      </c>
      <c r="F1248">
        <f>IF(INDEX(Transactions!$L:$L,ROW()-8)="",0,INDEX(Transactions!$Q:$Q,ROW()-8))</f>
        <v>0</v>
      </c>
    </row>
    <row r="1249" spans="2:6" x14ac:dyDescent="0.15">
      <c r="B1249">
        <f ca="1">IF(INDEX(Transactions!$L:$L,ROW()-8)="",TODAY(),INDEX(Transactions!$G:$G,ROW()-8))</f>
        <v>46238</v>
      </c>
      <c r="F1249">
        <f>IF(INDEX(Transactions!$L:$L,ROW()-8)="",0,INDEX(Transactions!$Q:$Q,ROW()-8))</f>
        <v>0</v>
      </c>
    </row>
    <row r="1250" spans="2:6" x14ac:dyDescent="0.15">
      <c r="B1250">
        <f ca="1">IF(INDEX(Transactions!$L:$L,ROW()-8)="",TODAY(),INDEX(Transactions!$G:$G,ROW()-8))</f>
        <v>46238</v>
      </c>
      <c r="F1250">
        <f>IF(INDEX(Transactions!$L:$L,ROW()-8)="",0,INDEX(Transactions!$Q:$Q,ROW()-8))</f>
        <v>0</v>
      </c>
    </row>
    <row r="1251" spans="2:6" x14ac:dyDescent="0.15">
      <c r="B1251">
        <f ca="1">IF(INDEX(Transactions!$L:$L,ROW()-8)="",TODAY(),INDEX(Transactions!$G:$G,ROW()-8))</f>
        <v>46238</v>
      </c>
      <c r="F1251">
        <f>IF(INDEX(Transactions!$L:$L,ROW()-8)="",0,INDEX(Transactions!$Q:$Q,ROW()-8))</f>
        <v>0</v>
      </c>
    </row>
    <row r="1252" spans="2:6" x14ac:dyDescent="0.15">
      <c r="B1252">
        <f ca="1">IF(INDEX(Transactions!$L:$L,ROW()-8)="",TODAY(),INDEX(Transactions!$G:$G,ROW()-8))</f>
        <v>46238</v>
      </c>
      <c r="F1252">
        <f>IF(INDEX(Transactions!$L:$L,ROW()-8)="",0,INDEX(Transactions!$Q:$Q,ROW()-8))</f>
        <v>0</v>
      </c>
    </row>
    <row r="1253" spans="2:6" x14ac:dyDescent="0.15">
      <c r="B1253">
        <f ca="1">IF(INDEX(Transactions!$L:$L,ROW()-8)="",TODAY(),INDEX(Transactions!$G:$G,ROW()-8))</f>
        <v>46238</v>
      </c>
      <c r="F1253">
        <f>IF(INDEX(Transactions!$L:$L,ROW()-8)="",0,INDEX(Transactions!$Q:$Q,ROW()-8))</f>
        <v>0</v>
      </c>
    </row>
    <row r="1254" spans="2:6" x14ac:dyDescent="0.15">
      <c r="B1254">
        <f ca="1">IF(INDEX(Transactions!$L:$L,ROW()-8)="",TODAY(),INDEX(Transactions!$G:$G,ROW()-8))</f>
        <v>46238</v>
      </c>
      <c r="F1254">
        <f>IF(INDEX(Transactions!$L:$L,ROW()-8)="",0,INDEX(Transactions!$Q:$Q,ROW()-8))</f>
        <v>0</v>
      </c>
    </row>
    <row r="1255" spans="2:6" x14ac:dyDescent="0.15">
      <c r="B1255">
        <f ca="1">IF(INDEX(Transactions!$L:$L,ROW()-8)="",TODAY(),INDEX(Transactions!$G:$G,ROW()-8))</f>
        <v>46238</v>
      </c>
      <c r="F1255">
        <f>IF(INDEX(Transactions!$L:$L,ROW()-8)="",0,INDEX(Transactions!$Q:$Q,ROW()-8))</f>
        <v>0</v>
      </c>
    </row>
    <row r="1256" spans="2:6" x14ac:dyDescent="0.15">
      <c r="B1256">
        <f ca="1">IF(INDEX(Transactions!$L:$L,ROW()-8)="",TODAY(),INDEX(Transactions!$G:$G,ROW()-8))</f>
        <v>46238</v>
      </c>
      <c r="F1256">
        <f>IF(INDEX(Transactions!$L:$L,ROW()-8)="",0,INDEX(Transactions!$Q:$Q,ROW()-8))</f>
        <v>0</v>
      </c>
    </row>
    <row r="1257" spans="2:6" x14ac:dyDescent="0.15">
      <c r="B1257">
        <f ca="1">IF(INDEX(Transactions!$L:$L,ROW()-8)="",TODAY(),INDEX(Transactions!$G:$G,ROW()-8))</f>
        <v>46238</v>
      </c>
      <c r="F1257">
        <f>IF(INDEX(Transactions!$L:$L,ROW()-8)="",0,INDEX(Transactions!$Q:$Q,ROW()-8))</f>
        <v>0</v>
      </c>
    </row>
    <row r="1258" spans="2:6" x14ac:dyDescent="0.15">
      <c r="B1258">
        <f ca="1">IF(INDEX(Transactions!$L:$L,ROW()-8)="",TODAY(),INDEX(Transactions!$G:$G,ROW()-8))</f>
        <v>46238</v>
      </c>
      <c r="F1258">
        <f>IF(INDEX(Transactions!$L:$L,ROW()-8)="",0,INDEX(Transactions!$Q:$Q,ROW()-8))</f>
        <v>0</v>
      </c>
    </row>
    <row r="1259" spans="2:6" x14ac:dyDescent="0.15">
      <c r="B1259">
        <f ca="1">IF(INDEX(Transactions!$L:$L,ROW()-8)="",TODAY(),INDEX(Transactions!$G:$G,ROW()-8))</f>
        <v>46238</v>
      </c>
      <c r="F1259">
        <f>IF(INDEX(Transactions!$L:$L,ROW()-8)="",0,INDEX(Transactions!$Q:$Q,ROW()-8))</f>
        <v>0</v>
      </c>
    </row>
    <row r="1260" spans="2:6" x14ac:dyDescent="0.15">
      <c r="B1260">
        <f ca="1">IF(INDEX(Transactions!$L:$L,ROW()-8)="",TODAY(),INDEX(Transactions!$G:$G,ROW()-8))</f>
        <v>46238</v>
      </c>
      <c r="F1260">
        <f>IF(INDEX(Transactions!$L:$L,ROW()-8)="",0,INDEX(Transactions!$Q:$Q,ROW()-8))</f>
        <v>0</v>
      </c>
    </row>
    <row r="1261" spans="2:6" x14ac:dyDescent="0.15">
      <c r="B1261">
        <f ca="1">IF(INDEX(Transactions!$L:$L,ROW()-8)="",TODAY(),INDEX(Transactions!$G:$G,ROW()-8))</f>
        <v>46238</v>
      </c>
      <c r="F1261">
        <f>IF(INDEX(Transactions!$L:$L,ROW()-8)="",0,INDEX(Transactions!$Q:$Q,ROW()-8))</f>
        <v>0</v>
      </c>
    </row>
    <row r="1262" spans="2:6" x14ac:dyDescent="0.15">
      <c r="B1262">
        <f ca="1">IF(INDEX(Transactions!$L:$L,ROW()-8)="",TODAY(),INDEX(Transactions!$G:$G,ROW()-8))</f>
        <v>46238</v>
      </c>
      <c r="F1262">
        <f>IF(INDEX(Transactions!$L:$L,ROW()-8)="",0,INDEX(Transactions!$Q:$Q,ROW()-8))</f>
        <v>0</v>
      </c>
    </row>
    <row r="1263" spans="2:6" x14ac:dyDescent="0.15">
      <c r="B1263">
        <f ca="1">IF(INDEX(Transactions!$L:$L,ROW()-8)="",TODAY(),INDEX(Transactions!$G:$G,ROW()-8))</f>
        <v>46238</v>
      </c>
      <c r="F1263">
        <f>IF(INDEX(Transactions!$L:$L,ROW()-8)="",0,INDEX(Transactions!$Q:$Q,ROW()-8))</f>
        <v>0</v>
      </c>
    </row>
    <row r="1264" spans="2:6" x14ac:dyDescent="0.15">
      <c r="B1264">
        <f ca="1">IF(INDEX(Transactions!$L:$L,ROW()-8)="",TODAY(),INDEX(Transactions!$G:$G,ROW()-8))</f>
        <v>46238</v>
      </c>
      <c r="F1264">
        <f>IF(INDEX(Transactions!$L:$L,ROW()-8)="",0,INDEX(Transactions!$Q:$Q,ROW()-8))</f>
        <v>0</v>
      </c>
    </row>
    <row r="1265" spans="2:6" x14ac:dyDescent="0.15">
      <c r="B1265">
        <f ca="1">IF(INDEX(Transactions!$L:$L,ROW()-8)="",TODAY(),INDEX(Transactions!$G:$G,ROW()-8))</f>
        <v>46238</v>
      </c>
      <c r="F1265">
        <f>IF(INDEX(Transactions!$L:$L,ROW()-8)="",0,INDEX(Transactions!$Q:$Q,ROW()-8))</f>
        <v>0</v>
      </c>
    </row>
    <row r="1266" spans="2:6" x14ac:dyDescent="0.15">
      <c r="B1266">
        <f ca="1">IF(INDEX(Transactions!$L:$L,ROW()-8)="",TODAY(),INDEX(Transactions!$G:$G,ROW()-8))</f>
        <v>46238</v>
      </c>
      <c r="F1266">
        <f>IF(INDEX(Transactions!$L:$L,ROW()-8)="",0,INDEX(Transactions!$Q:$Q,ROW()-8))</f>
        <v>0</v>
      </c>
    </row>
    <row r="1267" spans="2:6" x14ac:dyDescent="0.15">
      <c r="B1267">
        <f ca="1">IF(INDEX(Transactions!$L:$L,ROW()-8)="",TODAY(),INDEX(Transactions!$G:$G,ROW()-8))</f>
        <v>46238</v>
      </c>
      <c r="F1267">
        <f>IF(INDEX(Transactions!$L:$L,ROW()-8)="",0,INDEX(Transactions!$Q:$Q,ROW()-8))</f>
        <v>0</v>
      </c>
    </row>
    <row r="1268" spans="2:6" x14ac:dyDescent="0.15">
      <c r="B1268">
        <f ca="1">IF(INDEX(Transactions!$L:$L,ROW()-8)="",TODAY(),INDEX(Transactions!$G:$G,ROW()-8))</f>
        <v>46238</v>
      </c>
      <c r="F1268">
        <f>IF(INDEX(Transactions!$L:$L,ROW()-8)="",0,INDEX(Transactions!$Q:$Q,ROW()-8))</f>
        <v>0</v>
      </c>
    </row>
    <row r="1269" spans="2:6" x14ac:dyDescent="0.15">
      <c r="B1269">
        <f ca="1">IF(INDEX(Transactions!$L:$L,ROW()-8)="",TODAY(),INDEX(Transactions!$G:$G,ROW()-8))</f>
        <v>46238</v>
      </c>
      <c r="F1269">
        <f>IF(INDEX(Transactions!$L:$L,ROW()-8)="",0,INDEX(Transactions!$Q:$Q,ROW()-8))</f>
        <v>0</v>
      </c>
    </row>
    <row r="1270" spans="2:6" x14ac:dyDescent="0.15">
      <c r="B1270">
        <f ca="1">IF(INDEX(Transactions!$L:$L,ROW()-8)="",TODAY(),INDEX(Transactions!$G:$G,ROW()-8))</f>
        <v>46238</v>
      </c>
      <c r="F1270">
        <f>IF(INDEX(Transactions!$L:$L,ROW()-8)="",0,INDEX(Transactions!$Q:$Q,ROW()-8))</f>
        <v>0</v>
      </c>
    </row>
    <row r="1271" spans="2:6" x14ac:dyDescent="0.15">
      <c r="B1271">
        <f ca="1">IF(INDEX(Transactions!$L:$L,ROW()-8)="",TODAY(),INDEX(Transactions!$G:$G,ROW()-8))</f>
        <v>46238</v>
      </c>
      <c r="F1271">
        <f>IF(INDEX(Transactions!$L:$L,ROW()-8)="",0,INDEX(Transactions!$Q:$Q,ROW()-8))</f>
        <v>0</v>
      </c>
    </row>
    <row r="1272" spans="2:6" x14ac:dyDescent="0.15">
      <c r="B1272">
        <f ca="1">IF(INDEX(Transactions!$L:$L,ROW()-8)="",TODAY(),INDEX(Transactions!$G:$G,ROW()-8))</f>
        <v>46238</v>
      </c>
      <c r="F1272">
        <f>IF(INDEX(Transactions!$L:$L,ROW()-8)="",0,INDEX(Transactions!$Q:$Q,ROW()-8))</f>
        <v>0</v>
      </c>
    </row>
    <row r="1273" spans="2:6" x14ac:dyDescent="0.15">
      <c r="B1273">
        <f ca="1">IF(INDEX(Transactions!$L:$L,ROW()-8)="",TODAY(),INDEX(Transactions!$G:$G,ROW()-8))</f>
        <v>46238</v>
      </c>
      <c r="F1273">
        <f>IF(INDEX(Transactions!$L:$L,ROW()-8)="",0,INDEX(Transactions!$Q:$Q,ROW()-8))</f>
        <v>0</v>
      </c>
    </row>
    <row r="1274" spans="2:6" x14ac:dyDescent="0.15">
      <c r="B1274">
        <f ca="1">IF(INDEX(Transactions!$L:$L,ROW()-8)="",TODAY(),INDEX(Transactions!$G:$G,ROW()-8))</f>
        <v>46238</v>
      </c>
      <c r="F1274">
        <f>IF(INDEX(Transactions!$L:$L,ROW()-8)="",0,INDEX(Transactions!$Q:$Q,ROW()-8))</f>
        <v>0</v>
      </c>
    </row>
    <row r="1275" spans="2:6" x14ac:dyDescent="0.15">
      <c r="B1275">
        <f ca="1">IF(INDEX(Transactions!$L:$L,ROW()-8)="",TODAY(),INDEX(Transactions!$G:$G,ROW()-8))</f>
        <v>46238</v>
      </c>
      <c r="F1275">
        <f>IF(INDEX(Transactions!$L:$L,ROW()-8)="",0,INDEX(Transactions!$Q:$Q,ROW()-8))</f>
        <v>0</v>
      </c>
    </row>
    <row r="1276" spans="2:6" x14ac:dyDescent="0.15">
      <c r="B1276">
        <f ca="1">IF(INDEX(Transactions!$L:$L,ROW()-8)="",TODAY(),INDEX(Transactions!$G:$G,ROW()-8))</f>
        <v>46238</v>
      </c>
      <c r="F1276">
        <f>IF(INDEX(Transactions!$L:$L,ROW()-8)="",0,INDEX(Transactions!$Q:$Q,ROW()-8))</f>
        <v>0</v>
      </c>
    </row>
    <row r="1277" spans="2:6" x14ac:dyDescent="0.15">
      <c r="B1277">
        <f ca="1">IF(INDEX(Transactions!$L:$L,ROW()-8)="",TODAY(),INDEX(Transactions!$G:$G,ROW()-8))</f>
        <v>46238</v>
      </c>
      <c r="F1277">
        <f>IF(INDEX(Transactions!$L:$L,ROW()-8)="",0,INDEX(Transactions!$Q:$Q,ROW()-8))</f>
        <v>0</v>
      </c>
    </row>
    <row r="1278" spans="2:6" x14ac:dyDescent="0.15">
      <c r="B1278">
        <f ca="1">IF(INDEX(Transactions!$L:$L,ROW()-8)="",TODAY(),INDEX(Transactions!$G:$G,ROW()-8))</f>
        <v>46238</v>
      </c>
      <c r="F1278">
        <f>IF(INDEX(Transactions!$L:$L,ROW()-8)="",0,INDEX(Transactions!$Q:$Q,ROW()-8))</f>
        <v>0</v>
      </c>
    </row>
    <row r="1279" spans="2:6" x14ac:dyDescent="0.15">
      <c r="B1279">
        <f ca="1">IF(INDEX(Transactions!$L:$L,ROW()-8)="",TODAY(),INDEX(Transactions!$G:$G,ROW()-8))</f>
        <v>46238</v>
      </c>
      <c r="F1279">
        <f>IF(INDEX(Transactions!$L:$L,ROW()-8)="",0,INDEX(Transactions!$Q:$Q,ROW()-8))</f>
        <v>0</v>
      </c>
    </row>
    <row r="1280" spans="2:6" x14ac:dyDescent="0.15">
      <c r="B1280">
        <f ca="1">IF(INDEX(Transactions!$L:$L,ROW()-8)="",TODAY(),INDEX(Transactions!$G:$G,ROW()-8))</f>
        <v>46238</v>
      </c>
      <c r="F1280">
        <f>IF(INDEX(Transactions!$L:$L,ROW()-8)="",0,INDEX(Transactions!$Q:$Q,ROW()-8))</f>
        <v>0</v>
      </c>
    </row>
    <row r="1281" spans="2:6" x14ac:dyDescent="0.15">
      <c r="B1281">
        <f ca="1">IF(INDEX(Transactions!$L:$L,ROW()-8)="",TODAY(),INDEX(Transactions!$G:$G,ROW()-8))</f>
        <v>46238</v>
      </c>
      <c r="F1281">
        <f>IF(INDEX(Transactions!$L:$L,ROW()-8)="",0,INDEX(Transactions!$Q:$Q,ROW()-8))</f>
        <v>0</v>
      </c>
    </row>
    <row r="1282" spans="2:6" x14ac:dyDescent="0.15">
      <c r="B1282">
        <f ca="1">IF(INDEX(Transactions!$L:$L,ROW()-8)="",TODAY(),INDEX(Transactions!$G:$G,ROW()-8))</f>
        <v>46238</v>
      </c>
      <c r="F1282">
        <f>IF(INDEX(Transactions!$L:$L,ROW()-8)="",0,INDEX(Transactions!$Q:$Q,ROW()-8))</f>
        <v>0</v>
      </c>
    </row>
    <row r="1283" spans="2:6" x14ac:dyDescent="0.15">
      <c r="B1283">
        <f ca="1">IF(INDEX(Transactions!$L:$L,ROW()-8)="",TODAY(),INDEX(Transactions!$G:$G,ROW()-8))</f>
        <v>46238</v>
      </c>
      <c r="F1283">
        <f>IF(INDEX(Transactions!$L:$L,ROW()-8)="",0,INDEX(Transactions!$Q:$Q,ROW()-8))</f>
        <v>0</v>
      </c>
    </row>
    <row r="1284" spans="2:6" x14ac:dyDescent="0.15">
      <c r="B1284">
        <f ca="1">IF(INDEX(Transactions!$L:$L,ROW()-8)="",TODAY(),INDEX(Transactions!$G:$G,ROW()-8))</f>
        <v>46238</v>
      </c>
      <c r="F1284">
        <f>IF(INDEX(Transactions!$L:$L,ROW()-8)="",0,INDEX(Transactions!$Q:$Q,ROW()-8))</f>
        <v>0</v>
      </c>
    </row>
    <row r="1285" spans="2:6" x14ac:dyDescent="0.15">
      <c r="B1285">
        <f ca="1">IF(INDEX(Transactions!$L:$L,ROW()-8)="",TODAY(),INDEX(Transactions!$G:$G,ROW()-8))</f>
        <v>46238</v>
      </c>
      <c r="F1285">
        <f>IF(INDEX(Transactions!$L:$L,ROW()-8)="",0,INDEX(Transactions!$Q:$Q,ROW()-8))</f>
        <v>0</v>
      </c>
    </row>
    <row r="1286" spans="2:6" x14ac:dyDescent="0.15">
      <c r="B1286">
        <f ca="1">IF(INDEX(Transactions!$L:$L,ROW()-8)="",TODAY(),INDEX(Transactions!$G:$G,ROW()-8))</f>
        <v>46238</v>
      </c>
      <c r="F1286">
        <f>IF(INDEX(Transactions!$L:$L,ROW()-8)="",0,INDEX(Transactions!$Q:$Q,ROW()-8))</f>
        <v>0</v>
      </c>
    </row>
    <row r="1287" spans="2:6" x14ac:dyDescent="0.15">
      <c r="B1287">
        <f ca="1">IF(INDEX(Transactions!$L:$L,ROW()-8)="",TODAY(),INDEX(Transactions!$G:$G,ROW()-8))</f>
        <v>46238</v>
      </c>
      <c r="F1287">
        <f>IF(INDEX(Transactions!$L:$L,ROW()-8)="",0,INDEX(Transactions!$Q:$Q,ROW()-8))</f>
        <v>0</v>
      </c>
    </row>
    <row r="1288" spans="2:6" x14ac:dyDescent="0.15">
      <c r="B1288">
        <f ca="1">IF(INDEX(Transactions!$L:$L,ROW()-8)="",TODAY(),INDEX(Transactions!$G:$G,ROW()-8))</f>
        <v>46238</v>
      </c>
      <c r="F1288">
        <f>IF(INDEX(Transactions!$L:$L,ROW()-8)="",0,INDEX(Transactions!$Q:$Q,ROW()-8))</f>
        <v>0</v>
      </c>
    </row>
    <row r="1289" spans="2:6" x14ac:dyDescent="0.15">
      <c r="B1289">
        <f ca="1">IF(INDEX(Transactions!$L:$L,ROW()-8)="",TODAY(),INDEX(Transactions!$G:$G,ROW()-8))</f>
        <v>46238</v>
      </c>
      <c r="F1289">
        <f>IF(INDEX(Transactions!$L:$L,ROW()-8)="",0,INDEX(Transactions!$Q:$Q,ROW()-8))</f>
        <v>0</v>
      </c>
    </row>
    <row r="1290" spans="2:6" x14ac:dyDescent="0.15">
      <c r="B1290">
        <f ca="1">IF(INDEX(Transactions!$L:$L,ROW()-8)="",TODAY(),INDEX(Transactions!$G:$G,ROW()-8))</f>
        <v>46238</v>
      </c>
      <c r="F1290">
        <f>IF(INDEX(Transactions!$L:$L,ROW()-8)="",0,INDEX(Transactions!$Q:$Q,ROW()-8))</f>
        <v>0</v>
      </c>
    </row>
    <row r="1291" spans="2:6" x14ac:dyDescent="0.15">
      <c r="B1291">
        <f ca="1">IF(INDEX(Transactions!$L:$L,ROW()-8)="",TODAY(),INDEX(Transactions!$G:$G,ROW()-8))</f>
        <v>46238</v>
      </c>
      <c r="F1291">
        <f>IF(INDEX(Transactions!$L:$L,ROW()-8)="",0,INDEX(Transactions!$Q:$Q,ROW()-8))</f>
        <v>0</v>
      </c>
    </row>
    <row r="1292" spans="2:6" x14ac:dyDescent="0.15">
      <c r="B1292">
        <f ca="1">IF(INDEX(Transactions!$L:$L,ROW()-8)="",TODAY(),INDEX(Transactions!$G:$G,ROW()-8))</f>
        <v>46238</v>
      </c>
      <c r="F1292">
        <f>IF(INDEX(Transactions!$L:$L,ROW()-8)="",0,INDEX(Transactions!$Q:$Q,ROW()-8))</f>
        <v>0</v>
      </c>
    </row>
    <row r="1293" spans="2:6" x14ac:dyDescent="0.15">
      <c r="B1293">
        <f ca="1">IF(INDEX(Transactions!$L:$L,ROW()-8)="",TODAY(),INDEX(Transactions!$G:$G,ROW()-8))</f>
        <v>46238</v>
      </c>
      <c r="F1293">
        <f>IF(INDEX(Transactions!$L:$L,ROW()-8)="",0,INDEX(Transactions!$Q:$Q,ROW()-8))</f>
        <v>0</v>
      </c>
    </row>
    <row r="1294" spans="2:6" x14ac:dyDescent="0.15">
      <c r="B1294">
        <f ca="1">IF(INDEX(Transactions!$L:$L,ROW()-8)="",TODAY(),INDEX(Transactions!$G:$G,ROW()-8))</f>
        <v>46238</v>
      </c>
      <c r="F1294">
        <f>IF(INDEX(Transactions!$L:$L,ROW()-8)="",0,INDEX(Transactions!$Q:$Q,ROW()-8))</f>
        <v>0</v>
      </c>
    </row>
    <row r="1295" spans="2:6" x14ac:dyDescent="0.15">
      <c r="B1295">
        <f ca="1">IF(INDEX(Transactions!$L:$L,ROW()-8)="",TODAY(),INDEX(Transactions!$G:$G,ROW()-8))</f>
        <v>46238</v>
      </c>
      <c r="F1295">
        <f>IF(INDEX(Transactions!$L:$L,ROW()-8)="",0,INDEX(Transactions!$Q:$Q,ROW()-8))</f>
        <v>0</v>
      </c>
    </row>
    <row r="1296" spans="2:6" x14ac:dyDescent="0.15">
      <c r="B1296">
        <f ca="1">IF(INDEX(Transactions!$L:$L,ROW()-8)="",TODAY(),INDEX(Transactions!$G:$G,ROW()-8))</f>
        <v>46238</v>
      </c>
      <c r="F1296">
        <f>IF(INDEX(Transactions!$L:$L,ROW()-8)="",0,INDEX(Transactions!$Q:$Q,ROW()-8))</f>
        <v>0</v>
      </c>
    </row>
    <row r="1297" spans="2:6" x14ac:dyDescent="0.15">
      <c r="B1297">
        <f ca="1">IF(INDEX(Transactions!$L:$L,ROW()-8)="",TODAY(),INDEX(Transactions!$G:$G,ROW()-8))</f>
        <v>46238</v>
      </c>
      <c r="F1297">
        <f>IF(INDEX(Transactions!$L:$L,ROW()-8)="",0,INDEX(Transactions!$Q:$Q,ROW()-8))</f>
        <v>0</v>
      </c>
    </row>
    <row r="1298" spans="2:6" x14ac:dyDescent="0.15">
      <c r="B1298">
        <f ca="1">IF(INDEX(Transactions!$L:$L,ROW()-8)="",TODAY(),INDEX(Transactions!$G:$G,ROW()-8))</f>
        <v>46238</v>
      </c>
      <c r="F1298">
        <f>IF(INDEX(Transactions!$L:$L,ROW()-8)="",0,INDEX(Transactions!$Q:$Q,ROW()-8))</f>
        <v>0</v>
      </c>
    </row>
    <row r="1299" spans="2:6" x14ac:dyDescent="0.15">
      <c r="B1299">
        <f ca="1">IF(INDEX(Transactions!$L:$L,ROW()-8)="",TODAY(),INDEX(Transactions!$G:$G,ROW()-8))</f>
        <v>46238</v>
      </c>
      <c r="F1299">
        <f>IF(INDEX(Transactions!$L:$L,ROW()-8)="",0,INDEX(Transactions!$Q:$Q,ROW()-8))</f>
        <v>0</v>
      </c>
    </row>
    <row r="1300" spans="2:6" x14ac:dyDescent="0.15">
      <c r="B1300">
        <f ca="1">IF(INDEX(Transactions!$L:$L,ROW()-8)="",TODAY(),INDEX(Transactions!$G:$G,ROW()-8))</f>
        <v>46238</v>
      </c>
      <c r="F1300">
        <f>IF(INDEX(Transactions!$L:$L,ROW()-8)="",0,INDEX(Transactions!$Q:$Q,ROW()-8))</f>
        <v>0</v>
      </c>
    </row>
    <row r="1301" spans="2:6" x14ac:dyDescent="0.15">
      <c r="B1301">
        <f ca="1">IF(INDEX(Transactions!$L:$L,ROW()-8)="",TODAY(),INDEX(Transactions!$G:$G,ROW()-8))</f>
        <v>46238</v>
      </c>
      <c r="F1301">
        <f>IF(INDEX(Transactions!$L:$L,ROW()-8)="",0,INDEX(Transactions!$Q:$Q,ROW()-8))</f>
        <v>0</v>
      </c>
    </row>
    <row r="1302" spans="2:6" x14ac:dyDescent="0.15">
      <c r="B1302">
        <f ca="1">IF(INDEX(Transactions!$L:$L,ROW()-8)="",TODAY(),INDEX(Transactions!$G:$G,ROW()-8))</f>
        <v>46238</v>
      </c>
      <c r="F1302">
        <f>IF(INDEX(Transactions!$L:$L,ROW()-8)="",0,INDEX(Transactions!$Q:$Q,ROW()-8))</f>
        <v>0</v>
      </c>
    </row>
    <row r="1303" spans="2:6" x14ac:dyDescent="0.15">
      <c r="B1303">
        <f ca="1">IF(INDEX(Transactions!$L:$L,ROW()-8)="",TODAY(),INDEX(Transactions!$G:$G,ROW()-8))</f>
        <v>46238</v>
      </c>
      <c r="F1303">
        <f>IF(INDEX(Transactions!$L:$L,ROW()-8)="",0,INDEX(Transactions!$Q:$Q,ROW()-8))</f>
        <v>0</v>
      </c>
    </row>
    <row r="1304" spans="2:6" x14ac:dyDescent="0.15">
      <c r="B1304">
        <f ca="1">IF(INDEX(Transactions!$L:$L,ROW()-8)="",TODAY(),INDEX(Transactions!$G:$G,ROW()-8))</f>
        <v>46238</v>
      </c>
      <c r="F1304">
        <f>IF(INDEX(Transactions!$L:$L,ROW()-8)="",0,INDEX(Transactions!$Q:$Q,ROW()-8))</f>
        <v>0</v>
      </c>
    </row>
    <row r="1305" spans="2:6" x14ac:dyDescent="0.15">
      <c r="B1305">
        <f ca="1">IF(INDEX(Transactions!$L:$L,ROW()-8)="",TODAY(),INDEX(Transactions!$G:$G,ROW()-8))</f>
        <v>46238</v>
      </c>
      <c r="F1305">
        <f>IF(INDEX(Transactions!$L:$L,ROW()-8)="",0,INDEX(Transactions!$Q:$Q,ROW()-8))</f>
        <v>0</v>
      </c>
    </row>
    <row r="1306" spans="2:6" x14ac:dyDescent="0.15">
      <c r="B1306">
        <f ca="1">IF(INDEX(Transactions!$L:$L,ROW()-8)="",TODAY(),INDEX(Transactions!$G:$G,ROW()-8))</f>
        <v>46238</v>
      </c>
      <c r="F1306">
        <f>IF(INDEX(Transactions!$L:$L,ROW()-8)="",0,INDEX(Transactions!$Q:$Q,ROW()-8))</f>
        <v>0</v>
      </c>
    </row>
    <row r="1307" spans="2:6" x14ac:dyDescent="0.15">
      <c r="B1307">
        <f ca="1">IF(INDEX(Transactions!$L:$L,ROW()-8)="",TODAY(),INDEX(Transactions!$G:$G,ROW()-8))</f>
        <v>46238</v>
      </c>
      <c r="F1307">
        <f>IF(INDEX(Transactions!$L:$L,ROW()-8)="",0,INDEX(Transactions!$Q:$Q,ROW()-8))</f>
        <v>0</v>
      </c>
    </row>
    <row r="1308" spans="2:6" x14ac:dyDescent="0.15">
      <c r="B1308">
        <f ca="1">IF(INDEX(Transactions!$L:$L,ROW()-8)="",TODAY(),INDEX(Transactions!$G:$G,ROW()-8))</f>
        <v>46238</v>
      </c>
      <c r="F1308">
        <f>IF(INDEX(Transactions!$L:$L,ROW()-8)="",0,INDEX(Transactions!$Q:$Q,ROW()-8))</f>
        <v>0</v>
      </c>
    </row>
    <row r="1309" spans="2:6" x14ac:dyDescent="0.15">
      <c r="B1309">
        <f ca="1">IF(INDEX(Transactions!$L:$L,ROW()-8)="",TODAY(),INDEX(Transactions!$G:$G,ROW()-8))</f>
        <v>46238</v>
      </c>
      <c r="F1309">
        <f>IF(INDEX(Transactions!$L:$L,ROW()-8)="",0,INDEX(Transactions!$Q:$Q,ROW()-8))</f>
        <v>0</v>
      </c>
    </row>
    <row r="1310" spans="2:6" x14ac:dyDescent="0.15">
      <c r="B1310">
        <f ca="1">IF(INDEX(Transactions!$L:$L,ROW()-8)="",TODAY(),INDEX(Transactions!$G:$G,ROW()-8))</f>
        <v>46238</v>
      </c>
      <c r="F1310">
        <f>IF(INDEX(Transactions!$L:$L,ROW()-8)="",0,INDEX(Transactions!$Q:$Q,ROW()-8))</f>
        <v>0</v>
      </c>
    </row>
    <row r="1311" spans="2:6" x14ac:dyDescent="0.15">
      <c r="B1311">
        <f ca="1">IF(INDEX(Transactions!$L:$L,ROW()-8)="",TODAY(),INDEX(Transactions!$G:$G,ROW()-8))</f>
        <v>46238</v>
      </c>
      <c r="F1311">
        <f>IF(INDEX(Transactions!$L:$L,ROW()-8)="",0,INDEX(Transactions!$Q:$Q,ROW()-8))</f>
        <v>0</v>
      </c>
    </row>
    <row r="1312" spans="2:6" x14ac:dyDescent="0.15">
      <c r="B1312">
        <f ca="1">IF(INDEX(Transactions!$L:$L,ROW()-8)="",TODAY(),INDEX(Transactions!$G:$G,ROW()-8))</f>
        <v>46238</v>
      </c>
      <c r="F1312">
        <f>IF(INDEX(Transactions!$L:$L,ROW()-8)="",0,INDEX(Transactions!$Q:$Q,ROW()-8))</f>
        <v>0</v>
      </c>
    </row>
    <row r="1313" spans="2:6" x14ac:dyDescent="0.15">
      <c r="B1313">
        <f ca="1">IF(INDEX(Transactions!$L:$L,ROW()-8)="",TODAY(),INDEX(Transactions!$G:$G,ROW()-8))</f>
        <v>46238</v>
      </c>
      <c r="F1313">
        <f>IF(INDEX(Transactions!$L:$L,ROW()-8)="",0,INDEX(Transactions!$Q:$Q,ROW()-8))</f>
        <v>0</v>
      </c>
    </row>
    <row r="1314" spans="2:6" x14ac:dyDescent="0.15">
      <c r="B1314">
        <f ca="1">IF(INDEX(Transactions!$L:$L,ROW()-8)="",TODAY(),INDEX(Transactions!$G:$G,ROW()-8))</f>
        <v>46238</v>
      </c>
      <c r="F1314">
        <f>IF(INDEX(Transactions!$L:$L,ROW()-8)="",0,INDEX(Transactions!$Q:$Q,ROW()-8))</f>
        <v>0</v>
      </c>
    </row>
    <row r="1315" spans="2:6" x14ac:dyDescent="0.15">
      <c r="B1315">
        <f ca="1">IF(INDEX(Transactions!$L:$L,ROW()-8)="",TODAY(),INDEX(Transactions!$G:$G,ROW()-8))</f>
        <v>46238</v>
      </c>
      <c r="F1315">
        <f>IF(INDEX(Transactions!$L:$L,ROW()-8)="",0,INDEX(Transactions!$Q:$Q,ROW()-8))</f>
        <v>0</v>
      </c>
    </row>
    <row r="1316" spans="2:6" x14ac:dyDescent="0.15">
      <c r="B1316">
        <f ca="1">IF(INDEX(Transactions!$L:$L,ROW()-8)="",TODAY(),INDEX(Transactions!$G:$G,ROW()-8))</f>
        <v>46238</v>
      </c>
      <c r="F1316">
        <f>IF(INDEX(Transactions!$L:$L,ROW()-8)="",0,INDEX(Transactions!$Q:$Q,ROW()-8))</f>
        <v>0</v>
      </c>
    </row>
    <row r="1317" spans="2:6" x14ac:dyDescent="0.15">
      <c r="B1317">
        <f ca="1">IF(INDEX(Transactions!$L:$L,ROW()-8)="",TODAY(),INDEX(Transactions!$G:$G,ROW()-8))</f>
        <v>46238</v>
      </c>
      <c r="F1317">
        <f>IF(INDEX(Transactions!$L:$L,ROW()-8)="",0,INDEX(Transactions!$Q:$Q,ROW()-8))</f>
        <v>0</v>
      </c>
    </row>
    <row r="1318" spans="2:6" x14ac:dyDescent="0.15">
      <c r="B1318">
        <f ca="1">IF(INDEX(Transactions!$L:$L,ROW()-8)="",TODAY(),INDEX(Transactions!$G:$G,ROW()-8))</f>
        <v>46238</v>
      </c>
      <c r="F1318">
        <f>IF(INDEX(Transactions!$L:$L,ROW()-8)="",0,INDEX(Transactions!$Q:$Q,ROW()-8))</f>
        <v>0</v>
      </c>
    </row>
    <row r="1319" spans="2:6" x14ac:dyDescent="0.15">
      <c r="B1319">
        <f ca="1">IF(INDEX(Transactions!$L:$L,ROW()-8)="",TODAY(),INDEX(Transactions!$G:$G,ROW()-8))</f>
        <v>46238</v>
      </c>
      <c r="F1319">
        <f>IF(INDEX(Transactions!$L:$L,ROW()-8)="",0,INDEX(Transactions!$Q:$Q,ROW()-8))</f>
        <v>0</v>
      </c>
    </row>
    <row r="1320" spans="2:6" x14ac:dyDescent="0.15">
      <c r="B1320">
        <f ca="1">IF(INDEX(Transactions!$L:$L,ROW()-8)="",TODAY(),INDEX(Transactions!$G:$G,ROW()-8))</f>
        <v>46238</v>
      </c>
      <c r="F1320">
        <f>IF(INDEX(Transactions!$L:$L,ROW()-8)="",0,INDEX(Transactions!$Q:$Q,ROW()-8))</f>
        <v>0</v>
      </c>
    </row>
    <row r="1321" spans="2:6" x14ac:dyDescent="0.15">
      <c r="B1321">
        <f ca="1">IF(INDEX(Transactions!$L:$L,ROW()-8)="",TODAY(),INDEX(Transactions!$G:$G,ROW()-8))</f>
        <v>46238</v>
      </c>
      <c r="F1321">
        <f>IF(INDEX(Transactions!$L:$L,ROW()-8)="",0,INDEX(Transactions!$Q:$Q,ROW()-8))</f>
        <v>0</v>
      </c>
    </row>
    <row r="1322" spans="2:6" x14ac:dyDescent="0.15">
      <c r="B1322">
        <f ca="1">IF(INDEX(Transactions!$L:$L,ROW()-8)="",TODAY(),INDEX(Transactions!$G:$G,ROW()-8))</f>
        <v>46238</v>
      </c>
      <c r="F1322">
        <f>IF(INDEX(Transactions!$L:$L,ROW()-8)="",0,INDEX(Transactions!$Q:$Q,ROW()-8))</f>
        <v>0</v>
      </c>
    </row>
    <row r="1323" spans="2:6" x14ac:dyDescent="0.15">
      <c r="B1323">
        <f ca="1">IF(INDEX(Transactions!$L:$L,ROW()-8)="",TODAY(),INDEX(Transactions!$G:$G,ROW()-8))</f>
        <v>46238</v>
      </c>
      <c r="F1323">
        <f>IF(INDEX(Transactions!$L:$L,ROW()-8)="",0,INDEX(Transactions!$Q:$Q,ROW()-8))</f>
        <v>0</v>
      </c>
    </row>
    <row r="1324" spans="2:6" x14ac:dyDescent="0.15">
      <c r="B1324">
        <f ca="1">IF(INDEX(Transactions!$L:$L,ROW()-8)="",TODAY(),INDEX(Transactions!$G:$G,ROW()-8))</f>
        <v>46238</v>
      </c>
      <c r="F1324">
        <f>IF(INDEX(Transactions!$L:$L,ROW()-8)="",0,INDEX(Transactions!$Q:$Q,ROW()-8))</f>
        <v>0</v>
      </c>
    </row>
    <row r="1325" spans="2:6" x14ac:dyDescent="0.15">
      <c r="B1325">
        <f ca="1">IF(INDEX(Transactions!$L:$L,ROW()-8)="",TODAY(),INDEX(Transactions!$G:$G,ROW()-8))</f>
        <v>46238</v>
      </c>
      <c r="F1325">
        <f>IF(INDEX(Transactions!$L:$L,ROW()-8)="",0,INDEX(Transactions!$Q:$Q,ROW()-8))</f>
        <v>0</v>
      </c>
    </row>
    <row r="1326" spans="2:6" x14ac:dyDescent="0.15">
      <c r="B1326">
        <f ca="1">IF(INDEX(Transactions!$L:$L,ROW()-8)="",TODAY(),INDEX(Transactions!$G:$G,ROW()-8))</f>
        <v>46238</v>
      </c>
      <c r="F1326">
        <f>IF(INDEX(Transactions!$L:$L,ROW()-8)="",0,INDEX(Transactions!$Q:$Q,ROW()-8))</f>
        <v>0</v>
      </c>
    </row>
    <row r="1327" spans="2:6" x14ac:dyDescent="0.15">
      <c r="B1327">
        <f ca="1">IF(INDEX(Transactions!$L:$L,ROW()-8)="",TODAY(),INDEX(Transactions!$G:$G,ROW()-8))</f>
        <v>46238</v>
      </c>
      <c r="F1327">
        <f>IF(INDEX(Transactions!$L:$L,ROW()-8)="",0,INDEX(Transactions!$Q:$Q,ROW()-8))</f>
        <v>0</v>
      </c>
    </row>
    <row r="1328" spans="2:6" x14ac:dyDescent="0.15">
      <c r="B1328">
        <f ca="1">IF(INDEX(Transactions!$L:$L,ROW()-8)="",TODAY(),INDEX(Transactions!$G:$G,ROW()-8))</f>
        <v>46238</v>
      </c>
      <c r="F1328">
        <f>IF(INDEX(Transactions!$L:$L,ROW()-8)="",0,INDEX(Transactions!$Q:$Q,ROW()-8))</f>
        <v>0</v>
      </c>
    </row>
    <row r="1329" spans="2:6" x14ac:dyDescent="0.15">
      <c r="B1329">
        <f ca="1">IF(INDEX(Transactions!$L:$L,ROW()-8)="",TODAY(),INDEX(Transactions!$G:$G,ROW()-8))</f>
        <v>46238</v>
      </c>
      <c r="F1329">
        <f>IF(INDEX(Transactions!$L:$L,ROW()-8)="",0,INDEX(Transactions!$Q:$Q,ROW()-8))</f>
        <v>0</v>
      </c>
    </row>
    <row r="1330" spans="2:6" x14ac:dyDescent="0.15">
      <c r="B1330">
        <f ca="1">IF(INDEX(Transactions!$L:$L,ROW()-8)="",TODAY(),INDEX(Transactions!$G:$G,ROW()-8))</f>
        <v>46238</v>
      </c>
      <c r="F1330">
        <f>IF(INDEX(Transactions!$L:$L,ROW()-8)="",0,INDEX(Transactions!$Q:$Q,ROW()-8))</f>
        <v>0</v>
      </c>
    </row>
    <row r="1331" spans="2:6" x14ac:dyDescent="0.15">
      <c r="B1331">
        <f ca="1">IF(INDEX(Transactions!$L:$L,ROW()-8)="",TODAY(),INDEX(Transactions!$G:$G,ROW()-8))</f>
        <v>46238</v>
      </c>
      <c r="F1331">
        <f>IF(INDEX(Transactions!$L:$L,ROW()-8)="",0,INDEX(Transactions!$Q:$Q,ROW()-8))</f>
        <v>0</v>
      </c>
    </row>
    <row r="1332" spans="2:6" x14ac:dyDescent="0.15">
      <c r="B1332">
        <f ca="1">IF(INDEX(Transactions!$L:$L,ROW()-8)="",TODAY(),INDEX(Transactions!$G:$G,ROW()-8))</f>
        <v>46238</v>
      </c>
      <c r="F1332">
        <f>IF(INDEX(Transactions!$L:$L,ROW()-8)="",0,INDEX(Transactions!$Q:$Q,ROW()-8))</f>
        <v>0</v>
      </c>
    </row>
    <row r="1333" spans="2:6" x14ac:dyDescent="0.15">
      <c r="B1333">
        <f ca="1">IF(INDEX(Transactions!$L:$L,ROW()-8)="",TODAY(),INDEX(Transactions!$G:$G,ROW()-8))</f>
        <v>46238</v>
      </c>
      <c r="F1333">
        <f>IF(INDEX(Transactions!$L:$L,ROW()-8)="",0,INDEX(Transactions!$Q:$Q,ROW()-8))</f>
        <v>0</v>
      </c>
    </row>
    <row r="1334" spans="2:6" x14ac:dyDescent="0.15">
      <c r="B1334">
        <f ca="1">IF(INDEX(Transactions!$L:$L,ROW()-8)="",TODAY(),INDEX(Transactions!$G:$G,ROW()-8))</f>
        <v>46238</v>
      </c>
      <c r="F1334">
        <f>IF(INDEX(Transactions!$L:$L,ROW()-8)="",0,INDEX(Transactions!$Q:$Q,ROW()-8))</f>
        <v>0</v>
      </c>
    </row>
    <row r="1335" spans="2:6" x14ac:dyDescent="0.15">
      <c r="B1335">
        <f ca="1">IF(INDEX(Transactions!$L:$L,ROW()-8)="",TODAY(),INDEX(Transactions!$G:$G,ROW()-8))</f>
        <v>46238</v>
      </c>
      <c r="F1335">
        <f>IF(INDEX(Transactions!$L:$L,ROW()-8)="",0,INDEX(Transactions!$Q:$Q,ROW()-8))</f>
        <v>0</v>
      </c>
    </row>
    <row r="1336" spans="2:6" x14ac:dyDescent="0.15">
      <c r="B1336">
        <f ca="1">IF(INDEX(Transactions!$L:$L,ROW()-8)="",TODAY(),INDEX(Transactions!$G:$G,ROW()-8))</f>
        <v>46238</v>
      </c>
      <c r="F1336">
        <f>IF(INDEX(Transactions!$L:$L,ROW()-8)="",0,INDEX(Transactions!$Q:$Q,ROW()-8))</f>
        <v>0</v>
      </c>
    </row>
    <row r="1337" spans="2:6" x14ac:dyDescent="0.15">
      <c r="B1337">
        <f ca="1">IF(INDEX(Transactions!$L:$L,ROW()-8)="",TODAY(),INDEX(Transactions!$G:$G,ROW()-8))</f>
        <v>46238</v>
      </c>
      <c r="F1337">
        <f>IF(INDEX(Transactions!$L:$L,ROW()-8)="",0,INDEX(Transactions!$Q:$Q,ROW()-8))</f>
        <v>0</v>
      </c>
    </row>
    <row r="1338" spans="2:6" x14ac:dyDescent="0.15">
      <c r="B1338">
        <f ca="1">IF(INDEX(Transactions!$L:$L,ROW()-8)="",TODAY(),INDEX(Transactions!$G:$G,ROW()-8))</f>
        <v>46238</v>
      </c>
      <c r="F1338">
        <f>IF(INDEX(Transactions!$L:$L,ROW()-8)="",0,INDEX(Transactions!$Q:$Q,ROW()-8))</f>
        <v>0</v>
      </c>
    </row>
    <row r="1339" spans="2:6" x14ac:dyDescent="0.15">
      <c r="B1339">
        <f ca="1">IF(INDEX(Transactions!$L:$L,ROW()-8)="",TODAY(),INDEX(Transactions!$G:$G,ROW()-8))</f>
        <v>46238</v>
      </c>
      <c r="F1339">
        <f>IF(INDEX(Transactions!$L:$L,ROW()-8)="",0,INDEX(Transactions!$Q:$Q,ROW()-8))</f>
        <v>0</v>
      </c>
    </row>
    <row r="1340" spans="2:6" x14ac:dyDescent="0.15">
      <c r="B1340">
        <f ca="1">IF(INDEX(Transactions!$L:$L,ROW()-8)="",TODAY(),INDEX(Transactions!$G:$G,ROW()-8))</f>
        <v>46238</v>
      </c>
      <c r="F1340">
        <f>IF(INDEX(Transactions!$L:$L,ROW()-8)="",0,INDEX(Transactions!$Q:$Q,ROW()-8))</f>
        <v>0</v>
      </c>
    </row>
    <row r="1341" spans="2:6" x14ac:dyDescent="0.15">
      <c r="B1341">
        <f ca="1">IF(INDEX(Transactions!$L:$L,ROW()-8)="",TODAY(),INDEX(Transactions!$G:$G,ROW()-8))</f>
        <v>46238</v>
      </c>
      <c r="F1341">
        <f>IF(INDEX(Transactions!$L:$L,ROW()-8)="",0,INDEX(Transactions!$Q:$Q,ROW()-8))</f>
        <v>0</v>
      </c>
    </row>
    <row r="1342" spans="2:6" x14ac:dyDescent="0.15">
      <c r="B1342">
        <f ca="1">IF(INDEX(Transactions!$L:$L,ROW()-8)="",TODAY(),INDEX(Transactions!$G:$G,ROW()-8))</f>
        <v>46238</v>
      </c>
      <c r="F1342">
        <f>IF(INDEX(Transactions!$L:$L,ROW()-8)="",0,INDEX(Transactions!$Q:$Q,ROW()-8))</f>
        <v>0</v>
      </c>
    </row>
    <row r="1343" spans="2:6" x14ac:dyDescent="0.15">
      <c r="B1343">
        <f ca="1">IF(INDEX(Transactions!$L:$L,ROW()-8)="",TODAY(),INDEX(Transactions!$G:$G,ROW()-8))</f>
        <v>46238</v>
      </c>
      <c r="F1343">
        <f>IF(INDEX(Transactions!$L:$L,ROW()-8)="",0,INDEX(Transactions!$Q:$Q,ROW()-8))</f>
        <v>0</v>
      </c>
    </row>
    <row r="1344" spans="2:6" x14ac:dyDescent="0.15">
      <c r="B1344">
        <f ca="1">IF(INDEX(Transactions!$L:$L,ROW()-8)="",TODAY(),INDEX(Transactions!$G:$G,ROW()-8))</f>
        <v>46238</v>
      </c>
      <c r="F1344">
        <f>IF(INDEX(Transactions!$L:$L,ROW()-8)="",0,INDEX(Transactions!$Q:$Q,ROW()-8))</f>
        <v>0</v>
      </c>
    </row>
    <row r="1345" spans="2:6" x14ac:dyDescent="0.15">
      <c r="B1345">
        <f ca="1">IF(INDEX(Transactions!$L:$L,ROW()-8)="",TODAY(),INDEX(Transactions!$G:$G,ROW()-8))</f>
        <v>46238</v>
      </c>
      <c r="F1345">
        <f>IF(INDEX(Transactions!$L:$L,ROW()-8)="",0,INDEX(Transactions!$Q:$Q,ROW()-8))</f>
        <v>0</v>
      </c>
    </row>
    <row r="1346" spans="2:6" x14ac:dyDescent="0.15">
      <c r="B1346">
        <f ca="1">IF(INDEX(Transactions!$L:$L,ROW()-8)="",TODAY(),INDEX(Transactions!$G:$G,ROW()-8))</f>
        <v>46238</v>
      </c>
      <c r="F1346">
        <f>IF(INDEX(Transactions!$L:$L,ROW()-8)="",0,INDEX(Transactions!$Q:$Q,ROW()-8))</f>
        <v>0</v>
      </c>
    </row>
    <row r="1347" spans="2:6" x14ac:dyDescent="0.15">
      <c r="B1347">
        <f ca="1">IF(INDEX(Transactions!$L:$L,ROW()-8)="",TODAY(),INDEX(Transactions!$G:$G,ROW()-8))</f>
        <v>46238</v>
      </c>
      <c r="F1347">
        <f>IF(INDEX(Transactions!$L:$L,ROW()-8)="",0,INDEX(Transactions!$Q:$Q,ROW()-8))</f>
        <v>0</v>
      </c>
    </row>
    <row r="1348" spans="2:6" x14ac:dyDescent="0.15">
      <c r="B1348">
        <f ca="1">IF(INDEX(Transactions!$L:$L,ROW()-8)="",TODAY(),INDEX(Transactions!$G:$G,ROW()-8))</f>
        <v>46238</v>
      </c>
      <c r="F1348">
        <f>IF(INDEX(Transactions!$L:$L,ROW()-8)="",0,INDEX(Transactions!$Q:$Q,ROW()-8))</f>
        <v>0</v>
      </c>
    </row>
    <row r="1349" spans="2:6" x14ac:dyDescent="0.15">
      <c r="B1349">
        <f ca="1">IF(INDEX(Transactions!$L:$L,ROW()-8)="",TODAY(),INDEX(Transactions!$G:$G,ROW()-8))</f>
        <v>46238</v>
      </c>
      <c r="F1349">
        <f>IF(INDEX(Transactions!$L:$L,ROW()-8)="",0,INDEX(Transactions!$Q:$Q,ROW()-8))</f>
        <v>0</v>
      </c>
    </row>
    <row r="1350" spans="2:6" x14ac:dyDescent="0.15">
      <c r="B1350">
        <f ca="1">IF(INDEX(Transactions!$L:$L,ROW()-8)="",TODAY(),INDEX(Transactions!$G:$G,ROW()-8))</f>
        <v>46238</v>
      </c>
      <c r="F1350">
        <f>IF(INDEX(Transactions!$L:$L,ROW()-8)="",0,INDEX(Transactions!$Q:$Q,ROW()-8))</f>
        <v>0</v>
      </c>
    </row>
    <row r="1351" spans="2:6" x14ac:dyDescent="0.15">
      <c r="B1351">
        <f ca="1">IF(INDEX(Transactions!$L:$L,ROW()-8)="",TODAY(),INDEX(Transactions!$G:$G,ROW()-8))</f>
        <v>46238</v>
      </c>
      <c r="F1351">
        <f>IF(INDEX(Transactions!$L:$L,ROW()-8)="",0,INDEX(Transactions!$Q:$Q,ROW()-8))</f>
        <v>0</v>
      </c>
    </row>
    <row r="1352" spans="2:6" x14ac:dyDescent="0.15">
      <c r="B1352">
        <f ca="1">IF(INDEX(Transactions!$L:$L,ROW()-8)="",TODAY(),INDEX(Transactions!$G:$G,ROW()-8))</f>
        <v>46238</v>
      </c>
      <c r="F1352">
        <f>IF(INDEX(Transactions!$L:$L,ROW()-8)="",0,INDEX(Transactions!$Q:$Q,ROW()-8))</f>
        <v>0</v>
      </c>
    </row>
    <row r="1353" spans="2:6" x14ac:dyDescent="0.15">
      <c r="B1353">
        <f ca="1">IF(INDEX(Transactions!$L:$L,ROW()-8)="",TODAY(),INDEX(Transactions!$G:$G,ROW()-8))</f>
        <v>46238</v>
      </c>
      <c r="F1353">
        <f>IF(INDEX(Transactions!$L:$L,ROW()-8)="",0,INDEX(Transactions!$Q:$Q,ROW()-8))</f>
        <v>0</v>
      </c>
    </row>
    <row r="1354" spans="2:6" x14ac:dyDescent="0.15">
      <c r="B1354">
        <f ca="1">IF(INDEX(Transactions!$L:$L,ROW()-8)="",TODAY(),INDEX(Transactions!$G:$G,ROW()-8))</f>
        <v>46238</v>
      </c>
      <c r="F1354">
        <f>IF(INDEX(Transactions!$L:$L,ROW()-8)="",0,INDEX(Transactions!$Q:$Q,ROW()-8))</f>
        <v>0</v>
      </c>
    </row>
    <row r="1355" spans="2:6" x14ac:dyDescent="0.15">
      <c r="B1355">
        <f ca="1">IF(INDEX(Transactions!$L:$L,ROW()-8)="",TODAY(),INDEX(Transactions!$G:$G,ROW()-8))</f>
        <v>46238</v>
      </c>
      <c r="F1355">
        <f>IF(INDEX(Transactions!$L:$L,ROW()-8)="",0,INDEX(Transactions!$Q:$Q,ROW()-8))</f>
        <v>0</v>
      </c>
    </row>
    <row r="1356" spans="2:6" x14ac:dyDescent="0.15">
      <c r="B1356">
        <f ca="1">IF(INDEX(Transactions!$L:$L,ROW()-8)="",TODAY(),INDEX(Transactions!$G:$G,ROW()-8))</f>
        <v>46238</v>
      </c>
      <c r="F1356">
        <f>IF(INDEX(Transactions!$L:$L,ROW()-8)="",0,INDEX(Transactions!$Q:$Q,ROW()-8))</f>
        <v>0</v>
      </c>
    </row>
    <row r="1357" spans="2:6" x14ac:dyDescent="0.15">
      <c r="B1357">
        <f ca="1">IF(INDEX(Transactions!$L:$L,ROW()-8)="",TODAY(),INDEX(Transactions!$G:$G,ROW()-8))</f>
        <v>46238</v>
      </c>
      <c r="F1357">
        <f>IF(INDEX(Transactions!$L:$L,ROW()-8)="",0,INDEX(Transactions!$Q:$Q,ROW()-8))</f>
        <v>0</v>
      </c>
    </row>
    <row r="1358" spans="2:6" x14ac:dyDescent="0.15">
      <c r="B1358">
        <f ca="1">IF(INDEX(Transactions!$L:$L,ROW()-8)="",TODAY(),INDEX(Transactions!$G:$G,ROW()-8))</f>
        <v>46238</v>
      </c>
      <c r="F1358">
        <f>IF(INDEX(Transactions!$L:$L,ROW()-8)="",0,INDEX(Transactions!$Q:$Q,ROW()-8))</f>
        <v>0</v>
      </c>
    </row>
    <row r="1359" spans="2:6" x14ac:dyDescent="0.15">
      <c r="B1359">
        <f ca="1">IF(INDEX(Transactions!$L:$L,ROW()-8)="",TODAY(),INDEX(Transactions!$G:$G,ROW()-8))</f>
        <v>46238</v>
      </c>
      <c r="F1359">
        <f>IF(INDEX(Transactions!$L:$L,ROW()-8)="",0,INDEX(Transactions!$Q:$Q,ROW()-8))</f>
        <v>0</v>
      </c>
    </row>
    <row r="1360" spans="2:6" x14ac:dyDescent="0.15">
      <c r="B1360">
        <f ca="1">IF(INDEX(Transactions!$L:$L,ROW()-8)="",TODAY(),INDEX(Transactions!$G:$G,ROW()-8))</f>
        <v>46238</v>
      </c>
      <c r="F1360">
        <f>IF(INDEX(Transactions!$L:$L,ROW()-8)="",0,INDEX(Transactions!$Q:$Q,ROW()-8))</f>
        <v>0</v>
      </c>
    </row>
    <row r="1361" spans="2:6" x14ac:dyDescent="0.15">
      <c r="B1361">
        <f ca="1">IF(INDEX(Transactions!$L:$L,ROW()-8)="",TODAY(),INDEX(Transactions!$G:$G,ROW()-8))</f>
        <v>46238</v>
      </c>
      <c r="F1361">
        <f>IF(INDEX(Transactions!$L:$L,ROW()-8)="",0,INDEX(Transactions!$Q:$Q,ROW()-8))</f>
        <v>0</v>
      </c>
    </row>
    <row r="1362" spans="2:6" x14ac:dyDescent="0.15">
      <c r="B1362">
        <f ca="1">IF(INDEX(Transactions!$L:$L,ROW()-8)="",TODAY(),INDEX(Transactions!$G:$G,ROW()-8))</f>
        <v>46238</v>
      </c>
      <c r="F1362">
        <f>IF(INDEX(Transactions!$L:$L,ROW()-8)="",0,INDEX(Transactions!$Q:$Q,ROW()-8))</f>
        <v>0</v>
      </c>
    </row>
    <row r="1363" spans="2:6" x14ac:dyDescent="0.15">
      <c r="B1363">
        <f ca="1">IF(INDEX(Transactions!$L:$L,ROW()-8)="",TODAY(),INDEX(Transactions!$G:$G,ROW()-8))</f>
        <v>46238</v>
      </c>
      <c r="F1363">
        <f>IF(INDEX(Transactions!$L:$L,ROW()-8)="",0,INDEX(Transactions!$Q:$Q,ROW()-8))</f>
        <v>0</v>
      </c>
    </row>
    <row r="1364" spans="2:6" x14ac:dyDescent="0.15">
      <c r="B1364">
        <f ca="1">IF(INDEX(Transactions!$L:$L,ROW()-8)="",TODAY(),INDEX(Transactions!$G:$G,ROW()-8))</f>
        <v>46238</v>
      </c>
      <c r="F1364">
        <f>IF(INDEX(Transactions!$L:$L,ROW()-8)="",0,INDEX(Transactions!$Q:$Q,ROW()-8))</f>
        <v>0</v>
      </c>
    </row>
    <row r="1365" spans="2:6" x14ac:dyDescent="0.15">
      <c r="B1365">
        <f ca="1">IF(INDEX(Transactions!$L:$L,ROW()-8)="",TODAY(),INDEX(Transactions!$G:$G,ROW()-8))</f>
        <v>46238</v>
      </c>
      <c r="F1365">
        <f>IF(INDEX(Transactions!$L:$L,ROW()-8)="",0,INDEX(Transactions!$Q:$Q,ROW()-8))</f>
        <v>0</v>
      </c>
    </row>
    <row r="1366" spans="2:6" x14ac:dyDescent="0.15">
      <c r="B1366">
        <f ca="1">IF(INDEX(Transactions!$L:$L,ROW()-8)="",TODAY(),INDEX(Transactions!$G:$G,ROW()-8))</f>
        <v>46238</v>
      </c>
      <c r="F1366">
        <f>IF(INDEX(Transactions!$L:$L,ROW()-8)="",0,INDEX(Transactions!$Q:$Q,ROW()-8))</f>
        <v>0</v>
      </c>
    </row>
    <row r="1367" spans="2:6" x14ac:dyDescent="0.15">
      <c r="B1367">
        <f ca="1">IF(INDEX(Transactions!$L:$L,ROW()-8)="",TODAY(),INDEX(Transactions!$G:$G,ROW()-8))</f>
        <v>46238</v>
      </c>
      <c r="F1367">
        <f>IF(INDEX(Transactions!$L:$L,ROW()-8)="",0,INDEX(Transactions!$Q:$Q,ROW()-8))</f>
        <v>0</v>
      </c>
    </row>
    <row r="1368" spans="2:6" x14ac:dyDescent="0.15">
      <c r="B1368">
        <f ca="1">IF(INDEX(Transactions!$L:$L,ROW()-8)="",TODAY(),INDEX(Transactions!$G:$G,ROW()-8))</f>
        <v>46238</v>
      </c>
      <c r="F1368">
        <f>IF(INDEX(Transactions!$L:$L,ROW()-8)="",0,INDEX(Transactions!$Q:$Q,ROW()-8))</f>
        <v>0</v>
      </c>
    </row>
    <row r="1369" spans="2:6" x14ac:dyDescent="0.15">
      <c r="B1369">
        <f ca="1">IF(INDEX(Transactions!$L:$L,ROW()-8)="",TODAY(),INDEX(Transactions!$G:$G,ROW()-8))</f>
        <v>46238</v>
      </c>
      <c r="F1369">
        <f>IF(INDEX(Transactions!$L:$L,ROW()-8)="",0,INDEX(Transactions!$Q:$Q,ROW()-8))</f>
        <v>0</v>
      </c>
    </row>
    <row r="1370" spans="2:6" x14ac:dyDescent="0.15">
      <c r="B1370">
        <f ca="1">IF(INDEX(Transactions!$L:$L,ROW()-8)="",TODAY(),INDEX(Transactions!$G:$G,ROW()-8))</f>
        <v>46238</v>
      </c>
      <c r="F1370">
        <f>IF(INDEX(Transactions!$L:$L,ROW()-8)="",0,INDEX(Transactions!$Q:$Q,ROW()-8))</f>
        <v>0</v>
      </c>
    </row>
    <row r="1371" spans="2:6" x14ac:dyDescent="0.15">
      <c r="B1371">
        <f ca="1">IF(INDEX(Transactions!$L:$L,ROW()-8)="",TODAY(),INDEX(Transactions!$G:$G,ROW()-8))</f>
        <v>46238</v>
      </c>
      <c r="F1371">
        <f>IF(INDEX(Transactions!$L:$L,ROW()-8)="",0,INDEX(Transactions!$Q:$Q,ROW()-8))</f>
        <v>0</v>
      </c>
    </row>
    <row r="1372" spans="2:6" x14ac:dyDescent="0.15">
      <c r="B1372">
        <f ca="1">IF(INDEX(Transactions!$L:$L,ROW()-8)="",TODAY(),INDEX(Transactions!$G:$G,ROW()-8))</f>
        <v>46238</v>
      </c>
      <c r="F1372">
        <f>IF(INDEX(Transactions!$L:$L,ROW()-8)="",0,INDEX(Transactions!$Q:$Q,ROW()-8))</f>
        <v>0</v>
      </c>
    </row>
    <row r="1373" spans="2:6" x14ac:dyDescent="0.15">
      <c r="B1373">
        <f ca="1">IF(INDEX(Transactions!$L:$L,ROW()-8)="",TODAY(),INDEX(Transactions!$G:$G,ROW()-8))</f>
        <v>46238</v>
      </c>
      <c r="F1373">
        <f>IF(INDEX(Transactions!$L:$L,ROW()-8)="",0,INDEX(Transactions!$Q:$Q,ROW()-8))</f>
        <v>0</v>
      </c>
    </row>
    <row r="1374" spans="2:6" x14ac:dyDescent="0.15">
      <c r="B1374">
        <f ca="1">IF(INDEX(Transactions!$L:$L,ROW()-8)="",TODAY(),INDEX(Transactions!$G:$G,ROW()-8))</f>
        <v>46238</v>
      </c>
      <c r="F1374">
        <f>IF(INDEX(Transactions!$L:$L,ROW()-8)="",0,INDEX(Transactions!$Q:$Q,ROW()-8))</f>
        <v>0</v>
      </c>
    </row>
    <row r="1375" spans="2:6" x14ac:dyDescent="0.15">
      <c r="B1375">
        <f ca="1">IF(INDEX(Transactions!$L:$L,ROW()-8)="",TODAY(),INDEX(Transactions!$G:$G,ROW()-8))</f>
        <v>46238</v>
      </c>
      <c r="F1375">
        <f>IF(INDEX(Transactions!$L:$L,ROW()-8)="",0,INDEX(Transactions!$Q:$Q,ROW()-8))</f>
        <v>0</v>
      </c>
    </row>
    <row r="1376" spans="2:6" x14ac:dyDescent="0.15">
      <c r="B1376">
        <f ca="1">IF(INDEX(Transactions!$L:$L,ROW()-8)="",TODAY(),INDEX(Transactions!$G:$G,ROW()-8))</f>
        <v>46238</v>
      </c>
      <c r="F1376">
        <f>IF(INDEX(Transactions!$L:$L,ROW()-8)="",0,INDEX(Transactions!$Q:$Q,ROW()-8))</f>
        <v>0</v>
      </c>
    </row>
    <row r="1377" spans="2:6" x14ac:dyDescent="0.15">
      <c r="B1377">
        <f ca="1">IF(INDEX(Transactions!$L:$L,ROW()-8)="",TODAY(),INDEX(Transactions!$G:$G,ROW()-8))</f>
        <v>46238</v>
      </c>
      <c r="F1377">
        <f>IF(INDEX(Transactions!$L:$L,ROW()-8)="",0,INDEX(Transactions!$Q:$Q,ROW()-8))</f>
        <v>0</v>
      </c>
    </row>
    <row r="1378" spans="2:6" x14ac:dyDescent="0.15">
      <c r="B1378">
        <f ca="1">IF(INDEX(Transactions!$L:$L,ROW()-8)="",TODAY(),INDEX(Transactions!$G:$G,ROW()-8))</f>
        <v>46238</v>
      </c>
      <c r="F1378">
        <f>IF(INDEX(Transactions!$L:$L,ROW()-8)="",0,INDEX(Transactions!$Q:$Q,ROW()-8))</f>
        <v>0</v>
      </c>
    </row>
    <row r="1379" spans="2:6" x14ac:dyDescent="0.15">
      <c r="B1379">
        <f ca="1">IF(INDEX(Transactions!$L:$L,ROW()-8)="",TODAY(),INDEX(Transactions!$G:$G,ROW()-8))</f>
        <v>46238</v>
      </c>
      <c r="F1379">
        <f>IF(INDEX(Transactions!$L:$L,ROW()-8)="",0,INDEX(Transactions!$Q:$Q,ROW()-8))</f>
        <v>0</v>
      </c>
    </row>
    <row r="1380" spans="2:6" x14ac:dyDescent="0.15">
      <c r="B1380">
        <f ca="1">IF(INDEX(Transactions!$L:$L,ROW()-8)="",TODAY(),INDEX(Transactions!$G:$G,ROW()-8))</f>
        <v>46238</v>
      </c>
      <c r="F1380">
        <f>IF(INDEX(Transactions!$L:$L,ROW()-8)="",0,INDEX(Transactions!$Q:$Q,ROW()-8))</f>
        <v>0</v>
      </c>
    </row>
    <row r="1381" spans="2:6" x14ac:dyDescent="0.15">
      <c r="B1381">
        <f ca="1">IF(INDEX(Transactions!$L:$L,ROW()-8)="",TODAY(),INDEX(Transactions!$G:$G,ROW()-8))</f>
        <v>46238</v>
      </c>
      <c r="F1381">
        <f>IF(INDEX(Transactions!$L:$L,ROW()-8)="",0,INDEX(Transactions!$Q:$Q,ROW()-8))</f>
        <v>0</v>
      </c>
    </row>
    <row r="1382" spans="2:6" x14ac:dyDescent="0.15">
      <c r="B1382">
        <f ca="1">IF(INDEX(Transactions!$L:$L,ROW()-8)="",TODAY(),INDEX(Transactions!$G:$G,ROW()-8))</f>
        <v>46238</v>
      </c>
      <c r="F1382">
        <f>IF(INDEX(Transactions!$L:$L,ROW()-8)="",0,INDEX(Transactions!$Q:$Q,ROW()-8))</f>
        <v>0</v>
      </c>
    </row>
    <row r="1383" spans="2:6" x14ac:dyDescent="0.15">
      <c r="B1383">
        <f ca="1">IF(INDEX(Transactions!$L:$L,ROW()-8)="",TODAY(),INDEX(Transactions!$G:$G,ROW()-8))</f>
        <v>46238</v>
      </c>
      <c r="F1383">
        <f>IF(INDEX(Transactions!$L:$L,ROW()-8)="",0,INDEX(Transactions!$Q:$Q,ROW()-8))</f>
        <v>0</v>
      </c>
    </row>
    <row r="1384" spans="2:6" x14ac:dyDescent="0.15">
      <c r="B1384">
        <f ca="1">IF(INDEX(Transactions!$L:$L,ROW()-8)="",TODAY(),INDEX(Transactions!$G:$G,ROW()-8))</f>
        <v>46238</v>
      </c>
      <c r="F1384">
        <f>IF(INDEX(Transactions!$L:$L,ROW()-8)="",0,INDEX(Transactions!$Q:$Q,ROW()-8))</f>
        <v>0</v>
      </c>
    </row>
    <row r="1385" spans="2:6" x14ac:dyDescent="0.15">
      <c r="B1385">
        <f ca="1">IF(INDEX(Transactions!$L:$L,ROW()-8)="",TODAY(),INDEX(Transactions!$G:$G,ROW()-8))</f>
        <v>46238</v>
      </c>
      <c r="F1385">
        <f>IF(INDEX(Transactions!$L:$L,ROW()-8)="",0,INDEX(Transactions!$Q:$Q,ROW()-8))</f>
        <v>0</v>
      </c>
    </row>
    <row r="1386" spans="2:6" x14ac:dyDescent="0.15">
      <c r="B1386">
        <f ca="1">IF(INDEX(Transactions!$L:$L,ROW()-8)="",TODAY(),INDEX(Transactions!$G:$G,ROW()-8))</f>
        <v>46238</v>
      </c>
      <c r="F1386">
        <f>IF(INDEX(Transactions!$L:$L,ROW()-8)="",0,INDEX(Transactions!$Q:$Q,ROW()-8))</f>
        <v>0</v>
      </c>
    </row>
    <row r="1387" spans="2:6" x14ac:dyDescent="0.15">
      <c r="B1387">
        <f ca="1">IF(INDEX(Transactions!$L:$L,ROW()-8)="",TODAY(),INDEX(Transactions!$G:$G,ROW()-8))</f>
        <v>46238</v>
      </c>
      <c r="F1387">
        <f>IF(INDEX(Transactions!$L:$L,ROW()-8)="",0,INDEX(Transactions!$Q:$Q,ROW()-8))</f>
        <v>0</v>
      </c>
    </row>
    <row r="1388" spans="2:6" x14ac:dyDescent="0.15">
      <c r="B1388">
        <f ca="1">IF(INDEX(Transactions!$L:$L,ROW()-8)="",TODAY(),INDEX(Transactions!$G:$G,ROW()-8))</f>
        <v>46238</v>
      </c>
      <c r="F1388">
        <f>IF(INDEX(Transactions!$L:$L,ROW()-8)="",0,INDEX(Transactions!$Q:$Q,ROW()-8))</f>
        <v>0</v>
      </c>
    </row>
    <row r="1389" spans="2:6" x14ac:dyDescent="0.15">
      <c r="B1389">
        <f ca="1">IF(INDEX(Transactions!$L:$L,ROW()-8)="",TODAY(),INDEX(Transactions!$G:$G,ROW()-8))</f>
        <v>46238</v>
      </c>
      <c r="F1389">
        <f>IF(INDEX(Transactions!$L:$L,ROW()-8)="",0,INDEX(Transactions!$Q:$Q,ROW()-8))</f>
        <v>0</v>
      </c>
    </row>
    <row r="1390" spans="2:6" x14ac:dyDescent="0.15">
      <c r="B1390">
        <f ca="1">IF(INDEX(Transactions!$L:$L,ROW()-8)="",TODAY(),INDEX(Transactions!$G:$G,ROW()-8))</f>
        <v>46238</v>
      </c>
      <c r="F1390">
        <f>IF(INDEX(Transactions!$L:$L,ROW()-8)="",0,INDEX(Transactions!$Q:$Q,ROW()-8))</f>
        <v>0</v>
      </c>
    </row>
    <row r="1391" spans="2:6" x14ac:dyDescent="0.15">
      <c r="B1391">
        <f ca="1">IF(INDEX(Transactions!$L:$L,ROW()-8)="",TODAY(),INDEX(Transactions!$G:$G,ROW()-8))</f>
        <v>46238</v>
      </c>
      <c r="F1391">
        <f>IF(INDEX(Transactions!$L:$L,ROW()-8)="",0,INDEX(Transactions!$Q:$Q,ROW()-8))</f>
        <v>0</v>
      </c>
    </row>
    <row r="1392" spans="2:6" x14ac:dyDescent="0.15">
      <c r="B1392">
        <f ca="1">IF(INDEX(Transactions!$L:$L,ROW()-8)="",TODAY(),INDEX(Transactions!$G:$G,ROW()-8))</f>
        <v>46238</v>
      </c>
      <c r="F1392">
        <f>IF(INDEX(Transactions!$L:$L,ROW()-8)="",0,INDEX(Transactions!$Q:$Q,ROW()-8))</f>
        <v>0</v>
      </c>
    </row>
    <row r="1393" spans="2:6" x14ac:dyDescent="0.15">
      <c r="B1393">
        <f ca="1">IF(INDEX(Transactions!$L:$L,ROW()-8)="",TODAY(),INDEX(Transactions!$G:$G,ROW()-8))</f>
        <v>46238</v>
      </c>
      <c r="F1393">
        <f>IF(INDEX(Transactions!$L:$L,ROW()-8)="",0,INDEX(Transactions!$Q:$Q,ROW()-8))</f>
        <v>0</v>
      </c>
    </row>
    <row r="1394" spans="2:6" x14ac:dyDescent="0.15">
      <c r="B1394">
        <f ca="1">IF(INDEX(Transactions!$L:$L,ROW()-8)="",TODAY(),INDEX(Transactions!$G:$G,ROW()-8))</f>
        <v>46238</v>
      </c>
      <c r="F1394">
        <f>IF(INDEX(Transactions!$L:$L,ROW()-8)="",0,INDEX(Transactions!$Q:$Q,ROW()-8))</f>
        <v>0</v>
      </c>
    </row>
    <row r="1395" spans="2:6" x14ac:dyDescent="0.15">
      <c r="B1395">
        <f ca="1">IF(INDEX(Transactions!$L:$L,ROW()-8)="",TODAY(),INDEX(Transactions!$G:$G,ROW()-8))</f>
        <v>46238</v>
      </c>
      <c r="F1395">
        <f>IF(INDEX(Transactions!$L:$L,ROW()-8)="",0,INDEX(Transactions!$Q:$Q,ROW()-8))</f>
        <v>0</v>
      </c>
    </row>
    <row r="1396" spans="2:6" x14ac:dyDescent="0.15">
      <c r="B1396">
        <f ca="1">IF(INDEX(Transactions!$L:$L,ROW()-8)="",TODAY(),INDEX(Transactions!$G:$G,ROW()-8))</f>
        <v>46238</v>
      </c>
      <c r="F1396">
        <f>IF(INDEX(Transactions!$L:$L,ROW()-8)="",0,INDEX(Transactions!$Q:$Q,ROW()-8))</f>
        <v>0</v>
      </c>
    </row>
    <row r="1397" spans="2:6" x14ac:dyDescent="0.15">
      <c r="B1397">
        <f ca="1">IF(INDEX(Transactions!$L:$L,ROW()-8)="",TODAY(),INDEX(Transactions!$G:$G,ROW()-8))</f>
        <v>46238</v>
      </c>
      <c r="F1397">
        <f>IF(INDEX(Transactions!$L:$L,ROW()-8)="",0,INDEX(Transactions!$Q:$Q,ROW()-8))</f>
        <v>0</v>
      </c>
    </row>
    <row r="1398" spans="2:6" x14ac:dyDescent="0.15">
      <c r="B1398">
        <f ca="1">IF(INDEX(Transactions!$L:$L,ROW()-8)="",TODAY(),INDEX(Transactions!$G:$G,ROW()-8))</f>
        <v>46238</v>
      </c>
      <c r="F1398">
        <f>IF(INDEX(Transactions!$L:$L,ROW()-8)="",0,INDEX(Transactions!$Q:$Q,ROW()-8))</f>
        <v>0</v>
      </c>
    </row>
    <row r="1399" spans="2:6" x14ac:dyDescent="0.15">
      <c r="B1399">
        <f ca="1">IF(INDEX(Transactions!$L:$L,ROW()-8)="",TODAY(),INDEX(Transactions!$G:$G,ROW()-8))</f>
        <v>46238</v>
      </c>
      <c r="F1399">
        <f>IF(INDEX(Transactions!$L:$L,ROW()-8)="",0,INDEX(Transactions!$Q:$Q,ROW()-8))</f>
        <v>0</v>
      </c>
    </row>
    <row r="1400" spans="2:6" x14ac:dyDescent="0.15">
      <c r="B1400">
        <f ca="1">IF(INDEX(Transactions!$L:$L,ROW()-8)="",TODAY(),INDEX(Transactions!$G:$G,ROW()-8))</f>
        <v>46238</v>
      </c>
      <c r="F1400">
        <f>IF(INDEX(Transactions!$L:$L,ROW()-8)="",0,INDEX(Transactions!$Q:$Q,ROW()-8))</f>
        <v>0</v>
      </c>
    </row>
    <row r="1401" spans="2:6" x14ac:dyDescent="0.15">
      <c r="B1401">
        <f ca="1">IF(INDEX(Transactions!$L:$L,ROW()-8)="",TODAY(),INDEX(Transactions!$G:$G,ROW()-8))</f>
        <v>46238</v>
      </c>
      <c r="F1401">
        <f>IF(INDEX(Transactions!$L:$L,ROW()-8)="",0,INDEX(Transactions!$Q:$Q,ROW()-8))</f>
        <v>0</v>
      </c>
    </row>
    <row r="1402" spans="2:6" x14ac:dyDescent="0.15">
      <c r="B1402">
        <f ca="1">IF(INDEX(Transactions!$L:$L,ROW()-8)="",TODAY(),INDEX(Transactions!$G:$G,ROW()-8))</f>
        <v>46238</v>
      </c>
      <c r="F1402">
        <f>IF(INDEX(Transactions!$L:$L,ROW()-8)="",0,INDEX(Transactions!$Q:$Q,ROW()-8))</f>
        <v>0</v>
      </c>
    </row>
    <row r="1403" spans="2:6" x14ac:dyDescent="0.15">
      <c r="B1403">
        <f ca="1">IF(INDEX(Transactions!$L:$L,ROW()-8)="",TODAY(),INDEX(Transactions!$G:$G,ROW()-8))</f>
        <v>46238</v>
      </c>
      <c r="F1403">
        <f>IF(INDEX(Transactions!$L:$L,ROW()-8)="",0,INDEX(Transactions!$Q:$Q,ROW()-8))</f>
        <v>0</v>
      </c>
    </row>
    <row r="1404" spans="2:6" x14ac:dyDescent="0.15">
      <c r="B1404">
        <f ca="1">IF(INDEX(Transactions!$L:$L,ROW()-8)="",TODAY(),INDEX(Transactions!$G:$G,ROW()-8))</f>
        <v>46238</v>
      </c>
      <c r="F1404">
        <f>IF(INDEX(Transactions!$L:$L,ROW()-8)="",0,INDEX(Transactions!$Q:$Q,ROW()-8))</f>
        <v>0</v>
      </c>
    </row>
    <row r="1405" spans="2:6" x14ac:dyDescent="0.15">
      <c r="B1405">
        <f ca="1">IF(INDEX(Transactions!$L:$L,ROW()-8)="",TODAY(),INDEX(Transactions!$G:$G,ROW()-8))</f>
        <v>46238</v>
      </c>
      <c r="F1405">
        <f>IF(INDEX(Transactions!$L:$L,ROW()-8)="",0,INDEX(Transactions!$Q:$Q,ROW()-8))</f>
        <v>0</v>
      </c>
    </row>
    <row r="1406" spans="2:6" x14ac:dyDescent="0.15">
      <c r="B1406">
        <f ca="1">IF(INDEX(Transactions!$L:$L,ROW()-8)="",TODAY(),INDEX(Transactions!$G:$G,ROW()-8))</f>
        <v>46238</v>
      </c>
      <c r="F1406">
        <f>IF(INDEX(Transactions!$L:$L,ROW()-8)="",0,INDEX(Transactions!$Q:$Q,ROW()-8))</f>
        <v>0</v>
      </c>
    </row>
    <row r="1407" spans="2:6" x14ac:dyDescent="0.15">
      <c r="B1407">
        <f ca="1">IF(INDEX(Transactions!$L:$L,ROW()-8)="",TODAY(),INDEX(Transactions!$G:$G,ROW()-8))</f>
        <v>46238</v>
      </c>
      <c r="F1407">
        <f>IF(INDEX(Transactions!$L:$L,ROW()-8)="",0,INDEX(Transactions!$Q:$Q,ROW()-8))</f>
        <v>0</v>
      </c>
    </row>
    <row r="1408" spans="2:6" x14ac:dyDescent="0.15">
      <c r="B1408">
        <f ca="1">IF(INDEX(Transactions!$L:$L,ROW()-8)="",TODAY(),INDEX(Transactions!$G:$G,ROW()-8))</f>
        <v>46238</v>
      </c>
      <c r="F1408">
        <f>IF(INDEX(Transactions!$L:$L,ROW()-8)="",0,INDEX(Transactions!$Q:$Q,ROW()-8))</f>
        <v>0</v>
      </c>
    </row>
    <row r="1409" spans="2:6" x14ac:dyDescent="0.15">
      <c r="B1409">
        <f ca="1">IF(INDEX(Transactions!$L:$L,ROW()-8)="",TODAY(),INDEX(Transactions!$G:$G,ROW()-8))</f>
        <v>46238</v>
      </c>
      <c r="F1409">
        <f>IF(INDEX(Transactions!$L:$L,ROW()-8)="",0,INDEX(Transactions!$Q:$Q,ROW()-8))</f>
        <v>0</v>
      </c>
    </row>
    <row r="1410" spans="2:6" x14ac:dyDescent="0.15">
      <c r="B1410">
        <f ca="1">IF(INDEX(Transactions!$L:$L,ROW()-8)="",TODAY(),INDEX(Transactions!$G:$G,ROW()-8))</f>
        <v>46238</v>
      </c>
      <c r="F1410">
        <f>IF(INDEX(Transactions!$L:$L,ROW()-8)="",0,INDEX(Transactions!$Q:$Q,ROW()-8))</f>
        <v>0</v>
      </c>
    </row>
    <row r="1411" spans="2:6" x14ac:dyDescent="0.15">
      <c r="B1411">
        <f ca="1">IF(INDEX(Transactions!$L:$L,ROW()-8)="",TODAY(),INDEX(Transactions!$G:$G,ROW()-8))</f>
        <v>46238</v>
      </c>
      <c r="F1411">
        <f>IF(INDEX(Transactions!$L:$L,ROW()-8)="",0,INDEX(Transactions!$Q:$Q,ROW()-8))</f>
        <v>0</v>
      </c>
    </row>
    <row r="1412" spans="2:6" x14ac:dyDescent="0.15">
      <c r="B1412">
        <f ca="1">IF(INDEX(Transactions!$L:$L,ROW()-8)="",TODAY(),INDEX(Transactions!$G:$G,ROW()-8))</f>
        <v>46238</v>
      </c>
      <c r="F1412">
        <f>IF(INDEX(Transactions!$L:$L,ROW()-8)="",0,INDEX(Transactions!$Q:$Q,ROW()-8))</f>
        <v>0</v>
      </c>
    </row>
    <row r="1413" spans="2:6" x14ac:dyDescent="0.15">
      <c r="B1413">
        <f ca="1">IF(INDEX(Transactions!$L:$L,ROW()-8)="",TODAY(),INDEX(Transactions!$G:$G,ROW()-8))</f>
        <v>46238</v>
      </c>
      <c r="F1413">
        <f>IF(INDEX(Transactions!$L:$L,ROW()-8)="",0,INDEX(Transactions!$Q:$Q,ROW()-8))</f>
        <v>0</v>
      </c>
    </row>
    <row r="1414" spans="2:6" x14ac:dyDescent="0.15">
      <c r="B1414">
        <f ca="1">IF(INDEX(Transactions!$L:$L,ROW()-8)="",TODAY(),INDEX(Transactions!$G:$G,ROW()-8))</f>
        <v>46238</v>
      </c>
      <c r="F1414">
        <f>IF(INDEX(Transactions!$L:$L,ROW()-8)="",0,INDEX(Transactions!$Q:$Q,ROW()-8))</f>
        <v>0</v>
      </c>
    </row>
    <row r="1415" spans="2:6" x14ac:dyDescent="0.15">
      <c r="B1415">
        <f ca="1">IF(INDEX(Transactions!$L:$L,ROW()-8)="",TODAY(),INDEX(Transactions!$G:$G,ROW()-8))</f>
        <v>46238</v>
      </c>
      <c r="F1415">
        <f>IF(INDEX(Transactions!$L:$L,ROW()-8)="",0,INDEX(Transactions!$Q:$Q,ROW()-8))</f>
        <v>0</v>
      </c>
    </row>
    <row r="1416" spans="2:6" x14ac:dyDescent="0.15">
      <c r="B1416">
        <f ca="1">IF(INDEX(Transactions!$L:$L,ROW()-8)="",TODAY(),INDEX(Transactions!$G:$G,ROW()-8))</f>
        <v>46238</v>
      </c>
      <c r="F1416">
        <f>IF(INDEX(Transactions!$L:$L,ROW()-8)="",0,INDEX(Transactions!$Q:$Q,ROW()-8))</f>
        <v>0</v>
      </c>
    </row>
    <row r="1417" spans="2:6" x14ac:dyDescent="0.15">
      <c r="B1417">
        <f ca="1">IF(INDEX(Transactions!$L:$L,ROW()-8)="",TODAY(),INDEX(Transactions!$G:$G,ROW()-8))</f>
        <v>46238</v>
      </c>
      <c r="F1417">
        <f>IF(INDEX(Transactions!$L:$L,ROW()-8)="",0,INDEX(Transactions!$Q:$Q,ROW()-8))</f>
        <v>0</v>
      </c>
    </row>
    <row r="1418" spans="2:6" x14ac:dyDescent="0.15">
      <c r="B1418">
        <f ca="1">IF(INDEX(Transactions!$L:$L,ROW()-8)="",TODAY(),INDEX(Transactions!$G:$G,ROW()-8))</f>
        <v>46238</v>
      </c>
      <c r="F1418">
        <f>IF(INDEX(Transactions!$L:$L,ROW()-8)="",0,INDEX(Transactions!$Q:$Q,ROW()-8))</f>
        <v>0</v>
      </c>
    </row>
    <row r="1419" spans="2:6" x14ac:dyDescent="0.15">
      <c r="B1419">
        <f ca="1">IF(INDEX(Transactions!$L:$L,ROW()-8)="",TODAY(),INDEX(Transactions!$G:$G,ROW()-8))</f>
        <v>46238</v>
      </c>
      <c r="F1419">
        <f>IF(INDEX(Transactions!$L:$L,ROW()-8)="",0,INDEX(Transactions!$Q:$Q,ROW()-8))</f>
        <v>0</v>
      </c>
    </row>
    <row r="1420" spans="2:6" x14ac:dyDescent="0.15">
      <c r="B1420">
        <f ca="1">IF(INDEX(Transactions!$L:$L,ROW()-8)="",TODAY(),INDEX(Transactions!$G:$G,ROW()-8))</f>
        <v>46238</v>
      </c>
      <c r="F1420">
        <f>IF(INDEX(Transactions!$L:$L,ROW()-8)="",0,INDEX(Transactions!$Q:$Q,ROW()-8))</f>
        <v>0</v>
      </c>
    </row>
    <row r="1421" spans="2:6" x14ac:dyDescent="0.15">
      <c r="B1421">
        <f ca="1">IF(INDEX(Transactions!$L:$L,ROW()-8)="",TODAY(),INDEX(Transactions!$G:$G,ROW()-8))</f>
        <v>46238</v>
      </c>
      <c r="F1421">
        <f>IF(INDEX(Transactions!$L:$L,ROW()-8)="",0,INDEX(Transactions!$Q:$Q,ROW()-8))</f>
        <v>0</v>
      </c>
    </row>
    <row r="1422" spans="2:6" x14ac:dyDescent="0.15">
      <c r="B1422">
        <f ca="1">IF(INDEX(Transactions!$L:$L,ROW()-8)="",TODAY(),INDEX(Transactions!$G:$G,ROW()-8))</f>
        <v>46238</v>
      </c>
      <c r="F1422">
        <f>IF(INDEX(Transactions!$L:$L,ROW()-8)="",0,INDEX(Transactions!$Q:$Q,ROW()-8))</f>
        <v>0</v>
      </c>
    </row>
    <row r="1423" spans="2:6" x14ac:dyDescent="0.15">
      <c r="B1423">
        <f ca="1">IF(INDEX(Transactions!$L:$L,ROW()-8)="",TODAY(),INDEX(Transactions!$G:$G,ROW()-8))</f>
        <v>46238</v>
      </c>
      <c r="F1423">
        <f>IF(INDEX(Transactions!$L:$L,ROW()-8)="",0,INDEX(Transactions!$Q:$Q,ROW()-8))</f>
        <v>0</v>
      </c>
    </row>
    <row r="1424" spans="2:6" x14ac:dyDescent="0.15">
      <c r="B1424">
        <f ca="1">IF(INDEX(Transactions!$L:$L,ROW()-8)="",TODAY(),INDEX(Transactions!$G:$G,ROW()-8))</f>
        <v>46238</v>
      </c>
      <c r="F1424">
        <f>IF(INDEX(Transactions!$L:$L,ROW()-8)="",0,INDEX(Transactions!$Q:$Q,ROW()-8))</f>
        <v>0</v>
      </c>
    </row>
    <row r="1425" spans="2:6" x14ac:dyDescent="0.15">
      <c r="B1425">
        <f ca="1">IF(INDEX(Transactions!$L:$L,ROW()-8)="",TODAY(),INDEX(Transactions!$G:$G,ROW()-8))</f>
        <v>46238</v>
      </c>
      <c r="F1425">
        <f>IF(INDEX(Transactions!$L:$L,ROW()-8)="",0,INDEX(Transactions!$Q:$Q,ROW()-8))</f>
        <v>0</v>
      </c>
    </row>
    <row r="1426" spans="2:6" x14ac:dyDescent="0.15">
      <c r="B1426">
        <f ca="1">IF(INDEX(Transactions!$L:$L,ROW()-8)="",TODAY(),INDEX(Transactions!$G:$G,ROW()-8))</f>
        <v>46238</v>
      </c>
      <c r="F1426">
        <f>IF(INDEX(Transactions!$L:$L,ROW()-8)="",0,INDEX(Transactions!$Q:$Q,ROW()-8))</f>
        <v>0</v>
      </c>
    </row>
    <row r="1427" spans="2:6" x14ac:dyDescent="0.15">
      <c r="B1427">
        <f ca="1">IF(INDEX(Transactions!$L:$L,ROW()-8)="",TODAY(),INDEX(Transactions!$G:$G,ROW()-8))</f>
        <v>46238</v>
      </c>
      <c r="F1427">
        <f>IF(INDEX(Transactions!$L:$L,ROW()-8)="",0,INDEX(Transactions!$Q:$Q,ROW()-8))</f>
        <v>0</v>
      </c>
    </row>
    <row r="1428" spans="2:6" x14ac:dyDescent="0.15">
      <c r="B1428">
        <f ca="1">IF(INDEX(Transactions!$L:$L,ROW()-8)="",TODAY(),INDEX(Transactions!$G:$G,ROW()-8))</f>
        <v>46238</v>
      </c>
      <c r="F1428">
        <f>IF(INDEX(Transactions!$L:$L,ROW()-8)="",0,INDEX(Transactions!$Q:$Q,ROW()-8))</f>
        <v>0</v>
      </c>
    </row>
    <row r="1429" spans="2:6" x14ac:dyDescent="0.15">
      <c r="B1429">
        <f ca="1">IF(INDEX(Transactions!$L:$L,ROW()-8)="",TODAY(),INDEX(Transactions!$G:$G,ROW()-8))</f>
        <v>46238</v>
      </c>
      <c r="F1429">
        <f>IF(INDEX(Transactions!$L:$L,ROW()-8)="",0,INDEX(Transactions!$Q:$Q,ROW()-8))</f>
        <v>0</v>
      </c>
    </row>
    <row r="1430" spans="2:6" x14ac:dyDescent="0.15">
      <c r="B1430">
        <f ca="1">IF(INDEX(Transactions!$L:$L,ROW()-8)="",TODAY(),INDEX(Transactions!$G:$G,ROW()-8))</f>
        <v>46238</v>
      </c>
      <c r="F1430">
        <f>IF(INDEX(Transactions!$L:$L,ROW()-8)="",0,INDEX(Transactions!$Q:$Q,ROW()-8))</f>
        <v>0</v>
      </c>
    </row>
    <row r="1431" spans="2:6" x14ac:dyDescent="0.15">
      <c r="B1431">
        <f ca="1">IF(INDEX(Transactions!$L:$L,ROW()-8)="",TODAY(),INDEX(Transactions!$G:$G,ROW()-8))</f>
        <v>46238</v>
      </c>
      <c r="F1431">
        <f>IF(INDEX(Transactions!$L:$L,ROW()-8)="",0,INDEX(Transactions!$Q:$Q,ROW()-8))</f>
        <v>0</v>
      </c>
    </row>
    <row r="1432" spans="2:6" x14ac:dyDescent="0.15">
      <c r="B1432">
        <f ca="1">IF(INDEX(Transactions!$L:$L,ROW()-8)="",TODAY(),INDEX(Transactions!$G:$G,ROW()-8))</f>
        <v>46238</v>
      </c>
      <c r="F1432">
        <f>IF(INDEX(Transactions!$L:$L,ROW()-8)="",0,INDEX(Transactions!$Q:$Q,ROW()-8))</f>
        <v>0</v>
      </c>
    </row>
    <row r="1433" spans="2:6" x14ac:dyDescent="0.15">
      <c r="B1433">
        <f ca="1">IF(INDEX(Transactions!$L:$L,ROW()-8)="",TODAY(),INDEX(Transactions!$G:$G,ROW()-8))</f>
        <v>46238</v>
      </c>
      <c r="F1433">
        <f>IF(INDEX(Transactions!$L:$L,ROW()-8)="",0,INDEX(Transactions!$Q:$Q,ROW()-8))</f>
        <v>0</v>
      </c>
    </row>
    <row r="1434" spans="2:6" x14ac:dyDescent="0.15">
      <c r="B1434">
        <f ca="1">IF(INDEX(Transactions!$L:$L,ROW()-8)="",TODAY(),INDEX(Transactions!$G:$G,ROW()-8))</f>
        <v>46238</v>
      </c>
      <c r="F1434">
        <f>IF(INDEX(Transactions!$L:$L,ROW()-8)="",0,INDEX(Transactions!$Q:$Q,ROW()-8))</f>
        <v>0</v>
      </c>
    </row>
    <row r="1435" spans="2:6" x14ac:dyDescent="0.15">
      <c r="B1435">
        <f ca="1">IF(INDEX(Transactions!$L:$L,ROW()-8)="",TODAY(),INDEX(Transactions!$G:$G,ROW()-8))</f>
        <v>46238</v>
      </c>
      <c r="F1435">
        <f>IF(INDEX(Transactions!$L:$L,ROW()-8)="",0,INDEX(Transactions!$Q:$Q,ROW()-8))</f>
        <v>0</v>
      </c>
    </row>
    <row r="1436" spans="2:6" x14ac:dyDescent="0.15">
      <c r="B1436">
        <f ca="1">IF(INDEX(Transactions!$L:$L,ROW()-8)="",TODAY(),INDEX(Transactions!$G:$G,ROW()-8))</f>
        <v>46238</v>
      </c>
      <c r="F1436">
        <f>IF(INDEX(Transactions!$L:$L,ROW()-8)="",0,INDEX(Transactions!$Q:$Q,ROW()-8))</f>
        <v>0</v>
      </c>
    </row>
    <row r="1437" spans="2:6" x14ac:dyDescent="0.15">
      <c r="B1437">
        <f ca="1">IF(INDEX(Transactions!$L:$L,ROW()-8)="",TODAY(),INDEX(Transactions!$G:$G,ROW()-8))</f>
        <v>46238</v>
      </c>
      <c r="F1437">
        <f>IF(INDEX(Transactions!$L:$L,ROW()-8)="",0,INDEX(Transactions!$Q:$Q,ROW()-8))</f>
        <v>0</v>
      </c>
    </row>
    <row r="1438" spans="2:6" x14ac:dyDescent="0.15">
      <c r="B1438">
        <f ca="1">IF(INDEX(Transactions!$L:$L,ROW()-8)="",TODAY(),INDEX(Transactions!$G:$G,ROW()-8))</f>
        <v>46238</v>
      </c>
      <c r="F1438">
        <f>IF(INDEX(Transactions!$L:$L,ROW()-8)="",0,INDEX(Transactions!$Q:$Q,ROW()-8))</f>
        <v>0</v>
      </c>
    </row>
    <row r="1439" spans="2:6" x14ac:dyDescent="0.15">
      <c r="B1439">
        <f ca="1">IF(INDEX(Transactions!$L:$L,ROW()-8)="",TODAY(),INDEX(Transactions!$G:$G,ROW()-8))</f>
        <v>46238</v>
      </c>
      <c r="F1439">
        <f>IF(INDEX(Transactions!$L:$L,ROW()-8)="",0,INDEX(Transactions!$Q:$Q,ROW()-8))</f>
        <v>0</v>
      </c>
    </row>
    <row r="1440" spans="2:6" x14ac:dyDescent="0.15">
      <c r="B1440">
        <f ca="1">IF(INDEX(Transactions!$L:$L,ROW()-8)="",TODAY(),INDEX(Transactions!$G:$G,ROW()-8))</f>
        <v>46238</v>
      </c>
      <c r="F1440">
        <f>IF(INDEX(Transactions!$L:$L,ROW()-8)="",0,INDEX(Transactions!$Q:$Q,ROW()-8))</f>
        <v>0</v>
      </c>
    </row>
    <row r="1441" spans="2:6" x14ac:dyDescent="0.15">
      <c r="B1441">
        <f ca="1">IF(INDEX(Transactions!$L:$L,ROW()-8)="",TODAY(),INDEX(Transactions!$G:$G,ROW()-8))</f>
        <v>46238</v>
      </c>
      <c r="F1441">
        <f>IF(INDEX(Transactions!$L:$L,ROW()-8)="",0,INDEX(Transactions!$Q:$Q,ROW()-8))</f>
        <v>0</v>
      </c>
    </row>
    <row r="1442" spans="2:6" x14ac:dyDescent="0.15">
      <c r="B1442">
        <f ca="1">IF(INDEX(Transactions!$L:$L,ROW()-8)="",TODAY(),INDEX(Transactions!$G:$G,ROW()-8))</f>
        <v>46238</v>
      </c>
      <c r="F1442">
        <f>IF(INDEX(Transactions!$L:$L,ROW()-8)="",0,INDEX(Transactions!$Q:$Q,ROW()-8))</f>
        <v>0</v>
      </c>
    </row>
    <row r="1443" spans="2:6" x14ac:dyDescent="0.15">
      <c r="B1443">
        <f ca="1">IF(INDEX(Transactions!$L:$L,ROW()-8)="",TODAY(),INDEX(Transactions!$G:$G,ROW()-8))</f>
        <v>46238</v>
      </c>
      <c r="F1443">
        <f>IF(INDEX(Transactions!$L:$L,ROW()-8)="",0,INDEX(Transactions!$Q:$Q,ROW()-8))</f>
        <v>0</v>
      </c>
    </row>
    <row r="1444" spans="2:6" x14ac:dyDescent="0.15">
      <c r="B1444">
        <f ca="1">IF(INDEX(Transactions!$L:$L,ROW()-8)="",TODAY(),INDEX(Transactions!$G:$G,ROW()-8))</f>
        <v>46238</v>
      </c>
      <c r="F1444">
        <f>IF(INDEX(Transactions!$L:$L,ROW()-8)="",0,INDEX(Transactions!$Q:$Q,ROW()-8))</f>
        <v>0</v>
      </c>
    </row>
    <row r="1445" spans="2:6" x14ac:dyDescent="0.15">
      <c r="B1445">
        <f ca="1">IF(INDEX(Transactions!$L:$L,ROW()-8)="",TODAY(),INDEX(Transactions!$G:$G,ROW()-8))</f>
        <v>46238</v>
      </c>
      <c r="F1445">
        <f>IF(INDEX(Transactions!$L:$L,ROW()-8)="",0,INDEX(Transactions!$Q:$Q,ROW()-8))</f>
        <v>0</v>
      </c>
    </row>
    <row r="1446" spans="2:6" x14ac:dyDescent="0.15">
      <c r="B1446">
        <f ca="1">IF(INDEX(Transactions!$L:$L,ROW()-8)="",TODAY(),INDEX(Transactions!$G:$G,ROW()-8))</f>
        <v>46238</v>
      </c>
      <c r="F1446">
        <f>IF(INDEX(Transactions!$L:$L,ROW()-8)="",0,INDEX(Transactions!$Q:$Q,ROW()-8))</f>
        <v>0</v>
      </c>
    </row>
    <row r="1447" spans="2:6" x14ac:dyDescent="0.15">
      <c r="B1447">
        <f ca="1">IF(INDEX(Transactions!$L:$L,ROW()-8)="",TODAY(),INDEX(Transactions!$G:$G,ROW()-8))</f>
        <v>46238</v>
      </c>
      <c r="F1447">
        <f>IF(INDEX(Transactions!$L:$L,ROW()-8)="",0,INDEX(Transactions!$Q:$Q,ROW()-8))</f>
        <v>0</v>
      </c>
    </row>
    <row r="1448" spans="2:6" x14ac:dyDescent="0.15">
      <c r="B1448">
        <f ca="1">IF(INDEX(Transactions!$L:$L,ROW()-8)="",TODAY(),INDEX(Transactions!$G:$G,ROW()-8))</f>
        <v>46238</v>
      </c>
      <c r="F1448">
        <f>IF(INDEX(Transactions!$L:$L,ROW()-8)="",0,INDEX(Transactions!$Q:$Q,ROW()-8))</f>
        <v>0</v>
      </c>
    </row>
    <row r="1449" spans="2:6" x14ac:dyDescent="0.15">
      <c r="B1449">
        <f ca="1">IF(INDEX(Transactions!$L:$L,ROW()-8)="",TODAY(),INDEX(Transactions!$G:$G,ROW()-8))</f>
        <v>46238</v>
      </c>
      <c r="F1449">
        <f>IF(INDEX(Transactions!$L:$L,ROW()-8)="",0,INDEX(Transactions!$Q:$Q,ROW()-8))</f>
        <v>0</v>
      </c>
    </row>
    <row r="1450" spans="2:6" x14ac:dyDescent="0.15">
      <c r="B1450">
        <f ca="1">IF(INDEX(Transactions!$L:$L,ROW()-8)="",TODAY(),INDEX(Transactions!$G:$G,ROW()-8))</f>
        <v>46238</v>
      </c>
      <c r="F1450">
        <f>IF(INDEX(Transactions!$L:$L,ROW()-8)="",0,INDEX(Transactions!$Q:$Q,ROW()-8))</f>
        <v>0</v>
      </c>
    </row>
    <row r="1451" spans="2:6" x14ac:dyDescent="0.15">
      <c r="B1451">
        <f ca="1">IF(INDEX(Transactions!$L:$L,ROW()-8)="",TODAY(),INDEX(Transactions!$G:$G,ROW()-8))</f>
        <v>46238</v>
      </c>
      <c r="F1451">
        <f>IF(INDEX(Transactions!$L:$L,ROW()-8)="",0,INDEX(Transactions!$Q:$Q,ROW()-8))</f>
        <v>0</v>
      </c>
    </row>
    <row r="1452" spans="2:6" x14ac:dyDescent="0.15">
      <c r="B1452">
        <f ca="1">IF(INDEX(Transactions!$L:$L,ROW()-8)="",TODAY(),INDEX(Transactions!$G:$G,ROW()-8))</f>
        <v>46238</v>
      </c>
      <c r="F1452">
        <f>IF(INDEX(Transactions!$L:$L,ROW()-8)="",0,INDEX(Transactions!$Q:$Q,ROW()-8))</f>
        <v>0</v>
      </c>
    </row>
    <row r="1453" spans="2:6" x14ac:dyDescent="0.15">
      <c r="B1453">
        <f ca="1">IF(INDEX(Transactions!$L:$L,ROW()-8)="",TODAY(),INDEX(Transactions!$G:$G,ROW()-8))</f>
        <v>46238</v>
      </c>
      <c r="F1453">
        <f>IF(INDEX(Transactions!$L:$L,ROW()-8)="",0,INDEX(Transactions!$Q:$Q,ROW()-8))</f>
        <v>0</v>
      </c>
    </row>
    <row r="1454" spans="2:6" x14ac:dyDescent="0.15">
      <c r="B1454">
        <f ca="1">IF(INDEX(Transactions!$L:$L,ROW()-8)="",TODAY(),INDEX(Transactions!$G:$G,ROW()-8))</f>
        <v>46238</v>
      </c>
      <c r="F1454">
        <f>IF(INDEX(Transactions!$L:$L,ROW()-8)="",0,INDEX(Transactions!$Q:$Q,ROW()-8))</f>
        <v>0</v>
      </c>
    </row>
    <row r="1455" spans="2:6" x14ac:dyDescent="0.15">
      <c r="B1455">
        <f ca="1">IF(INDEX(Transactions!$L:$L,ROW()-8)="",TODAY(),INDEX(Transactions!$G:$G,ROW()-8))</f>
        <v>46238</v>
      </c>
      <c r="F1455">
        <f>IF(INDEX(Transactions!$L:$L,ROW()-8)="",0,INDEX(Transactions!$Q:$Q,ROW()-8))</f>
        <v>0</v>
      </c>
    </row>
    <row r="1456" spans="2:6" x14ac:dyDescent="0.15">
      <c r="B1456">
        <f ca="1">IF(INDEX(Transactions!$L:$L,ROW()-8)="",TODAY(),INDEX(Transactions!$G:$G,ROW()-8))</f>
        <v>46238</v>
      </c>
      <c r="F1456">
        <f>IF(INDEX(Transactions!$L:$L,ROW()-8)="",0,INDEX(Transactions!$Q:$Q,ROW()-8))</f>
        <v>0</v>
      </c>
    </row>
    <row r="1457" spans="2:6" x14ac:dyDescent="0.15">
      <c r="B1457">
        <f ca="1">IF(INDEX(Transactions!$L:$L,ROW()-8)="",TODAY(),INDEX(Transactions!$G:$G,ROW()-8))</f>
        <v>46238</v>
      </c>
      <c r="F1457">
        <f>IF(INDEX(Transactions!$L:$L,ROW()-8)="",0,INDEX(Transactions!$Q:$Q,ROW()-8))</f>
        <v>0</v>
      </c>
    </row>
    <row r="1458" spans="2:6" x14ac:dyDescent="0.15">
      <c r="B1458">
        <f ca="1">IF(INDEX(Transactions!$L:$L,ROW()-8)="",TODAY(),INDEX(Transactions!$G:$G,ROW()-8))</f>
        <v>46238</v>
      </c>
      <c r="F1458">
        <f>IF(INDEX(Transactions!$L:$L,ROW()-8)="",0,INDEX(Transactions!$Q:$Q,ROW()-8))</f>
        <v>0</v>
      </c>
    </row>
    <row r="1459" spans="2:6" x14ac:dyDescent="0.15">
      <c r="B1459">
        <f ca="1">IF(INDEX(Transactions!$L:$L,ROW()-8)="",TODAY(),INDEX(Transactions!$G:$G,ROW()-8))</f>
        <v>46238</v>
      </c>
      <c r="F1459">
        <f>IF(INDEX(Transactions!$L:$L,ROW()-8)="",0,INDEX(Transactions!$Q:$Q,ROW()-8))</f>
        <v>0</v>
      </c>
    </row>
    <row r="1460" spans="2:6" x14ac:dyDescent="0.15">
      <c r="B1460">
        <f ca="1">IF(INDEX(Transactions!$L:$L,ROW()-8)="",TODAY(),INDEX(Transactions!$G:$G,ROW()-8))</f>
        <v>46238</v>
      </c>
      <c r="F1460">
        <f>IF(INDEX(Transactions!$L:$L,ROW()-8)="",0,INDEX(Transactions!$Q:$Q,ROW()-8))</f>
        <v>0</v>
      </c>
    </row>
    <row r="1461" spans="2:6" x14ac:dyDescent="0.15">
      <c r="B1461">
        <f ca="1">IF(INDEX(Transactions!$L:$L,ROW()-8)="",TODAY(),INDEX(Transactions!$G:$G,ROW()-8))</f>
        <v>46238</v>
      </c>
      <c r="F1461">
        <f>IF(INDEX(Transactions!$L:$L,ROW()-8)="",0,INDEX(Transactions!$Q:$Q,ROW()-8))</f>
        <v>0</v>
      </c>
    </row>
    <row r="1462" spans="2:6" x14ac:dyDescent="0.15">
      <c r="B1462">
        <f ca="1">IF(INDEX(Transactions!$L:$L,ROW()-8)="",TODAY(),INDEX(Transactions!$G:$G,ROW()-8))</f>
        <v>46238</v>
      </c>
      <c r="F1462">
        <f>IF(INDEX(Transactions!$L:$L,ROW()-8)="",0,INDEX(Transactions!$Q:$Q,ROW()-8))</f>
        <v>0</v>
      </c>
    </row>
    <row r="1463" spans="2:6" x14ac:dyDescent="0.15">
      <c r="B1463">
        <f ca="1">IF(INDEX(Transactions!$L:$L,ROW()-8)="",TODAY(),INDEX(Transactions!$G:$G,ROW()-8))</f>
        <v>46238</v>
      </c>
      <c r="F1463">
        <f>IF(INDEX(Transactions!$L:$L,ROW()-8)="",0,INDEX(Transactions!$Q:$Q,ROW()-8))</f>
        <v>0</v>
      </c>
    </row>
    <row r="1464" spans="2:6" x14ac:dyDescent="0.15">
      <c r="B1464">
        <f ca="1">IF(INDEX(Transactions!$L:$L,ROW()-8)="",TODAY(),INDEX(Transactions!$G:$G,ROW()-8))</f>
        <v>46238</v>
      </c>
      <c r="F1464">
        <f>IF(INDEX(Transactions!$L:$L,ROW()-8)="",0,INDEX(Transactions!$Q:$Q,ROW()-8))</f>
        <v>0</v>
      </c>
    </row>
    <row r="1465" spans="2:6" x14ac:dyDescent="0.15">
      <c r="B1465">
        <f ca="1">IF(INDEX(Transactions!$L:$L,ROW()-8)="",TODAY(),INDEX(Transactions!$G:$G,ROW()-8))</f>
        <v>46238</v>
      </c>
      <c r="F1465">
        <f>IF(INDEX(Transactions!$L:$L,ROW()-8)="",0,INDEX(Transactions!$Q:$Q,ROW()-8))</f>
        <v>0</v>
      </c>
    </row>
    <row r="1466" spans="2:6" x14ac:dyDescent="0.15">
      <c r="B1466">
        <f ca="1">IF(INDEX(Transactions!$L:$L,ROW()-8)="",TODAY(),INDEX(Transactions!$G:$G,ROW()-8))</f>
        <v>46238</v>
      </c>
      <c r="F1466">
        <f>IF(INDEX(Transactions!$L:$L,ROW()-8)="",0,INDEX(Transactions!$Q:$Q,ROW()-8))</f>
        <v>0</v>
      </c>
    </row>
    <row r="1467" spans="2:6" x14ac:dyDescent="0.15">
      <c r="B1467">
        <f ca="1">IF(INDEX(Transactions!$L:$L,ROW()-8)="",TODAY(),INDEX(Transactions!$G:$G,ROW()-8))</f>
        <v>46238</v>
      </c>
      <c r="F1467">
        <f>IF(INDEX(Transactions!$L:$L,ROW()-8)="",0,INDEX(Transactions!$Q:$Q,ROW()-8))</f>
        <v>0</v>
      </c>
    </row>
    <row r="1468" spans="2:6" x14ac:dyDescent="0.15">
      <c r="B1468">
        <f ca="1">IF(INDEX(Transactions!$L:$L,ROW()-8)="",TODAY(),INDEX(Transactions!$G:$G,ROW()-8))</f>
        <v>46238</v>
      </c>
      <c r="F1468">
        <f>IF(INDEX(Transactions!$L:$L,ROW()-8)="",0,INDEX(Transactions!$Q:$Q,ROW()-8))</f>
        <v>0</v>
      </c>
    </row>
    <row r="1469" spans="2:6" x14ac:dyDescent="0.15">
      <c r="B1469">
        <f ca="1">IF(INDEX(Transactions!$L:$L,ROW()-8)="",TODAY(),INDEX(Transactions!$G:$G,ROW()-8))</f>
        <v>46238</v>
      </c>
      <c r="F1469">
        <f>IF(INDEX(Transactions!$L:$L,ROW()-8)="",0,INDEX(Transactions!$Q:$Q,ROW()-8))</f>
        <v>0</v>
      </c>
    </row>
    <row r="1470" spans="2:6" x14ac:dyDescent="0.15">
      <c r="B1470">
        <f ca="1">IF(INDEX(Transactions!$L:$L,ROW()-8)="",TODAY(),INDEX(Transactions!$G:$G,ROW()-8))</f>
        <v>46238</v>
      </c>
      <c r="F1470">
        <f>IF(INDEX(Transactions!$L:$L,ROW()-8)="",0,INDEX(Transactions!$Q:$Q,ROW()-8))</f>
        <v>0</v>
      </c>
    </row>
    <row r="1471" spans="2:6" x14ac:dyDescent="0.15">
      <c r="B1471">
        <f ca="1">IF(INDEX(Transactions!$L:$L,ROW()-8)="",TODAY(),INDEX(Transactions!$G:$G,ROW()-8))</f>
        <v>46238</v>
      </c>
      <c r="F1471">
        <f>IF(INDEX(Transactions!$L:$L,ROW()-8)="",0,INDEX(Transactions!$Q:$Q,ROW()-8))</f>
        <v>0</v>
      </c>
    </row>
    <row r="1472" spans="2:6" x14ac:dyDescent="0.15">
      <c r="B1472">
        <f ca="1">IF(INDEX(Transactions!$L:$L,ROW()-8)="",TODAY(),INDEX(Transactions!$G:$G,ROW()-8))</f>
        <v>46238</v>
      </c>
      <c r="F1472">
        <f>IF(INDEX(Transactions!$L:$L,ROW()-8)="",0,INDEX(Transactions!$Q:$Q,ROW()-8))</f>
        <v>0</v>
      </c>
    </row>
    <row r="1473" spans="2:6" x14ac:dyDescent="0.15">
      <c r="B1473">
        <f ca="1">IF(INDEX(Transactions!$L:$L,ROW()-8)="",TODAY(),INDEX(Transactions!$G:$G,ROW()-8))</f>
        <v>46238</v>
      </c>
      <c r="F1473">
        <f>IF(INDEX(Transactions!$L:$L,ROW()-8)="",0,INDEX(Transactions!$Q:$Q,ROW()-8))</f>
        <v>0</v>
      </c>
    </row>
    <row r="1474" spans="2:6" x14ac:dyDescent="0.15">
      <c r="B1474">
        <f ca="1">IF(INDEX(Transactions!$L:$L,ROW()-8)="",TODAY(),INDEX(Transactions!$G:$G,ROW()-8))</f>
        <v>46238</v>
      </c>
      <c r="F1474">
        <f>IF(INDEX(Transactions!$L:$L,ROW()-8)="",0,INDEX(Transactions!$Q:$Q,ROW()-8))</f>
        <v>0</v>
      </c>
    </row>
    <row r="1475" spans="2:6" x14ac:dyDescent="0.15">
      <c r="B1475">
        <f ca="1">IF(INDEX(Transactions!$L:$L,ROW()-8)="",TODAY(),INDEX(Transactions!$G:$G,ROW()-8))</f>
        <v>46238</v>
      </c>
      <c r="F1475">
        <f>IF(INDEX(Transactions!$L:$L,ROW()-8)="",0,INDEX(Transactions!$Q:$Q,ROW()-8))</f>
        <v>0</v>
      </c>
    </row>
    <row r="1476" spans="2:6" x14ac:dyDescent="0.15">
      <c r="B1476">
        <f ca="1">IF(INDEX(Transactions!$L:$L,ROW()-8)="",TODAY(),INDEX(Transactions!$G:$G,ROW()-8))</f>
        <v>46238</v>
      </c>
      <c r="F1476">
        <f>IF(INDEX(Transactions!$L:$L,ROW()-8)="",0,INDEX(Transactions!$Q:$Q,ROW()-8))</f>
        <v>0</v>
      </c>
    </row>
    <row r="1477" spans="2:6" x14ac:dyDescent="0.15">
      <c r="B1477">
        <f ca="1">IF(INDEX(Transactions!$L:$L,ROW()-8)="",TODAY(),INDEX(Transactions!$G:$G,ROW()-8))</f>
        <v>46238</v>
      </c>
      <c r="F1477">
        <f>IF(INDEX(Transactions!$L:$L,ROW()-8)="",0,INDEX(Transactions!$Q:$Q,ROW()-8))</f>
        <v>0</v>
      </c>
    </row>
    <row r="1478" spans="2:6" x14ac:dyDescent="0.15">
      <c r="B1478">
        <f ca="1">IF(INDEX(Transactions!$L:$L,ROW()-8)="",TODAY(),INDEX(Transactions!$G:$G,ROW()-8))</f>
        <v>46238</v>
      </c>
      <c r="F1478">
        <f>IF(INDEX(Transactions!$L:$L,ROW()-8)="",0,INDEX(Transactions!$Q:$Q,ROW()-8))</f>
        <v>0</v>
      </c>
    </row>
    <row r="1479" spans="2:6" x14ac:dyDescent="0.15">
      <c r="B1479">
        <f ca="1">IF(INDEX(Transactions!$L:$L,ROW()-8)="",TODAY(),INDEX(Transactions!$G:$G,ROW()-8))</f>
        <v>46238</v>
      </c>
      <c r="F1479">
        <f>IF(INDEX(Transactions!$L:$L,ROW()-8)="",0,INDEX(Transactions!$Q:$Q,ROW()-8))</f>
        <v>0</v>
      </c>
    </row>
    <row r="1480" spans="2:6" x14ac:dyDescent="0.15">
      <c r="B1480">
        <f ca="1">IF(INDEX(Transactions!$L:$L,ROW()-8)="",TODAY(),INDEX(Transactions!$G:$G,ROW()-8))</f>
        <v>46238</v>
      </c>
      <c r="F1480">
        <f>IF(INDEX(Transactions!$L:$L,ROW()-8)="",0,INDEX(Transactions!$Q:$Q,ROW()-8))</f>
        <v>0</v>
      </c>
    </row>
    <row r="1481" spans="2:6" x14ac:dyDescent="0.15">
      <c r="B1481">
        <f ca="1">IF(INDEX(Transactions!$L:$L,ROW()-8)="",TODAY(),INDEX(Transactions!$G:$G,ROW()-8))</f>
        <v>46238</v>
      </c>
      <c r="F1481">
        <f>IF(INDEX(Transactions!$L:$L,ROW()-8)="",0,INDEX(Transactions!$Q:$Q,ROW()-8))</f>
        <v>0</v>
      </c>
    </row>
    <row r="1482" spans="2:6" x14ac:dyDescent="0.15">
      <c r="B1482">
        <f ca="1">IF(INDEX(Transactions!$L:$L,ROW()-8)="",TODAY(),INDEX(Transactions!$G:$G,ROW()-8))</f>
        <v>46238</v>
      </c>
      <c r="F1482">
        <f>IF(INDEX(Transactions!$L:$L,ROW()-8)="",0,INDEX(Transactions!$Q:$Q,ROW()-8))</f>
        <v>0</v>
      </c>
    </row>
    <row r="1483" spans="2:6" x14ac:dyDescent="0.15">
      <c r="B1483">
        <f ca="1">IF(INDEX(Transactions!$L:$L,ROW()-8)="",TODAY(),INDEX(Transactions!$G:$G,ROW()-8))</f>
        <v>46238</v>
      </c>
      <c r="F1483">
        <f>IF(INDEX(Transactions!$L:$L,ROW()-8)="",0,INDEX(Transactions!$Q:$Q,ROW()-8))</f>
        <v>0</v>
      </c>
    </row>
    <row r="1484" spans="2:6" x14ac:dyDescent="0.15">
      <c r="B1484">
        <f ca="1">IF(INDEX(Transactions!$L:$L,ROW()-8)="",TODAY(),INDEX(Transactions!$G:$G,ROW()-8))</f>
        <v>46238</v>
      </c>
      <c r="F1484">
        <f>IF(INDEX(Transactions!$L:$L,ROW()-8)="",0,INDEX(Transactions!$Q:$Q,ROW()-8))</f>
        <v>0</v>
      </c>
    </row>
    <row r="1485" spans="2:6" x14ac:dyDescent="0.15">
      <c r="B1485">
        <f ca="1">IF(INDEX(Transactions!$L:$L,ROW()-8)="",TODAY(),INDEX(Transactions!$G:$G,ROW()-8))</f>
        <v>46238</v>
      </c>
      <c r="F1485">
        <f>IF(INDEX(Transactions!$L:$L,ROW()-8)="",0,INDEX(Transactions!$Q:$Q,ROW()-8))</f>
        <v>0</v>
      </c>
    </row>
    <row r="1486" spans="2:6" x14ac:dyDescent="0.15">
      <c r="B1486">
        <f ca="1">IF(INDEX(Transactions!$L:$L,ROW()-8)="",TODAY(),INDEX(Transactions!$G:$G,ROW()-8))</f>
        <v>46238</v>
      </c>
      <c r="F1486">
        <f>IF(INDEX(Transactions!$L:$L,ROW()-8)="",0,INDEX(Transactions!$Q:$Q,ROW()-8))</f>
        <v>0</v>
      </c>
    </row>
    <row r="1487" spans="2:6" x14ac:dyDescent="0.15">
      <c r="B1487">
        <f ca="1">IF(INDEX(Transactions!$L:$L,ROW()-8)="",TODAY(),INDEX(Transactions!$G:$G,ROW()-8))</f>
        <v>46238</v>
      </c>
      <c r="F1487">
        <f>IF(INDEX(Transactions!$L:$L,ROW()-8)="",0,INDEX(Transactions!$Q:$Q,ROW()-8))</f>
        <v>0</v>
      </c>
    </row>
    <row r="1488" spans="2:6" x14ac:dyDescent="0.15">
      <c r="B1488">
        <f ca="1">IF(INDEX(Transactions!$L:$L,ROW()-8)="",TODAY(),INDEX(Transactions!$G:$G,ROW()-8))</f>
        <v>46238</v>
      </c>
      <c r="F1488">
        <f>IF(INDEX(Transactions!$L:$L,ROW()-8)="",0,INDEX(Transactions!$Q:$Q,ROW()-8))</f>
        <v>0</v>
      </c>
    </row>
    <row r="1489" spans="2:6" x14ac:dyDescent="0.15">
      <c r="B1489">
        <f ca="1">IF(INDEX(Transactions!$L:$L,ROW()-8)="",TODAY(),INDEX(Transactions!$G:$G,ROW()-8))</f>
        <v>46238</v>
      </c>
      <c r="F1489">
        <f>IF(INDEX(Transactions!$L:$L,ROW()-8)="",0,INDEX(Transactions!$Q:$Q,ROW()-8))</f>
        <v>0</v>
      </c>
    </row>
    <row r="1490" spans="2:6" x14ac:dyDescent="0.15">
      <c r="B1490">
        <f ca="1">IF(INDEX(Transactions!$L:$L,ROW()-8)="",TODAY(),INDEX(Transactions!$G:$G,ROW()-8))</f>
        <v>46238</v>
      </c>
      <c r="F1490">
        <f>IF(INDEX(Transactions!$L:$L,ROW()-8)="",0,INDEX(Transactions!$Q:$Q,ROW()-8))</f>
        <v>0</v>
      </c>
    </row>
    <row r="1491" spans="2:6" x14ac:dyDescent="0.15">
      <c r="B1491">
        <f ca="1">IF(INDEX(Transactions!$L:$L,ROW()-8)="",TODAY(),INDEX(Transactions!$G:$G,ROW()-8))</f>
        <v>46238</v>
      </c>
      <c r="F1491">
        <f>IF(INDEX(Transactions!$L:$L,ROW()-8)="",0,INDEX(Transactions!$Q:$Q,ROW()-8))</f>
        <v>0</v>
      </c>
    </row>
    <row r="1492" spans="2:6" x14ac:dyDescent="0.15">
      <c r="B1492">
        <f ca="1">IF(INDEX(Transactions!$L:$L,ROW()-8)="",TODAY(),INDEX(Transactions!$G:$G,ROW()-8))</f>
        <v>46238</v>
      </c>
      <c r="F1492">
        <f>IF(INDEX(Transactions!$L:$L,ROW()-8)="",0,INDEX(Transactions!$Q:$Q,ROW()-8))</f>
        <v>0</v>
      </c>
    </row>
    <row r="1493" spans="2:6" x14ac:dyDescent="0.15">
      <c r="B1493">
        <f ca="1">IF(INDEX(Transactions!$L:$L,ROW()-8)="",TODAY(),INDEX(Transactions!$G:$G,ROW()-8))</f>
        <v>46238</v>
      </c>
      <c r="F1493">
        <f>IF(INDEX(Transactions!$L:$L,ROW()-8)="",0,INDEX(Transactions!$Q:$Q,ROW()-8))</f>
        <v>0</v>
      </c>
    </row>
    <row r="1494" spans="2:6" x14ac:dyDescent="0.15">
      <c r="B1494">
        <f ca="1">IF(INDEX(Transactions!$L:$L,ROW()-8)="",TODAY(),INDEX(Transactions!$G:$G,ROW()-8))</f>
        <v>46238</v>
      </c>
      <c r="F1494">
        <f>IF(INDEX(Transactions!$L:$L,ROW()-8)="",0,INDEX(Transactions!$Q:$Q,ROW()-8))</f>
        <v>0</v>
      </c>
    </row>
    <row r="1495" spans="2:6" x14ac:dyDescent="0.15">
      <c r="B1495">
        <f ca="1">IF(INDEX(Transactions!$L:$L,ROW()-8)="",TODAY(),INDEX(Transactions!$G:$G,ROW()-8))</f>
        <v>46238</v>
      </c>
      <c r="F1495">
        <f>IF(INDEX(Transactions!$L:$L,ROW()-8)="",0,INDEX(Transactions!$Q:$Q,ROW()-8))</f>
        <v>0</v>
      </c>
    </row>
    <row r="1496" spans="2:6" x14ac:dyDescent="0.15">
      <c r="B1496">
        <f ca="1">IF(INDEX(Transactions!$L:$L,ROW()-8)="",TODAY(),INDEX(Transactions!$G:$G,ROW()-8))</f>
        <v>46238</v>
      </c>
      <c r="F1496">
        <f>IF(INDEX(Transactions!$L:$L,ROW()-8)="",0,INDEX(Transactions!$Q:$Q,ROW()-8))</f>
        <v>0</v>
      </c>
    </row>
    <row r="1497" spans="2:6" x14ac:dyDescent="0.15">
      <c r="B1497">
        <f ca="1">IF(INDEX(Transactions!$L:$L,ROW()-8)="",TODAY(),INDEX(Transactions!$G:$G,ROW()-8))</f>
        <v>46238</v>
      </c>
      <c r="F1497">
        <f>IF(INDEX(Transactions!$L:$L,ROW()-8)="",0,INDEX(Transactions!$Q:$Q,ROW()-8))</f>
        <v>0</v>
      </c>
    </row>
    <row r="1498" spans="2:6" x14ac:dyDescent="0.15">
      <c r="B1498">
        <f ca="1">IF(INDEX(Transactions!$L:$L,ROW()-8)="",TODAY(),INDEX(Transactions!$G:$G,ROW()-8))</f>
        <v>46238</v>
      </c>
      <c r="F1498">
        <f>IF(INDEX(Transactions!$L:$L,ROW()-8)="",0,INDEX(Transactions!$Q:$Q,ROW()-8))</f>
        <v>0</v>
      </c>
    </row>
    <row r="1499" spans="2:6" x14ac:dyDescent="0.15">
      <c r="B1499">
        <f ca="1">IF(INDEX(Transactions!$L:$L,ROW()-8)="",TODAY(),INDEX(Transactions!$G:$G,ROW()-8))</f>
        <v>46238</v>
      </c>
      <c r="F1499">
        <f>IF(INDEX(Transactions!$L:$L,ROW()-8)="",0,INDEX(Transactions!$Q:$Q,ROW()-8))</f>
        <v>0</v>
      </c>
    </row>
    <row r="1500" spans="2:6" x14ac:dyDescent="0.15">
      <c r="B1500">
        <f ca="1">IF(INDEX(Transactions!$L:$L,ROW()-8)="",TODAY(),INDEX(Transactions!$G:$G,ROW()-8))</f>
        <v>46238</v>
      </c>
      <c r="F1500">
        <f>IF(INDEX(Transactions!$L:$L,ROW()-8)="",0,INDEX(Transactions!$Q:$Q,ROW()-8))</f>
        <v>0</v>
      </c>
    </row>
    <row r="1501" spans="2:6" x14ac:dyDescent="0.15">
      <c r="B1501">
        <f ca="1">IF(INDEX(Transactions!$L:$L,ROW()-8)="",TODAY(),INDEX(Transactions!$G:$G,ROW()-8))</f>
        <v>46238</v>
      </c>
      <c r="F1501">
        <f>IF(INDEX(Transactions!$L:$L,ROW()-8)="",0,INDEX(Transactions!$Q:$Q,ROW()-8))</f>
        <v>0</v>
      </c>
    </row>
    <row r="1502" spans="2:6" x14ac:dyDescent="0.15">
      <c r="B1502">
        <f ca="1">IF(INDEX(Transactions!$L:$L,ROW()-8)="",TODAY(),INDEX(Transactions!$G:$G,ROW()-8))</f>
        <v>46238</v>
      </c>
      <c r="F1502">
        <f>IF(INDEX(Transactions!$L:$L,ROW()-8)="",0,INDEX(Transactions!$Q:$Q,ROW()-8))</f>
        <v>0</v>
      </c>
    </row>
    <row r="1503" spans="2:6" x14ac:dyDescent="0.15">
      <c r="B1503">
        <f ca="1">IF(INDEX(Transactions!$L:$L,ROW()-8)="",TODAY(),INDEX(Transactions!$G:$G,ROW()-8))</f>
        <v>46238</v>
      </c>
      <c r="F1503">
        <f>IF(INDEX(Transactions!$L:$L,ROW()-8)="",0,INDEX(Transactions!$Q:$Q,ROW()-8))</f>
        <v>0</v>
      </c>
    </row>
    <row r="1504" spans="2:6" x14ac:dyDescent="0.15">
      <c r="B1504">
        <f ca="1">IF(INDEX(Transactions!$L:$L,ROW()-8)="",TODAY(),INDEX(Transactions!$G:$G,ROW()-8))</f>
        <v>46238</v>
      </c>
      <c r="F1504">
        <f>IF(INDEX(Transactions!$L:$L,ROW()-8)="",0,INDEX(Transactions!$Q:$Q,ROW()-8))</f>
        <v>0</v>
      </c>
    </row>
    <row r="1505" spans="2:6" x14ac:dyDescent="0.15">
      <c r="B1505">
        <f ca="1">IF(INDEX(Transactions!$L:$L,ROW()-8)="",TODAY(),INDEX(Transactions!$G:$G,ROW()-8))</f>
        <v>46238</v>
      </c>
      <c r="F1505">
        <f>IF(INDEX(Transactions!$L:$L,ROW()-8)="",0,INDEX(Transactions!$Q:$Q,ROW()-8))</f>
        <v>0</v>
      </c>
    </row>
    <row r="1506" spans="2:6" x14ac:dyDescent="0.15">
      <c r="B1506">
        <f ca="1">IF(INDEX(Transactions!$L:$L,ROW()-8)="",TODAY(),INDEX(Transactions!$G:$G,ROW()-8))</f>
        <v>46238</v>
      </c>
      <c r="F1506">
        <f>IF(INDEX(Transactions!$L:$L,ROW()-8)="",0,INDEX(Transactions!$Q:$Q,ROW()-8))</f>
        <v>0</v>
      </c>
    </row>
    <row r="1507" spans="2:6" x14ac:dyDescent="0.15">
      <c r="B1507">
        <f ca="1">IF(INDEX(Transactions!$L:$L,ROW()-8)="",TODAY(),INDEX(Transactions!$G:$G,ROW()-8))</f>
        <v>46238</v>
      </c>
      <c r="F1507">
        <f>IF(INDEX(Transactions!$L:$L,ROW()-8)="",0,INDEX(Transactions!$Q:$Q,ROW()-8))</f>
        <v>0</v>
      </c>
    </row>
    <row r="1508" spans="2:6" x14ac:dyDescent="0.15">
      <c r="B1508">
        <f ca="1">IF(INDEX(Transactions!$L:$L,ROW()-8)="",TODAY(),INDEX(Transactions!$G:$G,ROW()-8))</f>
        <v>46238</v>
      </c>
      <c r="F1508">
        <f>IF(INDEX(Transactions!$L:$L,ROW()-8)="",0,INDEX(Transactions!$Q:$Q,ROW()-8))</f>
        <v>0</v>
      </c>
    </row>
    <row r="1509" spans="2:6" x14ac:dyDescent="0.15">
      <c r="B1509">
        <f ca="1">IF(INDEX(Transactions!$L:$L,ROW()-8)="",TODAY(),INDEX(Transactions!$G:$G,ROW()-8))</f>
        <v>46238</v>
      </c>
      <c r="F1509">
        <f>IF(INDEX(Transactions!$L:$L,ROW()-8)="",0,INDEX(Transactions!$Q:$Q,ROW()-8))</f>
        <v>0</v>
      </c>
    </row>
    <row r="1510" spans="2:6" x14ac:dyDescent="0.15">
      <c r="B1510">
        <f ca="1">IF(INDEX(Transactions!$L:$L,ROW()-8)="",TODAY(),INDEX(Transactions!$G:$G,ROW()-8))</f>
        <v>46238</v>
      </c>
      <c r="F1510">
        <f>IF(INDEX(Transactions!$L:$L,ROW()-8)="",0,INDEX(Transactions!$Q:$Q,ROW()-8))</f>
        <v>0</v>
      </c>
    </row>
    <row r="1511" spans="2:6" x14ac:dyDescent="0.15">
      <c r="B1511">
        <f ca="1">IF(INDEX(Transactions!$L:$L,ROW()-8)="",TODAY(),INDEX(Transactions!$G:$G,ROW()-8))</f>
        <v>46238</v>
      </c>
      <c r="F1511">
        <f>IF(INDEX(Transactions!$L:$L,ROW()-8)="",0,INDEX(Transactions!$Q:$Q,ROW()-8))</f>
        <v>0</v>
      </c>
    </row>
    <row r="1512" spans="2:6" x14ac:dyDescent="0.15">
      <c r="B1512">
        <f ca="1">IF(INDEX(Transactions!$L:$L,ROW()-8)="",TODAY(),INDEX(Transactions!$G:$G,ROW()-8))</f>
        <v>46238</v>
      </c>
      <c r="F1512">
        <f>IF(INDEX(Transactions!$L:$L,ROW()-8)="",0,INDEX(Transactions!$Q:$Q,ROW()-8))</f>
        <v>0</v>
      </c>
    </row>
    <row r="1513" spans="2:6" x14ac:dyDescent="0.15">
      <c r="B1513">
        <f ca="1">IF(INDEX(Transactions!$L:$L,ROW()-8)="",TODAY(),INDEX(Transactions!$G:$G,ROW()-8))</f>
        <v>46238</v>
      </c>
      <c r="F1513">
        <f>IF(INDEX(Transactions!$L:$L,ROW()-8)="",0,INDEX(Transactions!$Q:$Q,ROW()-8))</f>
        <v>0</v>
      </c>
    </row>
    <row r="1514" spans="2:6" x14ac:dyDescent="0.15">
      <c r="B1514">
        <f ca="1">IF(INDEX(Transactions!$L:$L,ROW()-8)="",TODAY(),INDEX(Transactions!$G:$G,ROW()-8))</f>
        <v>46238</v>
      </c>
      <c r="F1514">
        <f>IF(INDEX(Transactions!$L:$L,ROW()-8)="",0,INDEX(Transactions!$Q:$Q,ROW()-8))</f>
        <v>0</v>
      </c>
    </row>
    <row r="1515" spans="2:6" x14ac:dyDescent="0.15">
      <c r="B1515">
        <f ca="1">IF(INDEX(Transactions!$L:$L,ROW()-8)="",TODAY(),INDEX(Transactions!$G:$G,ROW()-8))</f>
        <v>46238</v>
      </c>
      <c r="F1515">
        <f>IF(INDEX(Transactions!$L:$L,ROW()-8)="",0,INDEX(Transactions!$Q:$Q,ROW()-8))</f>
        <v>0</v>
      </c>
    </row>
    <row r="1516" spans="2:6" x14ac:dyDescent="0.15">
      <c r="B1516">
        <f ca="1">IF(INDEX(Transactions!$L:$L,ROW()-8)="",TODAY(),INDEX(Transactions!$G:$G,ROW()-8))</f>
        <v>46238</v>
      </c>
      <c r="F1516">
        <f>IF(INDEX(Transactions!$L:$L,ROW()-8)="",0,INDEX(Transactions!$Q:$Q,ROW()-8))</f>
        <v>0</v>
      </c>
    </row>
    <row r="1517" spans="2:6" x14ac:dyDescent="0.15">
      <c r="B1517">
        <f ca="1">IF(INDEX(Transactions!$L:$L,ROW()-8)="",TODAY(),INDEX(Transactions!$G:$G,ROW()-8))</f>
        <v>46238</v>
      </c>
      <c r="F1517">
        <f>IF(INDEX(Transactions!$L:$L,ROW()-8)="",0,INDEX(Transactions!$Q:$Q,ROW()-8))</f>
        <v>0</v>
      </c>
    </row>
    <row r="1518" spans="2:6" x14ac:dyDescent="0.15">
      <c r="B1518">
        <f ca="1">IF(INDEX(Transactions!$L:$L,ROW()-8)="",TODAY(),INDEX(Transactions!$G:$G,ROW()-8))</f>
        <v>46238</v>
      </c>
      <c r="F1518">
        <f>IF(INDEX(Transactions!$L:$L,ROW()-8)="",0,INDEX(Transactions!$Q:$Q,ROW()-8))</f>
        <v>0</v>
      </c>
    </row>
    <row r="1519" spans="2:6" x14ac:dyDescent="0.15">
      <c r="B1519">
        <f ca="1">IF(INDEX(Transactions!$L:$L,ROW()-8)="",TODAY(),INDEX(Transactions!$G:$G,ROW()-8))</f>
        <v>46238</v>
      </c>
      <c r="F1519">
        <f>IF(INDEX(Transactions!$L:$L,ROW()-8)="",0,INDEX(Transactions!$Q:$Q,ROW()-8))</f>
        <v>0</v>
      </c>
    </row>
    <row r="1520" spans="2:6" x14ac:dyDescent="0.15">
      <c r="B1520">
        <f ca="1">IF(INDEX(Transactions!$L:$L,ROW()-8)="",TODAY(),INDEX(Transactions!$G:$G,ROW()-8))</f>
        <v>46238</v>
      </c>
      <c r="F1520">
        <f>IF(INDEX(Transactions!$L:$L,ROW()-8)="",0,INDEX(Transactions!$Q:$Q,ROW()-8))</f>
        <v>0</v>
      </c>
    </row>
    <row r="1521" spans="2:6" x14ac:dyDescent="0.15">
      <c r="B1521">
        <f ca="1">IF(INDEX(Transactions!$L:$L,ROW()-8)="",TODAY(),INDEX(Transactions!$G:$G,ROW()-8))</f>
        <v>46238</v>
      </c>
      <c r="F1521">
        <f>IF(INDEX(Transactions!$L:$L,ROW()-8)="",0,INDEX(Transactions!$Q:$Q,ROW()-8))</f>
        <v>0</v>
      </c>
    </row>
    <row r="1522" spans="2:6" x14ac:dyDescent="0.15">
      <c r="B1522">
        <f ca="1">IF(INDEX(Transactions!$L:$L,ROW()-8)="",TODAY(),INDEX(Transactions!$G:$G,ROW()-8))</f>
        <v>46238</v>
      </c>
      <c r="F1522">
        <f>IF(INDEX(Transactions!$L:$L,ROW()-8)="",0,INDEX(Transactions!$Q:$Q,ROW()-8))</f>
        <v>0</v>
      </c>
    </row>
    <row r="1523" spans="2:6" x14ac:dyDescent="0.15">
      <c r="B1523">
        <f ca="1">IF(INDEX(Transactions!$L:$L,ROW()-8)="",TODAY(),INDEX(Transactions!$G:$G,ROW()-8))</f>
        <v>46238</v>
      </c>
      <c r="F1523">
        <f>IF(INDEX(Transactions!$L:$L,ROW()-8)="",0,INDEX(Transactions!$Q:$Q,ROW()-8))</f>
        <v>0</v>
      </c>
    </row>
    <row r="1524" spans="2:6" x14ac:dyDescent="0.15">
      <c r="B1524">
        <f ca="1">IF(INDEX(Transactions!$L:$L,ROW()-8)="",TODAY(),INDEX(Transactions!$G:$G,ROW()-8))</f>
        <v>46238</v>
      </c>
      <c r="F1524">
        <f>IF(INDEX(Transactions!$L:$L,ROW()-8)="",0,INDEX(Transactions!$Q:$Q,ROW()-8))</f>
        <v>0</v>
      </c>
    </row>
    <row r="1525" spans="2:6" x14ac:dyDescent="0.15">
      <c r="B1525">
        <f ca="1">IF(INDEX(Transactions!$L:$L,ROW()-8)="",TODAY(),INDEX(Transactions!$G:$G,ROW()-8))</f>
        <v>46238</v>
      </c>
      <c r="F1525">
        <f>IF(INDEX(Transactions!$L:$L,ROW()-8)="",0,INDEX(Transactions!$Q:$Q,ROW()-8))</f>
        <v>0</v>
      </c>
    </row>
    <row r="1526" spans="2:6" x14ac:dyDescent="0.15">
      <c r="B1526">
        <f ca="1">IF(INDEX(Transactions!$L:$L,ROW()-8)="",TODAY(),INDEX(Transactions!$G:$G,ROW()-8))</f>
        <v>46238</v>
      </c>
      <c r="F1526">
        <f>IF(INDEX(Transactions!$L:$L,ROW()-8)="",0,INDEX(Transactions!$Q:$Q,ROW()-8))</f>
        <v>0</v>
      </c>
    </row>
    <row r="1527" spans="2:6" x14ac:dyDescent="0.15">
      <c r="B1527">
        <f ca="1">IF(INDEX(Transactions!$L:$L,ROW()-8)="",TODAY(),INDEX(Transactions!$G:$G,ROW()-8))</f>
        <v>46238</v>
      </c>
      <c r="F1527">
        <f>IF(INDEX(Transactions!$L:$L,ROW()-8)="",0,INDEX(Transactions!$Q:$Q,ROW()-8))</f>
        <v>0</v>
      </c>
    </row>
    <row r="1528" spans="2:6" x14ac:dyDescent="0.15">
      <c r="B1528">
        <f ca="1">IF(INDEX(Transactions!$L:$L,ROW()-8)="",TODAY(),INDEX(Transactions!$G:$G,ROW()-8))</f>
        <v>46238</v>
      </c>
      <c r="F1528">
        <f>IF(INDEX(Transactions!$L:$L,ROW()-8)="",0,INDEX(Transactions!$Q:$Q,ROW()-8))</f>
        <v>0</v>
      </c>
    </row>
    <row r="1529" spans="2:6" x14ac:dyDescent="0.15">
      <c r="B1529">
        <f ca="1">IF(INDEX(Transactions!$L:$L,ROW()-8)="",TODAY(),INDEX(Transactions!$G:$G,ROW()-8))</f>
        <v>46238</v>
      </c>
      <c r="F1529">
        <f>IF(INDEX(Transactions!$L:$L,ROW()-8)="",0,INDEX(Transactions!$Q:$Q,ROW()-8))</f>
        <v>0</v>
      </c>
    </row>
    <row r="1530" spans="2:6" x14ac:dyDescent="0.15">
      <c r="B1530">
        <f ca="1">IF(INDEX(Transactions!$L:$L,ROW()-8)="",TODAY(),INDEX(Transactions!$G:$G,ROW()-8))</f>
        <v>46238</v>
      </c>
      <c r="F1530">
        <f>IF(INDEX(Transactions!$L:$L,ROW()-8)="",0,INDEX(Transactions!$Q:$Q,ROW()-8))</f>
        <v>0</v>
      </c>
    </row>
    <row r="1531" spans="2:6" x14ac:dyDescent="0.15">
      <c r="B1531">
        <f ca="1">IF(INDEX(Transactions!$L:$L,ROW()-8)="",TODAY(),INDEX(Transactions!$G:$G,ROW()-8))</f>
        <v>46238</v>
      </c>
      <c r="F1531">
        <f>IF(INDEX(Transactions!$L:$L,ROW()-8)="",0,INDEX(Transactions!$Q:$Q,ROW()-8))</f>
        <v>0</v>
      </c>
    </row>
    <row r="1532" spans="2:6" x14ac:dyDescent="0.15">
      <c r="B1532">
        <f ca="1">IF(INDEX(Transactions!$L:$L,ROW()-8)="",TODAY(),INDEX(Transactions!$G:$G,ROW()-8))</f>
        <v>46238</v>
      </c>
      <c r="F1532">
        <f>IF(INDEX(Transactions!$L:$L,ROW()-8)="",0,INDEX(Transactions!$Q:$Q,ROW()-8))</f>
        <v>0</v>
      </c>
    </row>
    <row r="1533" spans="2:6" x14ac:dyDescent="0.15">
      <c r="B1533">
        <f ca="1">IF(INDEX(Transactions!$L:$L,ROW()-8)="",TODAY(),INDEX(Transactions!$G:$G,ROW()-8))</f>
        <v>46238</v>
      </c>
      <c r="F1533">
        <f>IF(INDEX(Transactions!$L:$L,ROW()-8)="",0,INDEX(Transactions!$Q:$Q,ROW()-8))</f>
        <v>0</v>
      </c>
    </row>
    <row r="1534" spans="2:6" x14ac:dyDescent="0.15">
      <c r="B1534">
        <f ca="1">IF(INDEX(Transactions!$L:$L,ROW()-8)="",TODAY(),INDEX(Transactions!$G:$G,ROW()-8))</f>
        <v>46238</v>
      </c>
      <c r="F1534">
        <f>IF(INDEX(Transactions!$L:$L,ROW()-8)="",0,INDEX(Transactions!$Q:$Q,ROW()-8))</f>
        <v>0</v>
      </c>
    </row>
    <row r="1535" spans="2:6" x14ac:dyDescent="0.15">
      <c r="B1535">
        <f ca="1">IF(INDEX(Transactions!$L:$L,ROW()-8)="",TODAY(),INDEX(Transactions!$G:$G,ROW()-8))</f>
        <v>46238</v>
      </c>
      <c r="F1535">
        <f>IF(INDEX(Transactions!$L:$L,ROW()-8)="",0,INDEX(Transactions!$Q:$Q,ROW()-8))</f>
        <v>0</v>
      </c>
    </row>
    <row r="1536" spans="2:6" x14ac:dyDescent="0.15">
      <c r="B1536">
        <f ca="1">IF(INDEX(Transactions!$L:$L,ROW()-8)="",TODAY(),INDEX(Transactions!$G:$G,ROW()-8))</f>
        <v>46238</v>
      </c>
      <c r="F1536">
        <f>IF(INDEX(Transactions!$L:$L,ROW()-8)="",0,INDEX(Transactions!$Q:$Q,ROW()-8))</f>
        <v>0</v>
      </c>
    </row>
    <row r="1537" spans="2:6" x14ac:dyDescent="0.15">
      <c r="B1537">
        <f ca="1">IF(INDEX(Transactions!$L:$L,ROW()-8)="",TODAY(),INDEX(Transactions!$G:$G,ROW()-8))</f>
        <v>46238</v>
      </c>
      <c r="F1537">
        <f>IF(INDEX(Transactions!$L:$L,ROW()-8)="",0,INDEX(Transactions!$Q:$Q,ROW()-8))</f>
        <v>0</v>
      </c>
    </row>
    <row r="1538" spans="2:6" x14ac:dyDescent="0.15">
      <c r="B1538">
        <f ca="1">IF(INDEX(Transactions!$L:$L,ROW()-8)="",TODAY(),INDEX(Transactions!$G:$G,ROW()-8))</f>
        <v>46238</v>
      </c>
      <c r="F1538">
        <f>IF(INDEX(Transactions!$L:$L,ROW()-8)="",0,INDEX(Transactions!$Q:$Q,ROW()-8))</f>
        <v>0</v>
      </c>
    </row>
    <row r="1539" spans="2:6" x14ac:dyDescent="0.15">
      <c r="B1539">
        <f ca="1">IF(INDEX(Transactions!$L:$L,ROW()-8)="",TODAY(),INDEX(Transactions!$G:$G,ROW()-8))</f>
        <v>46238</v>
      </c>
      <c r="F1539">
        <f>IF(INDEX(Transactions!$L:$L,ROW()-8)="",0,INDEX(Transactions!$Q:$Q,ROW()-8))</f>
        <v>0</v>
      </c>
    </row>
    <row r="1540" spans="2:6" x14ac:dyDescent="0.15">
      <c r="B1540">
        <f ca="1">IF(INDEX(Transactions!$L:$L,ROW()-8)="",TODAY(),INDEX(Transactions!$G:$G,ROW()-8))</f>
        <v>46238</v>
      </c>
      <c r="F1540">
        <f>IF(INDEX(Transactions!$L:$L,ROW()-8)="",0,INDEX(Transactions!$Q:$Q,ROW()-8))</f>
        <v>0</v>
      </c>
    </row>
    <row r="1541" spans="2:6" x14ac:dyDescent="0.15">
      <c r="B1541">
        <f ca="1">IF(INDEX(Transactions!$L:$L,ROW()-8)="",TODAY(),INDEX(Transactions!$G:$G,ROW()-8))</f>
        <v>46238</v>
      </c>
      <c r="F1541">
        <f>IF(INDEX(Transactions!$L:$L,ROW()-8)="",0,INDEX(Transactions!$Q:$Q,ROW()-8))</f>
        <v>0</v>
      </c>
    </row>
    <row r="1542" spans="2:6" x14ac:dyDescent="0.15">
      <c r="B1542">
        <f ca="1">IF(INDEX(Transactions!$L:$L,ROW()-8)="",TODAY(),INDEX(Transactions!$G:$G,ROW()-8))</f>
        <v>46238</v>
      </c>
      <c r="F1542">
        <f>IF(INDEX(Transactions!$L:$L,ROW()-8)="",0,INDEX(Transactions!$Q:$Q,ROW()-8))</f>
        <v>0</v>
      </c>
    </row>
    <row r="1543" spans="2:6" x14ac:dyDescent="0.15">
      <c r="B1543">
        <f ca="1">IF(INDEX(Transactions!$L:$L,ROW()-8)="",TODAY(),INDEX(Transactions!$G:$G,ROW()-8))</f>
        <v>46238</v>
      </c>
      <c r="F1543">
        <f>IF(INDEX(Transactions!$L:$L,ROW()-8)="",0,INDEX(Transactions!$Q:$Q,ROW()-8))</f>
        <v>0</v>
      </c>
    </row>
    <row r="1544" spans="2:6" x14ac:dyDescent="0.15">
      <c r="B1544">
        <f ca="1">IF(INDEX(Transactions!$L:$L,ROW()-8)="",TODAY(),INDEX(Transactions!$G:$G,ROW()-8))</f>
        <v>46238</v>
      </c>
      <c r="F1544">
        <f>IF(INDEX(Transactions!$L:$L,ROW()-8)="",0,INDEX(Transactions!$Q:$Q,ROW()-8))</f>
        <v>0</v>
      </c>
    </row>
    <row r="1545" spans="2:6" x14ac:dyDescent="0.15">
      <c r="B1545">
        <f ca="1">IF(INDEX(Transactions!$L:$L,ROW()-8)="",TODAY(),INDEX(Transactions!$G:$G,ROW()-8))</f>
        <v>46238</v>
      </c>
      <c r="F1545">
        <f>IF(INDEX(Transactions!$L:$L,ROW()-8)="",0,INDEX(Transactions!$Q:$Q,ROW()-8))</f>
        <v>0</v>
      </c>
    </row>
    <row r="1546" spans="2:6" x14ac:dyDescent="0.15">
      <c r="B1546">
        <f ca="1">IF(INDEX(Transactions!$L:$L,ROW()-8)="",TODAY(),INDEX(Transactions!$G:$G,ROW()-8))</f>
        <v>46238</v>
      </c>
      <c r="F1546">
        <f>IF(INDEX(Transactions!$L:$L,ROW()-8)="",0,INDEX(Transactions!$Q:$Q,ROW()-8))</f>
        <v>0</v>
      </c>
    </row>
    <row r="1547" spans="2:6" x14ac:dyDescent="0.15">
      <c r="B1547">
        <f ca="1">IF(INDEX(Transactions!$L:$L,ROW()-8)="",TODAY(),INDEX(Transactions!$G:$G,ROW()-8))</f>
        <v>46238</v>
      </c>
      <c r="F1547">
        <f>IF(INDEX(Transactions!$L:$L,ROW()-8)="",0,INDEX(Transactions!$Q:$Q,ROW()-8))</f>
        <v>0</v>
      </c>
    </row>
    <row r="1548" spans="2:6" x14ac:dyDescent="0.15">
      <c r="B1548">
        <f ca="1">IF(INDEX(Transactions!$L:$L,ROW()-8)="",TODAY(),INDEX(Transactions!$G:$G,ROW()-8))</f>
        <v>46238</v>
      </c>
      <c r="F1548">
        <f>IF(INDEX(Transactions!$L:$L,ROW()-8)="",0,INDEX(Transactions!$Q:$Q,ROW()-8))</f>
        <v>0</v>
      </c>
    </row>
    <row r="1549" spans="2:6" x14ac:dyDescent="0.15">
      <c r="B1549">
        <f ca="1">IF(INDEX(Transactions!$L:$L,ROW()-8)="",TODAY(),INDEX(Transactions!$G:$G,ROW()-8))</f>
        <v>46238</v>
      </c>
      <c r="F1549">
        <f>IF(INDEX(Transactions!$L:$L,ROW()-8)="",0,INDEX(Transactions!$Q:$Q,ROW()-8))</f>
        <v>0</v>
      </c>
    </row>
    <row r="1550" spans="2:6" x14ac:dyDescent="0.15">
      <c r="B1550">
        <f ca="1">IF(INDEX(Transactions!$L:$L,ROW()-8)="",TODAY(),INDEX(Transactions!$G:$G,ROW()-8))</f>
        <v>46238</v>
      </c>
      <c r="F1550">
        <f>IF(INDEX(Transactions!$L:$L,ROW()-8)="",0,INDEX(Transactions!$Q:$Q,ROW()-8))</f>
        <v>0</v>
      </c>
    </row>
    <row r="1551" spans="2:6" x14ac:dyDescent="0.15">
      <c r="B1551">
        <f ca="1">IF(INDEX(Transactions!$L:$L,ROW()-8)="",TODAY(),INDEX(Transactions!$G:$G,ROW()-8))</f>
        <v>46238</v>
      </c>
      <c r="F1551">
        <f>IF(INDEX(Transactions!$L:$L,ROW()-8)="",0,INDEX(Transactions!$Q:$Q,ROW()-8))</f>
        <v>0</v>
      </c>
    </row>
    <row r="1552" spans="2:6" x14ac:dyDescent="0.15">
      <c r="B1552">
        <f ca="1">IF(INDEX(Transactions!$L:$L,ROW()-8)="",TODAY(),INDEX(Transactions!$G:$G,ROW()-8))</f>
        <v>46238</v>
      </c>
      <c r="F1552">
        <f>IF(INDEX(Transactions!$L:$L,ROW()-8)="",0,INDEX(Transactions!$Q:$Q,ROW()-8))</f>
        <v>0</v>
      </c>
    </row>
    <row r="1553" spans="2:6" x14ac:dyDescent="0.15">
      <c r="B1553">
        <f ca="1">IF(INDEX(Transactions!$L:$L,ROW()-8)="",TODAY(),INDEX(Transactions!$G:$G,ROW()-8))</f>
        <v>46238</v>
      </c>
      <c r="F1553">
        <f>IF(INDEX(Transactions!$L:$L,ROW()-8)="",0,INDEX(Transactions!$Q:$Q,ROW()-8))</f>
        <v>0</v>
      </c>
    </row>
    <row r="1554" spans="2:6" x14ac:dyDescent="0.15">
      <c r="B1554">
        <f ca="1">IF(INDEX(Transactions!$L:$L,ROW()-8)="",TODAY(),INDEX(Transactions!$G:$G,ROW()-8))</f>
        <v>46238</v>
      </c>
      <c r="F1554">
        <f>IF(INDEX(Transactions!$L:$L,ROW()-8)="",0,INDEX(Transactions!$Q:$Q,ROW()-8))</f>
        <v>0</v>
      </c>
    </row>
    <row r="1555" spans="2:6" x14ac:dyDescent="0.15">
      <c r="B1555">
        <f ca="1">IF(INDEX(Transactions!$L:$L,ROW()-8)="",TODAY(),INDEX(Transactions!$G:$G,ROW()-8))</f>
        <v>46238</v>
      </c>
      <c r="F1555">
        <f>IF(INDEX(Transactions!$L:$L,ROW()-8)="",0,INDEX(Transactions!$Q:$Q,ROW()-8))</f>
        <v>0</v>
      </c>
    </row>
    <row r="1556" spans="2:6" x14ac:dyDescent="0.15">
      <c r="B1556">
        <f ca="1">IF(INDEX(Transactions!$L:$L,ROW()-8)="",TODAY(),INDEX(Transactions!$G:$G,ROW()-8))</f>
        <v>46238</v>
      </c>
      <c r="F1556">
        <f>IF(INDEX(Transactions!$L:$L,ROW()-8)="",0,INDEX(Transactions!$Q:$Q,ROW()-8))</f>
        <v>0</v>
      </c>
    </row>
    <row r="1557" spans="2:6" x14ac:dyDescent="0.15">
      <c r="B1557">
        <f ca="1">IF(INDEX(Transactions!$L:$L,ROW()-8)="",TODAY(),INDEX(Transactions!$G:$G,ROW()-8))</f>
        <v>46238</v>
      </c>
      <c r="F1557">
        <f>IF(INDEX(Transactions!$L:$L,ROW()-8)="",0,INDEX(Transactions!$Q:$Q,ROW()-8))</f>
        <v>0</v>
      </c>
    </row>
    <row r="1558" spans="2:6" x14ac:dyDescent="0.15">
      <c r="B1558">
        <f ca="1">IF(INDEX(Transactions!$L:$L,ROW()-8)="",TODAY(),INDEX(Transactions!$G:$G,ROW()-8))</f>
        <v>46238</v>
      </c>
      <c r="F1558">
        <f>IF(INDEX(Transactions!$L:$L,ROW()-8)="",0,INDEX(Transactions!$Q:$Q,ROW()-8))</f>
        <v>0</v>
      </c>
    </row>
    <row r="1559" spans="2:6" x14ac:dyDescent="0.15">
      <c r="B1559">
        <f ca="1">IF(INDEX(Transactions!$L:$L,ROW()-8)="",TODAY(),INDEX(Transactions!$G:$G,ROW()-8))</f>
        <v>46238</v>
      </c>
      <c r="F1559">
        <f>IF(INDEX(Transactions!$L:$L,ROW()-8)="",0,INDEX(Transactions!$Q:$Q,ROW()-8))</f>
        <v>0</v>
      </c>
    </row>
    <row r="1560" spans="2:6" x14ac:dyDescent="0.15">
      <c r="B1560">
        <f ca="1">IF(INDEX(Transactions!$L:$L,ROW()-8)="",TODAY(),INDEX(Transactions!$G:$G,ROW()-8))</f>
        <v>46238</v>
      </c>
      <c r="F1560">
        <f>IF(INDEX(Transactions!$L:$L,ROW()-8)="",0,INDEX(Transactions!$Q:$Q,ROW()-8))</f>
        <v>0</v>
      </c>
    </row>
    <row r="1561" spans="2:6" x14ac:dyDescent="0.15">
      <c r="B1561">
        <f ca="1">IF(INDEX(Transactions!$L:$L,ROW()-8)="",TODAY(),INDEX(Transactions!$G:$G,ROW()-8))</f>
        <v>46238</v>
      </c>
      <c r="F1561">
        <f>IF(INDEX(Transactions!$L:$L,ROW()-8)="",0,INDEX(Transactions!$Q:$Q,ROW()-8))</f>
        <v>0</v>
      </c>
    </row>
    <row r="1562" spans="2:6" x14ac:dyDescent="0.15">
      <c r="B1562">
        <f ca="1">IF(INDEX(Transactions!$L:$L,ROW()-8)="",TODAY(),INDEX(Transactions!$G:$G,ROW()-8))</f>
        <v>46238</v>
      </c>
      <c r="F1562">
        <f>IF(INDEX(Transactions!$L:$L,ROW()-8)="",0,INDEX(Transactions!$Q:$Q,ROW()-8))</f>
        <v>0</v>
      </c>
    </row>
    <row r="1563" spans="2:6" x14ac:dyDescent="0.15">
      <c r="B1563">
        <f ca="1">IF(INDEX(Transactions!$L:$L,ROW()-8)="",TODAY(),INDEX(Transactions!$G:$G,ROW()-8))</f>
        <v>46238</v>
      </c>
      <c r="F1563">
        <f>IF(INDEX(Transactions!$L:$L,ROW()-8)="",0,INDEX(Transactions!$Q:$Q,ROW()-8))</f>
        <v>0</v>
      </c>
    </row>
    <row r="1564" spans="2:6" x14ac:dyDescent="0.15">
      <c r="B1564">
        <f ca="1">IF(INDEX(Transactions!$L:$L,ROW()-8)="",TODAY(),INDEX(Transactions!$G:$G,ROW()-8))</f>
        <v>46238</v>
      </c>
      <c r="F1564">
        <f>IF(INDEX(Transactions!$L:$L,ROW()-8)="",0,INDEX(Transactions!$Q:$Q,ROW()-8))</f>
        <v>0</v>
      </c>
    </row>
    <row r="1565" spans="2:6" x14ac:dyDescent="0.15">
      <c r="B1565">
        <f ca="1">IF(INDEX(Transactions!$L:$L,ROW()-8)="",TODAY(),INDEX(Transactions!$G:$G,ROW()-8))</f>
        <v>46238</v>
      </c>
      <c r="F1565">
        <f>IF(INDEX(Transactions!$L:$L,ROW()-8)="",0,INDEX(Transactions!$Q:$Q,ROW()-8))</f>
        <v>0</v>
      </c>
    </row>
    <row r="1566" spans="2:6" x14ac:dyDescent="0.15">
      <c r="B1566">
        <f ca="1">IF(INDEX(Transactions!$L:$L,ROW()-8)="",TODAY(),INDEX(Transactions!$G:$G,ROW()-8))</f>
        <v>46238</v>
      </c>
      <c r="F1566">
        <f>IF(INDEX(Transactions!$L:$L,ROW()-8)="",0,INDEX(Transactions!$Q:$Q,ROW()-8))</f>
        <v>0</v>
      </c>
    </row>
    <row r="1567" spans="2:6" x14ac:dyDescent="0.15">
      <c r="B1567">
        <f ca="1">IF(INDEX(Transactions!$L:$L,ROW()-8)="",TODAY(),INDEX(Transactions!$G:$G,ROW()-8))</f>
        <v>46238</v>
      </c>
      <c r="F1567">
        <f>IF(INDEX(Transactions!$L:$L,ROW()-8)="",0,INDEX(Transactions!$Q:$Q,ROW()-8))</f>
        <v>0</v>
      </c>
    </row>
    <row r="1568" spans="2:6" x14ac:dyDescent="0.15">
      <c r="B1568">
        <f ca="1">IF(INDEX(Transactions!$L:$L,ROW()-8)="",TODAY(),INDEX(Transactions!$G:$G,ROW()-8))</f>
        <v>46238</v>
      </c>
      <c r="F1568">
        <f>IF(INDEX(Transactions!$L:$L,ROW()-8)="",0,INDEX(Transactions!$Q:$Q,ROW()-8))</f>
        <v>0</v>
      </c>
    </row>
    <row r="1569" spans="2:6" x14ac:dyDescent="0.15">
      <c r="B1569">
        <f ca="1">IF(INDEX(Transactions!$L:$L,ROW()-8)="",TODAY(),INDEX(Transactions!$G:$G,ROW()-8))</f>
        <v>46238</v>
      </c>
      <c r="F1569">
        <f>IF(INDEX(Transactions!$L:$L,ROW()-8)="",0,INDEX(Transactions!$Q:$Q,ROW()-8))</f>
        <v>0</v>
      </c>
    </row>
    <row r="1570" spans="2:6" x14ac:dyDescent="0.15">
      <c r="B1570">
        <f ca="1">IF(INDEX(Transactions!$L:$L,ROW()-8)="",TODAY(),INDEX(Transactions!$G:$G,ROW()-8))</f>
        <v>46238</v>
      </c>
      <c r="F1570">
        <f>IF(INDEX(Transactions!$L:$L,ROW()-8)="",0,INDEX(Transactions!$Q:$Q,ROW()-8))</f>
        <v>0</v>
      </c>
    </row>
    <row r="1571" spans="2:6" x14ac:dyDescent="0.15">
      <c r="B1571">
        <f ca="1">IF(INDEX(Transactions!$L:$L,ROW()-8)="",TODAY(),INDEX(Transactions!$G:$G,ROW()-8))</f>
        <v>46238</v>
      </c>
      <c r="F1571">
        <f>IF(INDEX(Transactions!$L:$L,ROW()-8)="",0,INDEX(Transactions!$Q:$Q,ROW()-8))</f>
        <v>0</v>
      </c>
    </row>
    <row r="1572" spans="2:6" x14ac:dyDescent="0.15">
      <c r="B1572">
        <f ca="1">IF(INDEX(Transactions!$L:$L,ROW()-8)="",TODAY(),INDEX(Transactions!$G:$G,ROW()-8))</f>
        <v>46238</v>
      </c>
      <c r="F1572">
        <f>IF(INDEX(Transactions!$L:$L,ROW()-8)="",0,INDEX(Transactions!$Q:$Q,ROW()-8))</f>
        <v>0</v>
      </c>
    </row>
    <row r="1573" spans="2:6" x14ac:dyDescent="0.15">
      <c r="B1573">
        <f ca="1">IF(INDEX(Transactions!$L:$L,ROW()-8)="",TODAY(),INDEX(Transactions!$G:$G,ROW()-8))</f>
        <v>46238</v>
      </c>
      <c r="F1573">
        <f>IF(INDEX(Transactions!$L:$L,ROW()-8)="",0,INDEX(Transactions!$Q:$Q,ROW()-8))</f>
        <v>0</v>
      </c>
    </row>
    <row r="1574" spans="2:6" x14ac:dyDescent="0.15">
      <c r="B1574">
        <f ca="1">IF(INDEX(Transactions!$L:$L,ROW()-8)="",TODAY(),INDEX(Transactions!$G:$G,ROW()-8))</f>
        <v>46238</v>
      </c>
      <c r="F1574">
        <f>IF(INDEX(Transactions!$L:$L,ROW()-8)="",0,INDEX(Transactions!$Q:$Q,ROW()-8))</f>
        <v>0</v>
      </c>
    </row>
    <row r="1575" spans="2:6" x14ac:dyDescent="0.15">
      <c r="B1575">
        <f ca="1">IF(INDEX(Transactions!$L:$L,ROW()-8)="",TODAY(),INDEX(Transactions!$G:$G,ROW()-8))</f>
        <v>46238</v>
      </c>
      <c r="F1575">
        <f>IF(INDEX(Transactions!$L:$L,ROW()-8)="",0,INDEX(Transactions!$Q:$Q,ROW()-8))</f>
        <v>0</v>
      </c>
    </row>
    <row r="1576" spans="2:6" x14ac:dyDescent="0.15">
      <c r="B1576">
        <f ca="1">IF(INDEX(Transactions!$L:$L,ROW()-8)="",TODAY(),INDEX(Transactions!$G:$G,ROW()-8))</f>
        <v>46238</v>
      </c>
      <c r="F1576">
        <f>IF(INDEX(Transactions!$L:$L,ROW()-8)="",0,INDEX(Transactions!$Q:$Q,ROW()-8))</f>
        <v>0</v>
      </c>
    </row>
    <row r="1577" spans="2:6" x14ac:dyDescent="0.15">
      <c r="B1577">
        <f ca="1">IF(INDEX(Transactions!$L:$L,ROW()-8)="",TODAY(),INDEX(Transactions!$G:$G,ROW()-8))</f>
        <v>46238</v>
      </c>
      <c r="F1577">
        <f>IF(INDEX(Transactions!$L:$L,ROW()-8)="",0,INDEX(Transactions!$Q:$Q,ROW()-8))</f>
        <v>0</v>
      </c>
    </row>
    <row r="1578" spans="2:6" x14ac:dyDescent="0.15">
      <c r="B1578">
        <f ca="1">IF(INDEX(Transactions!$L:$L,ROW()-8)="",TODAY(),INDEX(Transactions!$G:$G,ROW()-8))</f>
        <v>46238</v>
      </c>
      <c r="F1578">
        <f>IF(INDEX(Transactions!$L:$L,ROW()-8)="",0,INDEX(Transactions!$Q:$Q,ROW()-8))</f>
        <v>0</v>
      </c>
    </row>
    <row r="1579" spans="2:6" x14ac:dyDescent="0.15">
      <c r="B1579">
        <f ca="1">IF(INDEX(Transactions!$L:$L,ROW()-8)="",TODAY(),INDEX(Transactions!$G:$G,ROW()-8))</f>
        <v>46238</v>
      </c>
      <c r="F1579">
        <f>IF(INDEX(Transactions!$L:$L,ROW()-8)="",0,INDEX(Transactions!$Q:$Q,ROW()-8))</f>
        <v>0</v>
      </c>
    </row>
    <row r="1580" spans="2:6" x14ac:dyDescent="0.15">
      <c r="B1580">
        <f ca="1">IF(INDEX(Transactions!$L:$L,ROW()-8)="",TODAY(),INDEX(Transactions!$G:$G,ROW()-8))</f>
        <v>46238</v>
      </c>
      <c r="F1580">
        <f>IF(INDEX(Transactions!$L:$L,ROW()-8)="",0,INDEX(Transactions!$Q:$Q,ROW()-8))</f>
        <v>0</v>
      </c>
    </row>
    <row r="1581" spans="2:6" x14ac:dyDescent="0.15">
      <c r="B1581">
        <f ca="1">IF(INDEX(Transactions!$L:$L,ROW()-8)="",TODAY(),INDEX(Transactions!$G:$G,ROW()-8))</f>
        <v>46238</v>
      </c>
      <c r="F1581">
        <f>IF(INDEX(Transactions!$L:$L,ROW()-8)="",0,INDEX(Transactions!$Q:$Q,ROW()-8))</f>
        <v>0</v>
      </c>
    </row>
    <row r="1582" spans="2:6" x14ac:dyDescent="0.15">
      <c r="B1582">
        <f ca="1">IF(INDEX(Transactions!$L:$L,ROW()-8)="",TODAY(),INDEX(Transactions!$G:$G,ROW()-8))</f>
        <v>46238</v>
      </c>
      <c r="F1582">
        <f>IF(INDEX(Transactions!$L:$L,ROW()-8)="",0,INDEX(Transactions!$Q:$Q,ROW()-8))</f>
        <v>0</v>
      </c>
    </row>
    <row r="1583" spans="2:6" x14ac:dyDescent="0.15">
      <c r="B1583">
        <f ca="1">IF(INDEX(Transactions!$L:$L,ROW()-8)="",TODAY(),INDEX(Transactions!$G:$G,ROW()-8))</f>
        <v>46238</v>
      </c>
      <c r="F1583">
        <f>IF(INDEX(Transactions!$L:$L,ROW()-8)="",0,INDEX(Transactions!$Q:$Q,ROW()-8))</f>
        <v>0</v>
      </c>
    </row>
    <row r="1584" spans="2:6" x14ac:dyDescent="0.15">
      <c r="B1584">
        <f ca="1">IF(INDEX(Transactions!$L:$L,ROW()-8)="",TODAY(),INDEX(Transactions!$G:$G,ROW()-8))</f>
        <v>46238</v>
      </c>
      <c r="F1584">
        <f>IF(INDEX(Transactions!$L:$L,ROW()-8)="",0,INDEX(Transactions!$Q:$Q,ROW()-8))</f>
        <v>0</v>
      </c>
    </row>
    <row r="1585" spans="2:6" x14ac:dyDescent="0.15">
      <c r="B1585">
        <f ca="1">IF(INDEX(Transactions!$L:$L,ROW()-8)="",TODAY(),INDEX(Transactions!$G:$G,ROW()-8))</f>
        <v>46238</v>
      </c>
      <c r="F1585">
        <f>IF(INDEX(Transactions!$L:$L,ROW()-8)="",0,INDEX(Transactions!$Q:$Q,ROW()-8))</f>
        <v>0</v>
      </c>
    </row>
    <row r="1586" spans="2:6" x14ac:dyDescent="0.15">
      <c r="B1586">
        <f ca="1">IF(INDEX(Transactions!$L:$L,ROW()-8)="",TODAY(),INDEX(Transactions!$G:$G,ROW()-8))</f>
        <v>46238</v>
      </c>
      <c r="F1586">
        <f>IF(INDEX(Transactions!$L:$L,ROW()-8)="",0,INDEX(Transactions!$Q:$Q,ROW()-8))</f>
        <v>0</v>
      </c>
    </row>
    <row r="1587" spans="2:6" x14ac:dyDescent="0.15">
      <c r="B1587">
        <f ca="1">IF(INDEX(Transactions!$L:$L,ROW()-8)="",TODAY(),INDEX(Transactions!$G:$G,ROW()-8))</f>
        <v>46238</v>
      </c>
      <c r="F1587">
        <f>IF(INDEX(Transactions!$L:$L,ROW()-8)="",0,INDEX(Transactions!$Q:$Q,ROW()-8))</f>
        <v>0</v>
      </c>
    </row>
    <row r="1588" spans="2:6" x14ac:dyDescent="0.15">
      <c r="B1588">
        <f ca="1">IF(INDEX(Transactions!$L:$L,ROW()-8)="",TODAY(),INDEX(Transactions!$G:$G,ROW()-8))</f>
        <v>46238</v>
      </c>
      <c r="F1588">
        <f>IF(INDEX(Transactions!$L:$L,ROW()-8)="",0,INDEX(Transactions!$Q:$Q,ROW()-8))</f>
        <v>0</v>
      </c>
    </row>
    <row r="1589" spans="2:6" x14ac:dyDescent="0.15">
      <c r="B1589">
        <f ca="1">IF(INDEX(Transactions!$L:$L,ROW()-8)="",TODAY(),INDEX(Transactions!$G:$G,ROW()-8))</f>
        <v>46238</v>
      </c>
      <c r="F1589">
        <f>IF(INDEX(Transactions!$L:$L,ROW()-8)="",0,INDEX(Transactions!$Q:$Q,ROW()-8))</f>
        <v>0</v>
      </c>
    </row>
    <row r="1590" spans="2:6" x14ac:dyDescent="0.15">
      <c r="B1590">
        <f ca="1">IF(INDEX(Transactions!$L:$L,ROW()-8)="",TODAY(),INDEX(Transactions!$G:$G,ROW()-8))</f>
        <v>46238</v>
      </c>
      <c r="F1590">
        <f>IF(INDEX(Transactions!$L:$L,ROW()-8)="",0,INDEX(Transactions!$Q:$Q,ROW()-8))</f>
        <v>0</v>
      </c>
    </row>
    <row r="1591" spans="2:6" x14ac:dyDescent="0.15">
      <c r="B1591">
        <f ca="1">IF(INDEX(Transactions!$L:$L,ROW()-8)="",TODAY(),INDEX(Transactions!$G:$G,ROW()-8))</f>
        <v>46238</v>
      </c>
      <c r="F1591">
        <f>IF(INDEX(Transactions!$L:$L,ROW()-8)="",0,INDEX(Transactions!$Q:$Q,ROW()-8))</f>
        <v>0</v>
      </c>
    </row>
    <row r="1592" spans="2:6" x14ac:dyDescent="0.15">
      <c r="B1592">
        <f ca="1">IF(INDEX(Transactions!$L:$L,ROW()-8)="",TODAY(),INDEX(Transactions!$G:$G,ROW()-8))</f>
        <v>46238</v>
      </c>
      <c r="F1592">
        <f>IF(INDEX(Transactions!$L:$L,ROW()-8)="",0,INDEX(Transactions!$Q:$Q,ROW()-8))</f>
        <v>0</v>
      </c>
    </row>
    <row r="1593" spans="2:6" x14ac:dyDescent="0.15">
      <c r="B1593">
        <f ca="1">IF(INDEX(Transactions!$L:$L,ROW()-8)="",TODAY(),INDEX(Transactions!$G:$G,ROW()-8))</f>
        <v>46238</v>
      </c>
      <c r="F1593">
        <f>IF(INDEX(Transactions!$L:$L,ROW()-8)="",0,INDEX(Transactions!$Q:$Q,ROW()-8))</f>
        <v>0</v>
      </c>
    </row>
    <row r="1594" spans="2:6" x14ac:dyDescent="0.15">
      <c r="B1594">
        <f ca="1">IF(INDEX(Transactions!$L:$L,ROW()-8)="",TODAY(),INDEX(Transactions!$G:$G,ROW()-8))</f>
        <v>46238</v>
      </c>
      <c r="F1594">
        <f>IF(INDEX(Transactions!$L:$L,ROW()-8)="",0,INDEX(Transactions!$Q:$Q,ROW()-8))</f>
        <v>0</v>
      </c>
    </row>
    <row r="1595" spans="2:6" x14ac:dyDescent="0.15">
      <c r="B1595">
        <f ca="1">IF(INDEX(Transactions!$L:$L,ROW()-8)="",TODAY(),INDEX(Transactions!$G:$G,ROW()-8))</f>
        <v>46238</v>
      </c>
      <c r="F1595">
        <f>IF(INDEX(Transactions!$L:$L,ROW()-8)="",0,INDEX(Transactions!$Q:$Q,ROW()-8))</f>
        <v>0</v>
      </c>
    </row>
    <row r="1596" spans="2:6" x14ac:dyDescent="0.15">
      <c r="B1596">
        <f ca="1">IF(INDEX(Transactions!$L:$L,ROW()-8)="",TODAY(),INDEX(Transactions!$G:$G,ROW()-8))</f>
        <v>46238</v>
      </c>
      <c r="F1596">
        <f>IF(INDEX(Transactions!$L:$L,ROW()-8)="",0,INDEX(Transactions!$Q:$Q,ROW()-8))</f>
        <v>0</v>
      </c>
    </row>
    <row r="1597" spans="2:6" x14ac:dyDescent="0.15">
      <c r="B1597">
        <f ca="1">IF(INDEX(Transactions!$L:$L,ROW()-8)="",TODAY(),INDEX(Transactions!$G:$G,ROW()-8))</f>
        <v>46238</v>
      </c>
      <c r="F1597">
        <f>IF(INDEX(Transactions!$L:$L,ROW()-8)="",0,INDEX(Transactions!$Q:$Q,ROW()-8))</f>
        <v>0</v>
      </c>
    </row>
    <row r="1598" spans="2:6" x14ac:dyDescent="0.15">
      <c r="B1598">
        <f ca="1">IF(INDEX(Transactions!$L:$L,ROW()-8)="",TODAY(),INDEX(Transactions!$G:$G,ROW()-8))</f>
        <v>46238</v>
      </c>
      <c r="F1598">
        <f>IF(INDEX(Transactions!$L:$L,ROW()-8)="",0,INDEX(Transactions!$Q:$Q,ROW()-8))</f>
        <v>0</v>
      </c>
    </row>
    <row r="1599" spans="2:6" x14ac:dyDescent="0.15">
      <c r="B1599">
        <f ca="1">IF(INDEX(Transactions!$L:$L,ROW()-8)="",TODAY(),INDEX(Transactions!$G:$G,ROW()-8))</f>
        <v>46238</v>
      </c>
      <c r="F1599">
        <f>IF(INDEX(Transactions!$L:$L,ROW()-8)="",0,INDEX(Transactions!$Q:$Q,ROW()-8))</f>
        <v>0</v>
      </c>
    </row>
    <row r="1600" spans="2:6" x14ac:dyDescent="0.15">
      <c r="B1600">
        <f ca="1">IF(INDEX(Transactions!$L:$L,ROW()-8)="",TODAY(),INDEX(Transactions!$G:$G,ROW()-8))</f>
        <v>46238</v>
      </c>
      <c r="F1600">
        <f>IF(INDEX(Transactions!$L:$L,ROW()-8)="",0,INDEX(Transactions!$Q:$Q,ROW()-8))</f>
        <v>0</v>
      </c>
    </row>
    <row r="1601" spans="2:6" x14ac:dyDescent="0.15">
      <c r="B1601">
        <f ca="1">IF(INDEX(Transactions!$L:$L,ROW()-8)="",TODAY(),INDEX(Transactions!$G:$G,ROW()-8))</f>
        <v>46238</v>
      </c>
      <c r="F1601">
        <f>IF(INDEX(Transactions!$L:$L,ROW()-8)="",0,INDEX(Transactions!$Q:$Q,ROW()-8))</f>
        <v>0</v>
      </c>
    </row>
    <row r="1602" spans="2:6" x14ac:dyDescent="0.15">
      <c r="B1602">
        <f ca="1">IF(INDEX(Transactions!$L:$L,ROW()-8)="",TODAY(),INDEX(Transactions!$G:$G,ROW()-8))</f>
        <v>46238</v>
      </c>
      <c r="F1602">
        <f>IF(INDEX(Transactions!$L:$L,ROW()-8)="",0,INDEX(Transactions!$Q:$Q,ROW()-8))</f>
        <v>0</v>
      </c>
    </row>
    <row r="1603" spans="2:6" x14ac:dyDescent="0.15">
      <c r="B1603">
        <f ca="1">IF(INDEX(Transactions!$L:$L,ROW()-8)="",TODAY(),INDEX(Transactions!$G:$G,ROW()-8))</f>
        <v>46238</v>
      </c>
      <c r="F1603">
        <f>IF(INDEX(Transactions!$L:$L,ROW()-8)="",0,INDEX(Transactions!$Q:$Q,ROW()-8))</f>
        <v>0</v>
      </c>
    </row>
    <row r="1604" spans="2:6" x14ac:dyDescent="0.15">
      <c r="B1604">
        <f ca="1">IF(INDEX(Transactions!$L:$L,ROW()-8)="",TODAY(),INDEX(Transactions!$G:$G,ROW()-8))</f>
        <v>46238</v>
      </c>
      <c r="F1604">
        <f>IF(INDEX(Transactions!$L:$L,ROW()-8)="",0,INDEX(Transactions!$Q:$Q,ROW()-8))</f>
        <v>0</v>
      </c>
    </row>
    <row r="1605" spans="2:6" x14ac:dyDescent="0.15">
      <c r="B1605">
        <f ca="1">IF(INDEX(Transactions!$L:$L,ROW()-8)="",TODAY(),INDEX(Transactions!$G:$G,ROW()-8))</f>
        <v>46238</v>
      </c>
      <c r="F1605">
        <f>IF(INDEX(Transactions!$L:$L,ROW()-8)="",0,INDEX(Transactions!$Q:$Q,ROW()-8))</f>
        <v>0</v>
      </c>
    </row>
    <row r="1606" spans="2:6" x14ac:dyDescent="0.15">
      <c r="B1606">
        <f ca="1">IF(INDEX(Transactions!$L:$L,ROW()-8)="",TODAY(),INDEX(Transactions!$G:$G,ROW()-8))</f>
        <v>46238</v>
      </c>
      <c r="F1606">
        <f>IF(INDEX(Transactions!$L:$L,ROW()-8)="",0,INDEX(Transactions!$Q:$Q,ROW()-8))</f>
        <v>0</v>
      </c>
    </row>
    <row r="1607" spans="2:6" x14ac:dyDescent="0.15">
      <c r="B1607">
        <f ca="1">IF(INDEX(Transactions!$L:$L,ROW()-8)="",TODAY(),INDEX(Transactions!$G:$G,ROW()-8))</f>
        <v>46238</v>
      </c>
      <c r="F1607">
        <f>IF(INDEX(Transactions!$L:$L,ROW()-8)="",0,INDEX(Transactions!$Q:$Q,ROW()-8))</f>
        <v>0</v>
      </c>
    </row>
    <row r="1608" spans="2:6" x14ac:dyDescent="0.15">
      <c r="B1608">
        <f ca="1">IF(INDEX(Transactions!$L:$L,ROW()-8)="",TODAY(),INDEX(Transactions!$G:$G,ROW()-8))</f>
        <v>46238</v>
      </c>
      <c r="F1608">
        <f>IF(INDEX(Transactions!$L:$L,ROW()-8)="",0,INDEX(Transactions!$Q:$Q,ROW()-8))</f>
        <v>0</v>
      </c>
    </row>
    <row r="1609" spans="2:6" x14ac:dyDescent="0.15">
      <c r="B1609">
        <f ca="1">IF(INDEX(Transactions!$L:$L,ROW()-8)="",TODAY(),INDEX(Transactions!$G:$G,ROW()-8))</f>
        <v>46238</v>
      </c>
      <c r="F1609">
        <f>IF(INDEX(Transactions!$L:$L,ROW()-8)="",0,INDEX(Transactions!$Q:$Q,ROW()-8))</f>
        <v>0</v>
      </c>
    </row>
    <row r="1610" spans="2:6" x14ac:dyDescent="0.15">
      <c r="B1610">
        <f ca="1">IF(INDEX(Transactions!$L:$L,ROW()-8)="",TODAY(),INDEX(Transactions!$G:$G,ROW()-8))</f>
        <v>46238</v>
      </c>
      <c r="F1610">
        <f>IF(INDEX(Transactions!$L:$L,ROW()-8)="",0,INDEX(Transactions!$Q:$Q,ROW()-8))</f>
        <v>0</v>
      </c>
    </row>
    <row r="1611" spans="2:6" x14ac:dyDescent="0.15">
      <c r="B1611">
        <f ca="1">IF(INDEX(Transactions!$L:$L,ROW()-8)="",TODAY(),INDEX(Transactions!$G:$G,ROW()-8))</f>
        <v>46238</v>
      </c>
      <c r="F1611">
        <f>IF(INDEX(Transactions!$L:$L,ROW()-8)="",0,INDEX(Transactions!$Q:$Q,ROW()-8))</f>
        <v>0</v>
      </c>
    </row>
    <row r="1612" spans="2:6" x14ac:dyDescent="0.15">
      <c r="B1612">
        <f ca="1">IF(INDEX(Transactions!$L:$L,ROW()-8)="",TODAY(),INDEX(Transactions!$G:$G,ROW()-8))</f>
        <v>46238</v>
      </c>
      <c r="F1612">
        <f>IF(INDEX(Transactions!$L:$L,ROW()-8)="",0,INDEX(Transactions!$Q:$Q,ROW()-8))</f>
        <v>0</v>
      </c>
    </row>
    <row r="1613" spans="2:6" x14ac:dyDescent="0.15">
      <c r="B1613">
        <f ca="1">IF(INDEX(Transactions!$L:$L,ROW()-8)="",TODAY(),INDEX(Transactions!$G:$G,ROW()-8))</f>
        <v>46238</v>
      </c>
      <c r="F1613">
        <f>IF(INDEX(Transactions!$L:$L,ROW()-8)="",0,INDEX(Transactions!$Q:$Q,ROW()-8))</f>
        <v>0</v>
      </c>
    </row>
    <row r="1614" spans="2:6" x14ac:dyDescent="0.15">
      <c r="B1614">
        <f ca="1">IF(INDEX(Transactions!$L:$L,ROW()-8)="",TODAY(),INDEX(Transactions!$G:$G,ROW()-8))</f>
        <v>46238</v>
      </c>
      <c r="F1614">
        <f>IF(INDEX(Transactions!$L:$L,ROW()-8)="",0,INDEX(Transactions!$Q:$Q,ROW()-8))</f>
        <v>0</v>
      </c>
    </row>
    <row r="1615" spans="2:6" x14ac:dyDescent="0.15">
      <c r="B1615">
        <f ca="1">IF(INDEX(Transactions!$L:$L,ROW()-8)="",TODAY(),INDEX(Transactions!$G:$G,ROW()-8))</f>
        <v>46238</v>
      </c>
      <c r="F1615">
        <f>IF(INDEX(Transactions!$L:$L,ROW()-8)="",0,INDEX(Transactions!$Q:$Q,ROW()-8))</f>
        <v>0</v>
      </c>
    </row>
    <row r="1616" spans="2:6" x14ac:dyDescent="0.15">
      <c r="B1616">
        <f ca="1">IF(INDEX(Transactions!$L:$L,ROW()-8)="",TODAY(),INDEX(Transactions!$G:$G,ROW()-8))</f>
        <v>46238</v>
      </c>
      <c r="F1616">
        <f>IF(INDEX(Transactions!$L:$L,ROW()-8)="",0,INDEX(Transactions!$Q:$Q,ROW()-8))</f>
        <v>0</v>
      </c>
    </row>
    <row r="1617" spans="2:6" x14ac:dyDescent="0.15">
      <c r="B1617">
        <f ca="1">IF(INDEX(Transactions!$L:$L,ROW()-8)="",TODAY(),INDEX(Transactions!$G:$G,ROW()-8))</f>
        <v>46238</v>
      </c>
      <c r="F1617">
        <f>IF(INDEX(Transactions!$L:$L,ROW()-8)="",0,INDEX(Transactions!$Q:$Q,ROW()-8))</f>
        <v>0</v>
      </c>
    </row>
    <row r="1618" spans="2:6" x14ac:dyDescent="0.15">
      <c r="B1618">
        <f ca="1">IF(INDEX(Transactions!$L:$L,ROW()-8)="",TODAY(),INDEX(Transactions!$G:$G,ROW()-8))</f>
        <v>46238</v>
      </c>
      <c r="F1618">
        <f>IF(INDEX(Transactions!$L:$L,ROW()-8)="",0,INDEX(Transactions!$Q:$Q,ROW()-8))</f>
        <v>0</v>
      </c>
    </row>
    <row r="1619" spans="2:6" x14ac:dyDescent="0.15">
      <c r="B1619">
        <f ca="1">IF(INDEX(Transactions!$L:$L,ROW()-8)="",TODAY(),INDEX(Transactions!$G:$G,ROW()-8))</f>
        <v>46238</v>
      </c>
      <c r="F1619">
        <f>IF(INDEX(Transactions!$L:$L,ROW()-8)="",0,INDEX(Transactions!$Q:$Q,ROW()-8))</f>
        <v>0</v>
      </c>
    </row>
    <row r="1620" spans="2:6" x14ac:dyDescent="0.15">
      <c r="B1620">
        <f ca="1">IF(INDEX(Transactions!$L:$L,ROW()-8)="",TODAY(),INDEX(Transactions!$G:$G,ROW()-8))</f>
        <v>46238</v>
      </c>
      <c r="F1620">
        <f>IF(INDEX(Transactions!$L:$L,ROW()-8)="",0,INDEX(Transactions!$Q:$Q,ROW()-8))</f>
        <v>0</v>
      </c>
    </row>
    <row r="1621" spans="2:6" x14ac:dyDescent="0.15">
      <c r="B1621">
        <f ca="1">IF(INDEX(Transactions!$L:$L,ROW()-8)="",TODAY(),INDEX(Transactions!$G:$G,ROW()-8))</f>
        <v>46238</v>
      </c>
      <c r="F1621">
        <f>IF(INDEX(Transactions!$L:$L,ROW()-8)="",0,INDEX(Transactions!$Q:$Q,ROW()-8))</f>
        <v>0</v>
      </c>
    </row>
    <row r="1622" spans="2:6" x14ac:dyDescent="0.15">
      <c r="B1622">
        <f ca="1">IF(INDEX(Transactions!$L:$L,ROW()-8)="",TODAY(),INDEX(Transactions!$G:$G,ROW()-8))</f>
        <v>46238</v>
      </c>
      <c r="F1622">
        <f>IF(INDEX(Transactions!$L:$L,ROW()-8)="",0,INDEX(Transactions!$Q:$Q,ROW()-8))</f>
        <v>0</v>
      </c>
    </row>
    <row r="1623" spans="2:6" x14ac:dyDescent="0.15">
      <c r="B1623">
        <f ca="1">IF(INDEX(Transactions!$L:$L,ROW()-8)="",TODAY(),INDEX(Transactions!$G:$G,ROW()-8))</f>
        <v>46238</v>
      </c>
      <c r="F1623">
        <f>IF(INDEX(Transactions!$L:$L,ROW()-8)="",0,INDEX(Transactions!$Q:$Q,ROW()-8))</f>
        <v>0</v>
      </c>
    </row>
    <row r="1624" spans="2:6" x14ac:dyDescent="0.15">
      <c r="B1624">
        <f ca="1">IF(INDEX(Transactions!$L:$L,ROW()-8)="",TODAY(),INDEX(Transactions!$G:$G,ROW()-8))</f>
        <v>46238</v>
      </c>
      <c r="F1624">
        <f>IF(INDEX(Transactions!$L:$L,ROW()-8)="",0,INDEX(Transactions!$Q:$Q,ROW()-8))</f>
        <v>0</v>
      </c>
    </row>
    <row r="1625" spans="2:6" x14ac:dyDescent="0.15">
      <c r="B1625">
        <f ca="1">IF(INDEX(Transactions!$L:$L,ROW()-8)="",TODAY(),INDEX(Transactions!$G:$G,ROW()-8))</f>
        <v>46238</v>
      </c>
      <c r="F1625">
        <f>IF(INDEX(Transactions!$L:$L,ROW()-8)="",0,INDEX(Transactions!$Q:$Q,ROW()-8))</f>
        <v>0</v>
      </c>
    </row>
    <row r="1626" spans="2:6" x14ac:dyDescent="0.15">
      <c r="B1626">
        <f ca="1">IF(INDEX(Transactions!$L:$L,ROW()-8)="",TODAY(),INDEX(Transactions!$G:$G,ROW()-8))</f>
        <v>46238</v>
      </c>
      <c r="F1626">
        <f>IF(INDEX(Transactions!$L:$L,ROW()-8)="",0,INDEX(Transactions!$Q:$Q,ROW()-8))</f>
        <v>0</v>
      </c>
    </row>
    <row r="1627" spans="2:6" x14ac:dyDescent="0.15">
      <c r="B1627">
        <f ca="1">IF(INDEX(Transactions!$L:$L,ROW()-8)="",TODAY(),INDEX(Transactions!$G:$G,ROW()-8))</f>
        <v>46238</v>
      </c>
      <c r="F1627">
        <f>IF(INDEX(Transactions!$L:$L,ROW()-8)="",0,INDEX(Transactions!$Q:$Q,ROW()-8))</f>
        <v>0</v>
      </c>
    </row>
    <row r="1628" spans="2:6" x14ac:dyDescent="0.15">
      <c r="B1628">
        <f ca="1">IF(INDEX(Transactions!$L:$L,ROW()-8)="",TODAY(),INDEX(Transactions!$G:$G,ROW()-8))</f>
        <v>46238</v>
      </c>
      <c r="F1628">
        <f>IF(INDEX(Transactions!$L:$L,ROW()-8)="",0,INDEX(Transactions!$Q:$Q,ROW()-8))</f>
        <v>0</v>
      </c>
    </row>
    <row r="1629" spans="2:6" x14ac:dyDescent="0.15">
      <c r="B1629">
        <f ca="1">IF(INDEX(Transactions!$L:$L,ROW()-8)="",TODAY(),INDEX(Transactions!$G:$G,ROW()-8))</f>
        <v>46238</v>
      </c>
      <c r="F1629">
        <f>IF(INDEX(Transactions!$L:$L,ROW()-8)="",0,INDEX(Transactions!$Q:$Q,ROW()-8))</f>
        <v>0</v>
      </c>
    </row>
    <row r="1630" spans="2:6" x14ac:dyDescent="0.15">
      <c r="B1630">
        <f ca="1">IF(INDEX(Transactions!$L:$L,ROW()-8)="",TODAY(),INDEX(Transactions!$G:$G,ROW()-8))</f>
        <v>46238</v>
      </c>
      <c r="F1630">
        <f>IF(INDEX(Transactions!$L:$L,ROW()-8)="",0,INDEX(Transactions!$Q:$Q,ROW()-8))</f>
        <v>0</v>
      </c>
    </row>
    <row r="1631" spans="2:6" x14ac:dyDescent="0.15">
      <c r="B1631">
        <f ca="1">IF(INDEX(Transactions!$L:$L,ROW()-8)="",TODAY(),INDEX(Transactions!$G:$G,ROW()-8))</f>
        <v>46238</v>
      </c>
      <c r="F1631">
        <f>IF(INDEX(Transactions!$L:$L,ROW()-8)="",0,INDEX(Transactions!$Q:$Q,ROW()-8))</f>
        <v>0</v>
      </c>
    </row>
    <row r="1632" spans="2:6" x14ac:dyDescent="0.15">
      <c r="B1632">
        <f ca="1">IF(INDEX(Transactions!$L:$L,ROW()-8)="",TODAY(),INDEX(Transactions!$G:$G,ROW()-8))</f>
        <v>46238</v>
      </c>
      <c r="F1632">
        <f>IF(INDEX(Transactions!$L:$L,ROW()-8)="",0,INDEX(Transactions!$Q:$Q,ROW()-8))</f>
        <v>0</v>
      </c>
    </row>
    <row r="1633" spans="2:6" x14ac:dyDescent="0.15">
      <c r="B1633">
        <f ca="1">IF(INDEX(Transactions!$L:$L,ROW()-8)="",TODAY(),INDEX(Transactions!$G:$G,ROW()-8))</f>
        <v>46238</v>
      </c>
      <c r="F1633">
        <f>IF(INDEX(Transactions!$L:$L,ROW()-8)="",0,INDEX(Transactions!$Q:$Q,ROW()-8))</f>
        <v>0</v>
      </c>
    </row>
    <row r="1634" spans="2:6" x14ac:dyDescent="0.15">
      <c r="B1634">
        <f ca="1">IF(INDEX(Transactions!$L:$L,ROW()-8)="",TODAY(),INDEX(Transactions!$G:$G,ROW()-8))</f>
        <v>46238</v>
      </c>
      <c r="F1634">
        <f>IF(INDEX(Transactions!$L:$L,ROW()-8)="",0,INDEX(Transactions!$Q:$Q,ROW()-8))</f>
        <v>0</v>
      </c>
    </row>
    <row r="1635" spans="2:6" x14ac:dyDescent="0.15">
      <c r="B1635">
        <f ca="1">IF(INDEX(Transactions!$L:$L,ROW()-8)="",TODAY(),INDEX(Transactions!$G:$G,ROW()-8))</f>
        <v>46238</v>
      </c>
      <c r="F1635">
        <f>IF(INDEX(Transactions!$L:$L,ROW()-8)="",0,INDEX(Transactions!$Q:$Q,ROW()-8))</f>
        <v>0</v>
      </c>
    </row>
    <row r="1636" spans="2:6" x14ac:dyDescent="0.15">
      <c r="B1636">
        <f ca="1">IF(INDEX(Transactions!$L:$L,ROW()-8)="",TODAY(),INDEX(Transactions!$G:$G,ROW()-8))</f>
        <v>46238</v>
      </c>
      <c r="F1636">
        <f>IF(INDEX(Transactions!$L:$L,ROW()-8)="",0,INDEX(Transactions!$Q:$Q,ROW()-8))</f>
        <v>0</v>
      </c>
    </row>
    <row r="1637" spans="2:6" x14ac:dyDescent="0.15">
      <c r="B1637">
        <f ca="1">IF(INDEX(Transactions!$L:$L,ROW()-8)="",TODAY(),INDEX(Transactions!$G:$G,ROW()-8))</f>
        <v>46238</v>
      </c>
      <c r="F1637">
        <f>IF(INDEX(Transactions!$L:$L,ROW()-8)="",0,INDEX(Transactions!$Q:$Q,ROW()-8))</f>
        <v>0</v>
      </c>
    </row>
    <row r="1638" spans="2:6" x14ac:dyDescent="0.15">
      <c r="B1638">
        <f ca="1">IF(INDEX(Transactions!$L:$L,ROW()-8)="",TODAY(),INDEX(Transactions!$G:$G,ROW()-8))</f>
        <v>46238</v>
      </c>
      <c r="F1638">
        <f>IF(INDEX(Transactions!$L:$L,ROW()-8)="",0,INDEX(Transactions!$Q:$Q,ROW()-8))</f>
        <v>0</v>
      </c>
    </row>
    <row r="1639" spans="2:6" x14ac:dyDescent="0.15">
      <c r="B1639">
        <f ca="1">IF(INDEX(Transactions!$L:$L,ROW()-8)="",TODAY(),INDEX(Transactions!$G:$G,ROW()-8))</f>
        <v>46238</v>
      </c>
      <c r="F1639">
        <f>IF(INDEX(Transactions!$L:$L,ROW()-8)="",0,INDEX(Transactions!$Q:$Q,ROW()-8))</f>
        <v>0</v>
      </c>
    </row>
    <row r="1640" spans="2:6" x14ac:dyDescent="0.15">
      <c r="B1640">
        <f ca="1">IF(INDEX(Transactions!$L:$L,ROW()-8)="",TODAY(),INDEX(Transactions!$G:$G,ROW()-8))</f>
        <v>46238</v>
      </c>
      <c r="F1640">
        <f>IF(INDEX(Transactions!$L:$L,ROW()-8)="",0,INDEX(Transactions!$Q:$Q,ROW()-8))</f>
        <v>0</v>
      </c>
    </row>
    <row r="1641" spans="2:6" x14ac:dyDescent="0.15">
      <c r="B1641">
        <f ca="1">IF(INDEX(Transactions!$L:$L,ROW()-8)="",TODAY(),INDEX(Transactions!$G:$G,ROW()-8))</f>
        <v>46238</v>
      </c>
      <c r="F1641">
        <f>IF(INDEX(Transactions!$L:$L,ROW()-8)="",0,INDEX(Transactions!$Q:$Q,ROW()-8))</f>
        <v>0</v>
      </c>
    </row>
    <row r="1642" spans="2:6" x14ac:dyDescent="0.15">
      <c r="B1642">
        <f ca="1">IF(INDEX(Transactions!$L:$L,ROW()-8)="",TODAY(),INDEX(Transactions!$G:$G,ROW()-8))</f>
        <v>46238</v>
      </c>
      <c r="F1642">
        <f>IF(INDEX(Transactions!$L:$L,ROW()-8)="",0,INDEX(Transactions!$Q:$Q,ROW()-8))</f>
        <v>0</v>
      </c>
    </row>
    <row r="1643" spans="2:6" x14ac:dyDescent="0.15">
      <c r="B1643">
        <f ca="1">IF(INDEX(Transactions!$L:$L,ROW()-8)="",TODAY(),INDEX(Transactions!$G:$G,ROW()-8))</f>
        <v>46238</v>
      </c>
      <c r="F1643">
        <f>IF(INDEX(Transactions!$L:$L,ROW()-8)="",0,INDEX(Transactions!$Q:$Q,ROW()-8))</f>
        <v>0</v>
      </c>
    </row>
    <row r="1644" spans="2:6" x14ac:dyDescent="0.15">
      <c r="B1644">
        <f ca="1">IF(INDEX(Transactions!$L:$L,ROW()-8)="",TODAY(),INDEX(Transactions!$G:$G,ROW()-8))</f>
        <v>46238</v>
      </c>
      <c r="F1644">
        <f>IF(INDEX(Transactions!$L:$L,ROW()-8)="",0,INDEX(Transactions!$Q:$Q,ROW()-8))</f>
        <v>0</v>
      </c>
    </row>
    <row r="1645" spans="2:6" x14ac:dyDescent="0.15">
      <c r="B1645">
        <f ca="1">IF(INDEX(Transactions!$L:$L,ROW()-8)="",TODAY(),INDEX(Transactions!$G:$G,ROW()-8))</f>
        <v>46238</v>
      </c>
      <c r="F1645">
        <f>IF(INDEX(Transactions!$L:$L,ROW()-8)="",0,INDEX(Transactions!$Q:$Q,ROW()-8))</f>
        <v>0</v>
      </c>
    </row>
    <row r="1646" spans="2:6" x14ac:dyDescent="0.15">
      <c r="B1646">
        <f ca="1">IF(INDEX(Transactions!$L:$L,ROW()-8)="",TODAY(),INDEX(Transactions!$G:$G,ROW()-8))</f>
        <v>46238</v>
      </c>
      <c r="F1646">
        <f>IF(INDEX(Transactions!$L:$L,ROW()-8)="",0,INDEX(Transactions!$Q:$Q,ROW()-8))</f>
        <v>0</v>
      </c>
    </row>
    <row r="1647" spans="2:6" x14ac:dyDescent="0.15">
      <c r="B1647">
        <f ca="1">IF(INDEX(Transactions!$L:$L,ROW()-8)="",TODAY(),INDEX(Transactions!$G:$G,ROW()-8))</f>
        <v>46238</v>
      </c>
      <c r="F1647">
        <f>IF(INDEX(Transactions!$L:$L,ROW()-8)="",0,INDEX(Transactions!$Q:$Q,ROW()-8))</f>
        <v>0</v>
      </c>
    </row>
    <row r="1648" spans="2:6" x14ac:dyDescent="0.15">
      <c r="B1648">
        <f ca="1">IF(INDEX(Transactions!$L:$L,ROW()-8)="",TODAY(),INDEX(Transactions!$G:$G,ROW()-8))</f>
        <v>46238</v>
      </c>
      <c r="F1648">
        <f>IF(INDEX(Transactions!$L:$L,ROW()-8)="",0,INDEX(Transactions!$Q:$Q,ROW()-8))</f>
        <v>0</v>
      </c>
    </row>
    <row r="1649" spans="2:6" x14ac:dyDescent="0.15">
      <c r="B1649">
        <f ca="1">IF(INDEX(Transactions!$L:$L,ROW()-8)="",TODAY(),INDEX(Transactions!$G:$G,ROW()-8))</f>
        <v>46238</v>
      </c>
      <c r="F1649">
        <f>IF(INDEX(Transactions!$L:$L,ROW()-8)="",0,INDEX(Transactions!$Q:$Q,ROW()-8))</f>
        <v>0</v>
      </c>
    </row>
    <row r="1650" spans="2:6" x14ac:dyDescent="0.15">
      <c r="B1650">
        <f ca="1">IF(INDEX(Transactions!$L:$L,ROW()-8)="",TODAY(),INDEX(Transactions!$G:$G,ROW()-8))</f>
        <v>46238</v>
      </c>
      <c r="F1650">
        <f>IF(INDEX(Transactions!$L:$L,ROW()-8)="",0,INDEX(Transactions!$Q:$Q,ROW()-8))</f>
        <v>0</v>
      </c>
    </row>
    <row r="1651" spans="2:6" x14ac:dyDescent="0.15">
      <c r="B1651">
        <f ca="1">IF(INDEX(Transactions!$L:$L,ROW()-8)="",TODAY(),INDEX(Transactions!$G:$G,ROW()-8))</f>
        <v>46238</v>
      </c>
      <c r="F1651">
        <f>IF(INDEX(Transactions!$L:$L,ROW()-8)="",0,INDEX(Transactions!$Q:$Q,ROW()-8))</f>
        <v>0</v>
      </c>
    </row>
    <row r="1652" spans="2:6" x14ac:dyDescent="0.15">
      <c r="B1652">
        <f ca="1">IF(INDEX(Transactions!$L:$L,ROW()-8)="",TODAY(),INDEX(Transactions!$G:$G,ROW()-8))</f>
        <v>46238</v>
      </c>
      <c r="F1652">
        <f>IF(INDEX(Transactions!$L:$L,ROW()-8)="",0,INDEX(Transactions!$Q:$Q,ROW()-8))</f>
        <v>0</v>
      </c>
    </row>
    <row r="1653" spans="2:6" x14ac:dyDescent="0.15">
      <c r="B1653">
        <f ca="1">IF(INDEX(Transactions!$L:$L,ROW()-8)="",TODAY(),INDEX(Transactions!$G:$G,ROW()-8))</f>
        <v>46238</v>
      </c>
      <c r="F1653">
        <f>IF(INDEX(Transactions!$L:$L,ROW()-8)="",0,INDEX(Transactions!$Q:$Q,ROW()-8))</f>
        <v>0</v>
      </c>
    </row>
    <row r="1654" spans="2:6" x14ac:dyDescent="0.15">
      <c r="B1654">
        <f ca="1">IF(INDEX(Transactions!$L:$L,ROW()-8)="",TODAY(),INDEX(Transactions!$G:$G,ROW()-8))</f>
        <v>46238</v>
      </c>
      <c r="F1654">
        <f>IF(INDEX(Transactions!$L:$L,ROW()-8)="",0,INDEX(Transactions!$Q:$Q,ROW()-8))</f>
        <v>0</v>
      </c>
    </row>
    <row r="1655" spans="2:6" x14ac:dyDescent="0.15">
      <c r="B1655">
        <f ca="1">IF(INDEX(Transactions!$L:$L,ROW()-8)="",TODAY(),INDEX(Transactions!$G:$G,ROW()-8))</f>
        <v>46238</v>
      </c>
      <c r="F1655">
        <f>IF(INDEX(Transactions!$L:$L,ROW()-8)="",0,INDEX(Transactions!$Q:$Q,ROW()-8))</f>
        <v>0</v>
      </c>
    </row>
    <row r="1656" spans="2:6" x14ac:dyDescent="0.15">
      <c r="B1656">
        <f ca="1">IF(INDEX(Transactions!$L:$L,ROW()-8)="",TODAY(),INDEX(Transactions!$G:$G,ROW()-8))</f>
        <v>46238</v>
      </c>
      <c r="F1656">
        <f>IF(INDEX(Transactions!$L:$L,ROW()-8)="",0,INDEX(Transactions!$Q:$Q,ROW()-8))</f>
        <v>0</v>
      </c>
    </row>
    <row r="1657" spans="2:6" x14ac:dyDescent="0.15">
      <c r="B1657">
        <f ca="1">IF(INDEX(Transactions!$L:$L,ROW()-8)="",TODAY(),INDEX(Transactions!$G:$G,ROW()-8))</f>
        <v>46238</v>
      </c>
      <c r="F1657">
        <f>IF(INDEX(Transactions!$L:$L,ROW()-8)="",0,INDEX(Transactions!$Q:$Q,ROW()-8))</f>
        <v>0</v>
      </c>
    </row>
    <row r="1658" spans="2:6" x14ac:dyDescent="0.15">
      <c r="B1658">
        <f ca="1">IF(INDEX(Transactions!$L:$L,ROW()-8)="",TODAY(),INDEX(Transactions!$G:$G,ROW()-8))</f>
        <v>46238</v>
      </c>
      <c r="F1658">
        <f>IF(INDEX(Transactions!$L:$L,ROW()-8)="",0,INDEX(Transactions!$Q:$Q,ROW()-8))</f>
        <v>0</v>
      </c>
    </row>
    <row r="1659" spans="2:6" x14ac:dyDescent="0.15">
      <c r="B1659">
        <f ca="1">IF(INDEX(Transactions!$L:$L,ROW()-8)="",TODAY(),INDEX(Transactions!$G:$G,ROW()-8))</f>
        <v>46238</v>
      </c>
      <c r="F1659">
        <f>IF(INDEX(Transactions!$L:$L,ROW()-8)="",0,INDEX(Transactions!$Q:$Q,ROW()-8))</f>
        <v>0</v>
      </c>
    </row>
    <row r="1660" spans="2:6" x14ac:dyDescent="0.15">
      <c r="B1660">
        <f ca="1">IF(INDEX(Transactions!$L:$L,ROW()-8)="",TODAY(),INDEX(Transactions!$G:$G,ROW()-8))</f>
        <v>46238</v>
      </c>
      <c r="F1660">
        <f>IF(INDEX(Transactions!$L:$L,ROW()-8)="",0,INDEX(Transactions!$Q:$Q,ROW()-8))</f>
        <v>0</v>
      </c>
    </row>
    <row r="1661" spans="2:6" x14ac:dyDescent="0.15">
      <c r="B1661">
        <f ca="1">IF(INDEX(Transactions!$L:$L,ROW()-8)="",TODAY(),INDEX(Transactions!$G:$G,ROW()-8))</f>
        <v>46238</v>
      </c>
      <c r="F1661">
        <f>IF(INDEX(Transactions!$L:$L,ROW()-8)="",0,INDEX(Transactions!$Q:$Q,ROW()-8))</f>
        <v>0</v>
      </c>
    </row>
    <row r="1662" spans="2:6" x14ac:dyDescent="0.15">
      <c r="B1662">
        <f ca="1">IF(INDEX(Transactions!$L:$L,ROW()-8)="",TODAY(),INDEX(Transactions!$G:$G,ROW()-8))</f>
        <v>46238</v>
      </c>
      <c r="F1662">
        <f>IF(INDEX(Transactions!$L:$L,ROW()-8)="",0,INDEX(Transactions!$Q:$Q,ROW()-8))</f>
        <v>0</v>
      </c>
    </row>
    <row r="1663" spans="2:6" x14ac:dyDescent="0.15">
      <c r="B1663">
        <f ca="1">IF(INDEX(Transactions!$L:$L,ROW()-8)="",TODAY(),INDEX(Transactions!$G:$G,ROW()-8))</f>
        <v>46238</v>
      </c>
      <c r="F1663">
        <f>IF(INDEX(Transactions!$L:$L,ROW()-8)="",0,INDEX(Transactions!$Q:$Q,ROW()-8))</f>
        <v>0</v>
      </c>
    </row>
    <row r="1664" spans="2:6" x14ac:dyDescent="0.15">
      <c r="B1664">
        <f ca="1">IF(INDEX(Transactions!$L:$L,ROW()-8)="",TODAY(),INDEX(Transactions!$G:$G,ROW()-8))</f>
        <v>46238</v>
      </c>
      <c r="F1664">
        <f>IF(INDEX(Transactions!$L:$L,ROW()-8)="",0,INDEX(Transactions!$Q:$Q,ROW()-8))</f>
        <v>0</v>
      </c>
    </row>
    <row r="1665" spans="2:6" x14ac:dyDescent="0.15">
      <c r="B1665">
        <f ca="1">IF(INDEX(Transactions!$L:$L,ROW()-8)="",TODAY(),INDEX(Transactions!$G:$G,ROW()-8))</f>
        <v>46238</v>
      </c>
      <c r="F1665">
        <f>IF(INDEX(Transactions!$L:$L,ROW()-8)="",0,INDEX(Transactions!$Q:$Q,ROW()-8))</f>
        <v>0</v>
      </c>
    </row>
    <row r="1666" spans="2:6" x14ac:dyDescent="0.15">
      <c r="B1666">
        <f ca="1">IF(INDEX(Transactions!$L:$L,ROW()-8)="",TODAY(),INDEX(Transactions!$G:$G,ROW()-8))</f>
        <v>46238</v>
      </c>
      <c r="F1666">
        <f>IF(INDEX(Transactions!$L:$L,ROW()-8)="",0,INDEX(Transactions!$Q:$Q,ROW()-8))</f>
        <v>0</v>
      </c>
    </row>
    <row r="1667" spans="2:6" x14ac:dyDescent="0.15">
      <c r="B1667">
        <f ca="1">IF(INDEX(Transactions!$L:$L,ROW()-8)="",TODAY(),INDEX(Transactions!$G:$G,ROW()-8))</f>
        <v>46238</v>
      </c>
      <c r="F1667">
        <f>IF(INDEX(Transactions!$L:$L,ROW()-8)="",0,INDEX(Transactions!$Q:$Q,ROW()-8))</f>
        <v>0</v>
      </c>
    </row>
    <row r="1668" spans="2:6" x14ac:dyDescent="0.15">
      <c r="B1668">
        <f ca="1">IF(INDEX(Transactions!$L:$L,ROW()-8)="",TODAY(),INDEX(Transactions!$G:$G,ROW()-8))</f>
        <v>46238</v>
      </c>
      <c r="F1668">
        <f>IF(INDEX(Transactions!$L:$L,ROW()-8)="",0,INDEX(Transactions!$Q:$Q,ROW()-8))</f>
        <v>0</v>
      </c>
    </row>
    <row r="1669" spans="2:6" x14ac:dyDescent="0.15">
      <c r="B1669">
        <f ca="1">IF(INDEX(Transactions!$L:$L,ROW()-8)="",TODAY(),INDEX(Transactions!$G:$G,ROW()-8))</f>
        <v>46238</v>
      </c>
      <c r="F1669">
        <f>IF(INDEX(Transactions!$L:$L,ROW()-8)="",0,INDEX(Transactions!$Q:$Q,ROW()-8))</f>
        <v>0</v>
      </c>
    </row>
    <row r="1670" spans="2:6" x14ac:dyDescent="0.15">
      <c r="B1670">
        <f ca="1">IF(INDEX(Transactions!$L:$L,ROW()-8)="",TODAY(),INDEX(Transactions!$G:$G,ROW()-8))</f>
        <v>46238</v>
      </c>
      <c r="F1670">
        <f>IF(INDEX(Transactions!$L:$L,ROW()-8)="",0,INDEX(Transactions!$Q:$Q,ROW()-8))</f>
        <v>0</v>
      </c>
    </row>
    <row r="1671" spans="2:6" x14ac:dyDescent="0.15">
      <c r="B1671">
        <f ca="1">IF(INDEX(Transactions!$L:$L,ROW()-8)="",TODAY(),INDEX(Transactions!$G:$G,ROW()-8))</f>
        <v>46238</v>
      </c>
      <c r="F1671">
        <f>IF(INDEX(Transactions!$L:$L,ROW()-8)="",0,INDEX(Transactions!$Q:$Q,ROW()-8))</f>
        <v>0</v>
      </c>
    </row>
    <row r="1672" spans="2:6" x14ac:dyDescent="0.15">
      <c r="B1672">
        <f ca="1">IF(INDEX(Transactions!$L:$L,ROW()-8)="",TODAY(),INDEX(Transactions!$G:$G,ROW()-8))</f>
        <v>46238</v>
      </c>
      <c r="F1672">
        <f>IF(INDEX(Transactions!$L:$L,ROW()-8)="",0,INDEX(Transactions!$Q:$Q,ROW()-8))</f>
        <v>0</v>
      </c>
    </row>
    <row r="1673" spans="2:6" x14ac:dyDescent="0.15">
      <c r="B1673">
        <f ca="1">IF(INDEX(Transactions!$L:$L,ROW()-8)="",TODAY(),INDEX(Transactions!$G:$G,ROW()-8))</f>
        <v>46238</v>
      </c>
      <c r="F1673">
        <f>IF(INDEX(Transactions!$L:$L,ROW()-8)="",0,INDEX(Transactions!$Q:$Q,ROW()-8))</f>
        <v>0</v>
      </c>
    </row>
    <row r="1674" spans="2:6" x14ac:dyDescent="0.15">
      <c r="B1674">
        <f ca="1">IF(INDEX(Transactions!$L:$L,ROW()-8)="",TODAY(),INDEX(Transactions!$G:$G,ROW()-8))</f>
        <v>46238</v>
      </c>
      <c r="F1674">
        <f>IF(INDEX(Transactions!$L:$L,ROW()-8)="",0,INDEX(Transactions!$Q:$Q,ROW()-8))</f>
        <v>0</v>
      </c>
    </row>
    <row r="1675" spans="2:6" x14ac:dyDescent="0.15">
      <c r="B1675">
        <f ca="1">IF(INDEX(Transactions!$L:$L,ROW()-8)="",TODAY(),INDEX(Transactions!$G:$G,ROW()-8))</f>
        <v>46238</v>
      </c>
      <c r="F1675">
        <f>IF(INDEX(Transactions!$L:$L,ROW()-8)="",0,INDEX(Transactions!$Q:$Q,ROW()-8))</f>
        <v>0</v>
      </c>
    </row>
    <row r="1676" spans="2:6" x14ac:dyDescent="0.15">
      <c r="B1676">
        <f ca="1">IF(INDEX(Transactions!$L:$L,ROW()-8)="",TODAY(),INDEX(Transactions!$G:$G,ROW()-8))</f>
        <v>46238</v>
      </c>
      <c r="F1676">
        <f>IF(INDEX(Transactions!$L:$L,ROW()-8)="",0,INDEX(Transactions!$Q:$Q,ROW()-8))</f>
        <v>0</v>
      </c>
    </row>
    <row r="1677" spans="2:6" x14ac:dyDescent="0.15">
      <c r="B1677">
        <f ca="1">IF(INDEX(Transactions!$L:$L,ROW()-8)="",TODAY(),INDEX(Transactions!$G:$G,ROW()-8))</f>
        <v>46238</v>
      </c>
      <c r="F1677">
        <f>IF(INDEX(Transactions!$L:$L,ROW()-8)="",0,INDEX(Transactions!$Q:$Q,ROW()-8))</f>
        <v>0</v>
      </c>
    </row>
    <row r="1678" spans="2:6" x14ac:dyDescent="0.15">
      <c r="B1678">
        <f ca="1">IF(INDEX(Transactions!$L:$L,ROW()-8)="",TODAY(),INDEX(Transactions!$G:$G,ROW()-8))</f>
        <v>46238</v>
      </c>
      <c r="F1678">
        <f>IF(INDEX(Transactions!$L:$L,ROW()-8)="",0,INDEX(Transactions!$Q:$Q,ROW()-8))</f>
        <v>0</v>
      </c>
    </row>
    <row r="1679" spans="2:6" x14ac:dyDescent="0.15">
      <c r="B1679">
        <f ca="1">IF(INDEX(Transactions!$L:$L,ROW()-8)="",TODAY(),INDEX(Transactions!$G:$G,ROW()-8))</f>
        <v>46238</v>
      </c>
      <c r="F1679">
        <f>IF(INDEX(Transactions!$L:$L,ROW()-8)="",0,INDEX(Transactions!$Q:$Q,ROW()-8))</f>
        <v>0</v>
      </c>
    </row>
    <row r="1680" spans="2:6" x14ac:dyDescent="0.15">
      <c r="B1680">
        <f ca="1">IF(INDEX(Transactions!$L:$L,ROW()-8)="",TODAY(),INDEX(Transactions!$G:$G,ROW()-8))</f>
        <v>46238</v>
      </c>
      <c r="F1680">
        <f>IF(INDEX(Transactions!$L:$L,ROW()-8)="",0,INDEX(Transactions!$Q:$Q,ROW()-8))</f>
        <v>0</v>
      </c>
    </row>
    <row r="1681" spans="2:6" x14ac:dyDescent="0.15">
      <c r="B1681">
        <f ca="1">IF(INDEX(Transactions!$L:$L,ROW()-8)="",TODAY(),INDEX(Transactions!$G:$G,ROW()-8))</f>
        <v>46238</v>
      </c>
      <c r="F1681">
        <f>IF(INDEX(Transactions!$L:$L,ROW()-8)="",0,INDEX(Transactions!$Q:$Q,ROW()-8))</f>
        <v>0</v>
      </c>
    </row>
    <row r="1682" spans="2:6" x14ac:dyDescent="0.15">
      <c r="B1682">
        <f ca="1">IF(INDEX(Transactions!$L:$L,ROW()-8)="",TODAY(),INDEX(Transactions!$G:$G,ROW()-8))</f>
        <v>46238</v>
      </c>
      <c r="F1682">
        <f>IF(INDEX(Transactions!$L:$L,ROW()-8)="",0,INDEX(Transactions!$Q:$Q,ROW()-8))</f>
        <v>0</v>
      </c>
    </row>
    <row r="1683" spans="2:6" x14ac:dyDescent="0.15">
      <c r="B1683">
        <f ca="1">IF(INDEX(Transactions!$L:$L,ROW()-8)="",TODAY(),INDEX(Transactions!$G:$G,ROW()-8))</f>
        <v>46238</v>
      </c>
      <c r="F1683">
        <f>IF(INDEX(Transactions!$L:$L,ROW()-8)="",0,INDEX(Transactions!$Q:$Q,ROW()-8))</f>
        <v>0</v>
      </c>
    </row>
    <row r="1684" spans="2:6" x14ac:dyDescent="0.15">
      <c r="B1684">
        <f ca="1">IF(INDEX(Transactions!$L:$L,ROW()-8)="",TODAY(),INDEX(Transactions!$G:$G,ROW()-8))</f>
        <v>46238</v>
      </c>
      <c r="F1684">
        <f>IF(INDEX(Transactions!$L:$L,ROW()-8)="",0,INDEX(Transactions!$Q:$Q,ROW()-8))</f>
        <v>0</v>
      </c>
    </row>
    <row r="1685" spans="2:6" x14ac:dyDescent="0.15">
      <c r="B1685">
        <f ca="1">IF(INDEX(Transactions!$L:$L,ROW()-8)="",TODAY(),INDEX(Transactions!$G:$G,ROW()-8))</f>
        <v>46238</v>
      </c>
      <c r="F1685">
        <f>IF(INDEX(Transactions!$L:$L,ROW()-8)="",0,INDEX(Transactions!$Q:$Q,ROW()-8))</f>
        <v>0</v>
      </c>
    </row>
    <row r="1686" spans="2:6" x14ac:dyDescent="0.15">
      <c r="B1686">
        <f ca="1">IF(INDEX(Transactions!$L:$L,ROW()-8)="",TODAY(),INDEX(Transactions!$G:$G,ROW()-8))</f>
        <v>46238</v>
      </c>
      <c r="F1686">
        <f>IF(INDEX(Transactions!$L:$L,ROW()-8)="",0,INDEX(Transactions!$Q:$Q,ROW()-8))</f>
        <v>0</v>
      </c>
    </row>
    <row r="1687" spans="2:6" x14ac:dyDescent="0.15">
      <c r="B1687">
        <f ca="1">IF(INDEX(Transactions!$L:$L,ROW()-8)="",TODAY(),INDEX(Transactions!$G:$G,ROW()-8))</f>
        <v>46238</v>
      </c>
      <c r="F1687">
        <f>IF(INDEX(Transactions!$L:$L,ROW()-8)="",0,INDEX(Transactions!$Q:$Q,ROW()-8))</f>
        <v>0</v>
      </c>
    </row>
    <row r="1688" spans="2:6" x14ac:dyDescent="0.15">
      <c r="B1688">
        <f ca="1">IF(INDEX(Transactions!$L:$L,ROW()-8)="",TODAY(),INDEX(Transactions!$G:$G,ROW()-8))</f>
        <v>46238</v>
      </c>
      <c r="F1688">
        <f>IF(INDEX(Transactions!$L:$L,ROW()-8)="",0,INDEX(Transactions!$Q:$Q,ROW()-8))</f>
        <v>0</v>
      </c>
    </row>
    <row r="1689" spans="2:6" x14ac:dyDescent="0.15">
      <c r="B1689">
        <f ca="1">IF(INDEX(Transactions!$L:$L,ROW()-8)="",TODAY(),INDEX(Transactions!$G:$G,ROW()-8))</f>
        <v>46238</v>
      </c>
      <c r="F1689">
        <f>IF(INDEX(Transactions!$L:$L,ROW()-8)="",0,INDEX(Transactions!$Q:$Q,ROW()-8))</f>
        <v>0</v>
      </c>
    </row>
    <row r="1690" spans="2:6" x14ac:dyDescent="0.15">
      <c r="B1690">
        <f ca="1">IF(INDEX(Transactions!$L:$L,ROW()-8)="",TODAY(),INDEX(Transactions!$G:$G,ROW()-8))</f>
        <v>46238</v>
      </c>
      <c r="F1690">
        <f>IF(INDEX(Transactions!$L:$L,ROW()-8)="",0,INDEX(Transactions!$Q:$Q,ROW()-8))</f>
        <v>0</v>
      </c>
    </row>
    <row r="1691" spans="2:6" x14ac:dyDescent="0.15">
      <c r="B1691">
        <f ca="1">IF(INDEX(Transactions!$L:$L,ROW()-8)="",TODAY(),INDEX(Transactions!$G:$G,ROW()-8))</f>
        <v>46238</v>
      </c>
      <c r="F1691">
        <f>IF(INDEX(Transactions!$L:$L,ROW()-8)="",0,INDEX(Transactions!$Q:$Q,ROW()-8))</f>
        <v>0</v>
      </c>
    </row>
    <row r="1692" spans="2:6" x14ac:dyDescent="0.15">
      <c r="B1692">
        <f ca="1">IF(INDEX(Transactions!$L:$L,ROW()-8)="",TODAY(),INDEX(Transactions!$G:$G,ROW()-8))</f>
        <v>46238</v>
      </c>
      <c r="F1692">
        <f>IF(INDEX(Transactions!$L:$L,ROW()-8)="",0,INDEX(Transactions!$Q:$Q,ROW()-8))</f>
        <v>0</v>
      </c>
    </row>
    <row r="1693" spans="2:6" x14ac:dyDescent="0.15">
      <c r="B1693">
        <f ca="1">IF(INDEX(Transactions!$L:$L,ROW()-8)="",TODAY(),INDEX(Transactions!$G:$G,ROW()-8))</f>
        <v>46238</v>
      </c>
      <c r="F1693">
        <f>IF(INDEX(Transactions!$L:$L,ROW()-8)="",0,INDEX(Transactions!$Q:$Q,ROW()-8))</f>
        <v>0</v>
      </c>
    </row>
    <row r="1694" spans="2:6" x14ac:dyDescent="0.15">
      <c r="B1694">
        <f ca="1">IF(INDEX(Transactions!$L:$L,ROW()-8)="",TODAY(),INDEX(Transactions!$G:$G,ROW()-8))</f>
        <v>46238</v>
      </c>
      <c r="F1694">
        <f>IF(INDEX(Transactions!$L:$L,ROW()-8)="",0,INDEX(Transactions!$Q:$Q,ROW()-8))</f>
        <v>0</v>
      </c>
    </row>
    <row r="1695" spans="2:6" x14ac:dyDescent="0.15">
      <c r="B1695">
        <f ca="1">IF(INDEX(Transactions!$L:$L,ROW()-8)="",TODAY(),INDEX(Transactions!$G:$G,ROW()-8))</f>
        <v>46238</v>
      </c>
      <c r="F1695">
        <f>IF(INDEX(Transactions!$L:$L,ROW()-8)="",0,INDEX(Transactions!$Q:$Q,ROW()-8))</f>
        <v>0</v>
      </c>
    </row>
    <row r="1696" spans="2:6" x14ac:dyDescent="0.15">
      <c r="B1696">
        <f ca="1">IF(INDEX(Transactions!$L:$L,ROW()-8)="",TODAY(),INDEX(Transactions!$G:$G,ROW()-8))</f>
        <v>46238</v>
      </c>
      <c r="F1696">
        <f>IF(INDEX(Transactions!$L:$L,ROW()-8)="",0,INDEX(Transactions!$Q:$Q,ROW()-8))</f>
        <v>0</v>
      </c>
    </row>
    <row r="1697" spans="2:6" x14ac:dyDescent="0.15">
      <c r="B1697">
        <f ca="1">IF(INDEX(Transactions!$L:$L,ROW()-8)="",TODAY(),INDEX(Transactions!$G:$G,ROW()-8))</f>
        <v>46238</v>
      </c>
      <c r="F1697">
        <f>IF(INDEX(Transactions!$L:$L,ROW()-8)="",0,INDEX(Transactions!$Q:$Q,ROW()-8))</f>
        <v>0</v>
      </c>
    </row>
    <row r="1698" spans="2:6" x14ac:dyDescent="0.15">
      <c r="B1698">
        <f ca="1">IF(INDEX(Transactions!$L:$L,ROW()-8)="",TODAY(),INDEX(Transactions!$G:$G,ROW()-8))</f>
        <v>46238</v>
      </c>
      <c r="F1698">
        <f>IF(INDEX(Transactions!$L:$L,ROW()-8)="",0,INDEX(Transactions!$Q:$Q,ROW()-8))</f>
        <v>0</v>
      </c>
    </row>
    <row r="1699" spans="2:6" x14ac:dyDescent="0.15">
      <c r="B1699">
        <f ca="1">IF(INDEX(Transactions!$L:$L,ROW()-8)="",TODAY(),INDEX(Transactions!$G:$G,ROW()-8))</f>
        <v>46238</v>
      </c>
      <c r="F1699">
        <f>IF(INDEX(Transactions!$L:$L,ROW()-8)="",0,INDEX(Transactions!$Q:$Q,ROW()-8))</f>
        <v>0</v>
      </c>
    </row>
    <row r="1700" spans="2:6" x14ac:dyDescent="0.15">
      <c r="B1700">
        <f ca="1">IF(INDEX(Transactions!$L:$L,ROW()-8)="",TODAY(),INDEX(Transactions!$G:$G,ROW()-8))</f>
        <v>46238</v>
      </c>
      <c r="F1700">
        <f>IF(INDEX(Transactions!$L:$L,ROW()-8)="",0,INDEX(Transactions!$Q:$Q,ROW()-8))</f>
        <v>0</v>
      </c>
    </row>
    <row r="1701" spans="2:6" x14ac:dyDescent="0.15">
      <c r="B1701">
        <f ca="1">IF(INDEX(Transactions!$L:$L,ROW()-8)="",TODAY(),INDEX(Transactions!$G:$G,ROW()-8))</f>
        <v>46238</v>
      </c>
      <c r="F1701">
        <f>IF(INDEX(Transactions!$L:$L,ROW()-8)="",0,INDEX(Transactions!$Q:$Q,ROW()-8))</f>
        <v>0</v>
      </c>
    </row>
    <row r="1702" spans="2:6" x14ac:dyDescent="0.15">
      <c r="B1702">
        <f ca="1">IF(INDEX(Transactions!$L:$L,ROW()-8)="",TODAY(),INDEX(Transactions!$G:$G,ROW()-8))</f>
        <v>46238</v>
      </c>
      <c r="F1702">
        <f>IF(INDEX(Transactions!$L:$L,ROW()-8)="",0,INDEX(Transactions!$Q:$Q,ROW()-8))</f>
        <v>0</v>
      </c>
    </row>
    <row r="1703" spans="2:6" x14ac:dyDescent="0.15">
      <c r="B1703">
        <f ca="1">IF(INDEX(Transactions!$L:$L,ROW()-8)="",TODAY(),INDEX(Transactions!$G:$G,ROW()-8))</f>
        <v>46238</v>
      </c>
      <c r="F1703">
        <f>IF(INDEX(Transactions!$L:$L,ROW()-8)="",0,INDEX(Transactions!$Q:$Q,ROW()-8))</f>
        <v>0</v>
      </c>
    </row>
    <row r="1704" spans="2:6" x14ac:dyDescent="0.15">
      <c r="B1704">
        <f ca="1">IF(INDEX(Transactions!$L:$L,ROW()-8)="",TODAY(),INDEX(Transactions!$G:$G,ROW()-8))</f>
        <v>46238</v>
      </c>
      <c r="F1704">
        <f>IF(INDEX(Transactions!$L:$L,ROW()-8)="",0,INDEX(Transactions!$Q:$Q,ROW()-8))</f>
        <v>0</v>
      </c>
    </row>
    <row r="1705" spans="2:6" x14ac:dyDescent="0.15">
      <c r="B1705">
        <f ca="1">IF(INDEX(Transactions!$L:$L,ROW()-8)="",TODAY(),INDEX(Transactions!$G:$G,ROW()-8))</f>
        <v>46238</v>
      </c>
      <c r="F1705">
        <f>IF(INDEX(Transactions!$L:$L,ROW()-8)="",0,INDEX(Transactions!$Q:$Q,ROW()-8))</f>
        <v>0</v>
      </c>
    </row>
    <row r="1706" spans="2:6" x14ac:dyDescent="0.15">
      <c r="B1706">
        <f ca="1">IF(INDEX(Transactions!$L:$L,ROW()-8)="",TODAY(),INDEX(Transactions!$G:$G,ROW()-8))</f>
        <v>46238</v>
      </c>
      <c r="F1706">
        <f>IF(INDEX(Transactions!$L:$L,ROW()-8)="",0,INDEX(Transactions!$Q:$Q,ROW()-8))</f>
        <v>0</v>
      </c>
    </row>
    <row r="1707" spans="2:6" x14ac:dyDescent="0.15">
      <c r="B1707">
        <f ca="1">IF(INDEX(Transactions!$L:$L,ROW()-8)="",TODAY(),INDEX(Transactions!$G:$G,ROW()-8))</f>
        <v>46238</v>
      </c>
      <c r="F1707">
        <f>IF(INDEX(Transactions!$L:$L,ROW()-8)="",0,INDEX(Transactions!$Q:$Q,ROW()-8))</f>
        <v>0</v>
      </c>
    </row>
    <row r="1708" spans="2:6" x14ac:dyDescent="0.15">
      <c r="B1708">
        <f ca="1">IF(INDEX(Transactions!$L:$L,ROW()-8)="",TODAY(),INDEX(Transactions!$G:$G,ROW()-8))</f>
        <v>46238</v>
      </c>
      <c r="F1708">
        <f>IF(INDEX(Transactions!$L:$L,ROW()-8)="",0,INDEX(Transactions!$Q:$Q,ROW()-8))</f>
        <v>0</v>
      </c>
    </row>
    <row r="1709" spans="2:6" x14ac:dyDescent="0.15">
      <c r="B1709">
        <f ca="1">IF(INDEX(Transactions!$L:$L,ROW()-8)="",TODAY(),INDEX(Transactions!$G:$G,ROW()-8))</f>
        <v>46238</v>
      </c>
      <c r="F1709">
        <f>IF(INDEX(Transactions!$L:$L,ROW()-8)="",0,INDEX(Transactions!$Q:$Q,ROW()-8))</f>
        <v>0</v>
      </c>
    </row>
    <row r="1710" spans="2:6" x14ac:dyDescent="0.15">
      <c r="B1710">
        <f ca="1">IF(INDEX(Transactions!$L:$L,ROW()-8)="",TODAY(),INDEX(Transactions!$G:$G,ROW()-8))</f>
        <v>46238</v>
      </c>
      <c r="F1710">
        <f>IF(INDEX(Transactions!$L:$L,ROW()-8)="",0,INDEX(Transactions!$Q:$Q,ROW()-8))</f>
        <v>0</v>
      </c>
    </row>
    <row r="1711" spans="2:6" x14ac:dyDescent="0.15">
      <c r="B1711">
        <f ca="1">IF(INDEX(Transactions!$L:$L,ROW()-8)="",TODAY(),INDEX(Transactions!$G:$G,ROW()-8))</f>
        <v>46238</v>
      </c>
      <c r="F1711">
        <f>IF(INDEX(Transactions!$L:$L,ROW()-8)="",0,INDEX(Transactions!$Q:$Q,ROW()-8))</f>
        <v>0</v>
      </c>
    </row>
    <row r="1712" spans="2:6" x14ac:dyDescent="0.15">
      <c r="B1712">
        <f ca="1">IF(INDEX(Transactions!$L:$L,ROW()-8)="",TODAY(),INDEX(Transactions!$G:$G,ROW()-8))</f>
        <v>46238</v>
      </c>
      <c r="F1712">
        <f>IF(INDEX(Transactions!$L:$L,ROW()-8)="",0,INDEX(Transactions!$Q:$Q,ROW()-8))</f>
        <v>0</v>
      </c>
    </row>
    <row r="1713" spans="2:6" x14ac:dyDescent="0.15">
      <c r="B1713">
        <f ca="1">IF(INDEX(Transactions!$L:$L,ROW()-8)="",TODAY(),INDEX(Transactions!$G:$G,ROW()-8))</f>
        <v>46238</v>
      </c>
      <c r="F1713">
        <f>IF(INDEX(Transactions!$L:$L,ROW()-8)="",0,INDEX(Transactions!$Q:$Q,ROW()-8))</f>
        <v>0</v>
      </c>
    </row>
    <row r="1714" spans="2:6" x14ac:dyDescent="0.15">
      <c r="B1714">
        <f ca="1">IF(INDEX(Transactions!$L:$L,ROW()-8)="",TODAY(),INDEX(Transactions!$G:$G,ROW()-8))</f>
        <v>46238</v>
      </c>
      <c r="F1714">
        <f>IF(INDEX(Transactions!$L:$L,ROW()-8)="",0,INDEX(Transactions!$Q:$Q,ROW()-8))</f>
        <v>0</v>
      </c>
    </row>
    <row r="1715" spans="2:6" x14ac:dyDescent="0.15">
      <c r="B1715">
        <f ca="1">IF(INDEX(Transactions!$L:$L,ROW()-8)="",TODAY(),INDEX(Transactions!$G:$G,ROW()-8))</f>
        <v>46238</v>
      </c>
      <c r="F1715">
        <f>IF(INDEX(Transactions!$L:$L,ROW()-8)="",0,INDEX(Transactions!$Q:$Q,ROW()-8))</f>
        <v>0</v>
      </c>
    </row>
    <row r="1716" spans="2:6" x14ac:dyDescent="0.15">
      <c r="B1716">
        <f ca="1">IF(INDEX(Transactions!$L:$L,ROW()-8)="",TODAY(),INDEX(Transactions!$G:$G,ROW()-8))</f>
        <v>46238</v>
      </c>
      <c r="F1716">
        <f>IF(INDEX(Transactions!$L:$L,ROW()-8)="",0,INDEX(Transactions!$Q:$Q,ROW()-8))</f>
        <v>0</v>
      </c>
    </row>
    <row r="1717" spans="2:6" x14ac:dyDescent="0.15">
      <c r="B1717">
        <f ca="1">IF(INDEX(Transactions!$L:$L,ROW()-8)="",TODAY(),INDEX(Transactions!$G:$G,ROW()-8))</f>
        <v>46238</v>
      </c>
      <c r="F1717">
        <f>IF(INDEX(Transactions!$L:$L,ROW()-8)="",0,INDEX(Transactions!$Q:$Q,ROW()-8))</f>
        <v>0</v>
      </c>
    </row>
    <row r="1718" spans="2:6" x14ac:dyDescent="0.15">
      <c r="B1718">
        <f ca="1">IF(INDEX(Transactions!$L:$L,ROW()-8)="",TODAY(),INDEX(Transactions!$G:$G,ROW()-8))</f>
        <v>46238</v>
      </c>
      <c r="F1718">
        <f>IF(INDEX(Transactions!$L:$L,ROW()-8)="",0,INDEX(Transactions!$Q:$Q,ROW()-8))</f>
        <v>0</v>
      </c>
    </row>
    <row r="1719" spans="2:6" x14ac:dyDescent="0.15">
      <c r="B1719">
        <f ca="1">IF(INDEX(Transactions!$L:$L,ROW()-8)="",TODAY(),INDEX(Transactions!$G:$G,ROW()-8))</f>
        <v>46238</v>
      </c>
      <c r="F1719">
        <f>IF(INDEX(Transactions!$L:$L,ROW()-8)="",0,INDEX(Transactions!$Q:$Q,ROW()-8))</f>
        <v>0</v>
      </c>
    </row>
    <row r="1720" spans="2:6" x14ac:dyDescent="0.15">
      <c r="B1720">
        <f ca="1">IF(INDEX(Transactions!$L:$L,ROW()-8)="",TODAY(),INDEX(Transactions!$G:$G,ROW()-8))</f>
        <v>46238</v>
      </c>
      <c r="F1720">
        <f>IF(INDEX(Transactions!$L:$L,ROW()-8)="",0,INDEX(Transactions!$Q:$Q,ROW()-8))</f>
        <v>0</v>
      </c>
    </row>
    <row r="1721" spans="2:6" x14ac:dyDescent="0.15">
      <c r="B1721">
        <f ca="1">IF(INDEX(Transactions!$L:$L,ROW()-8)="",TODAY(),INDEX(Transactions!$G:$G,ROW()-8))</f>
        <v>46238</v>
      </c>
      <c r="F1721">
        <f>IF(INDEX(Transactions!$L:$L,ROW()-8)="",0,INDEX(Transactions!$Q:$Q,ROW()-8))</f>
        <v>0</v>
      </c>
    </row>
    <row r="1722" spans="2:6" x14ac:dyDescent="0.15">
      <c r="B1722">
        <f ca="1">IF(INDEX(Transactions!$L:$L,ROW()-8)="",TODAY(),INDEX(Transactions!$G:$G,ROW()-8))</f>
        <v>46238</v>
      </c>
      <c r="F1722">
        <f>IF(INDEX(Transactions!$L:$L,ROW()-8)="",0,INDEX(Transactions!$Q:$Q,ROW()-8))</f>
        <v>0</v>
      </c>
    </row>
    <row r="1723" spans="2:6" x14ac:dyDescent="0.15">
      <c r="B1723">
        <f ca="1">IF(INDEX(Transactions!$L:$L,ROW()-8)="",TODAY(),INDEX(Transactions!$G:$G,ROW()-8))</f>
        <v>46238</v>
      </c>
      <c r="F1723">
        <f>IF(INDEX(Transactions!$L:$L,ROW()-8)="",0,INDEX(Transactions!$Q:$Q,ROW()-8))</f>
        <v>0</v>
      </c>
    </row>
    <row r="1724" spans="2:6" x14ac:dyDescent="0.15">
      <c r="B1724">
        <f ca="1">IF(INDEX(Transactions!$L:$L,ROW()-8)="",TODAY(),INDEX(Transactions!$G:$G,ROW()-8))</f>
        <v>46238</v>
      </c>
      <c r="F1724">
        <f>IF(INDEX(Transactions!$L:$L,ROW()-8)="",0,INDEX(Transactions!$Q:$Q,ROW()-8))</f>
        <v>0</v>
      </c>
    </row>
    <row r="1725" spans="2:6" x14ac:dyDescent="0.15">
      <c r="B1725">
        <f ca="1">IF(INDEX(Transactions!$L:$L,ROW()-8)="",TODAY(),INDEX(Transactions!$G:$G,ROW()-8))</f>
        <v>46238</v>
      </c>
      <c r="F1725">
        <f>IF(INDEX(Transactions!$L:$L,ROW()-8)="",0,INDEX(Transactions!$Q:$Q,ROW()-8))</f>
        <v>0</v>
      </c>
    </row>
    <row r="1726" spans="2:6" x14ac:dyDescent="0.15">
      <c r="B1726">
        <f ca="1">IF(INDEX(Transactions!$L:$L,ROW()-8)="",TODAY(),INDEX(Transactions!$G:$G,ROW()-8))</f>
        <v>46238</v>
      </c>
      <c r="F1726">
        <f>IF(INDEX(Transactions!$L:$L,ROW()-8)="",0,INDEX(Transactions!$Q:$Q,ROW()-8))</f>
        <v>0</v>
      </c>
    </row>
    <row r="1727" spans="2:6" x14ac:dyDescent="0.15">
      <c r="B1727">
        <f ca="1">IF(INDEX(Transactions!$L:$L,ROW()-8)="",TODAY(),INDEX(Transactions!$G:$G,ROW()-8))</f>
        <v>46238</v>
      </c>
      <c r="F1727">
        <f>IF(INDEX(Transactions!$L:$L,ROW()-8)="",0,INDEX(Transactions!$Q:$Q,ROW()-8))</f>
        <v>0</v>
      </c>
    </row>
    <row r="1728" spans="2:6" x14ac:dyDescent="0.15">
      <c r="B1728">
        <f ca="1">IF(INDEX(Transactions!$L:$L,ROW()-8)="",TODAY(),INDEX(Transactions!$G:$G,ROW()-8))</f>
        <v>46238</v>
      </c>
      <c r="F1728">
        <f>IF(INDEX(Transactions!$L:$L,ROW()-8)="",0,INDEX(Transactions!$Q:$Q,ROW()-8))</f>
        <v>0</v>
      </c>
    </row>
    <row r="1729" spans="2:6" x14ac:dyDescent="0.15">
      <c r="B1729">
        <f ca="1">IF(INDEX(Transactions!$L:$L,ROW()-8)="",TODAY(),INDEX(Transactions!$G:$G,ROW()-8))</f>
        <v>46238</v>
      </c>
      <c r="F1729">
        <f>IF(INDEX(Transactions!$L:$L,ROW()-8)="",0,INDEX(Transactions!$Q:$Q,ROW()-8))</f>
        <v>0</v>
      </c>
    </row>
    <row r="1730" spans="2:6" x14ac:dyDescent="0.15">
      <c r="B1730">
        <f ca="1">IF(INDEX(Transactions!$L:$L,ROW()-8)="",TODAY(),INDEX(Transactions!$G:$G,ROW()-8))</f>
        <v>46238</v>
      </c>
      <c r="F1730">
        <f>IF(INDEX(Transactions!$L:$L,ROW()-8)="",0,INDEX(Transactions!$Q:$Q,ROW()-8))</f>
        <v>0</v>
      </c>
    </row>
    <row r="1731" spans="2:6" x14ac:dyDescent="0.15">
      <c r="B1731">
        <f ca="1">IF(INDEX(Transactions!$L:$L,ROW()-8)="",TODAY(),INDEX(Transactions!$G:$G,ROW()-8))</f>
        <v>46238</v>
      </c>
      <c r="F1731">
        <f>IF(INDEX(Transactions!$L:$L,ROW()-8)="",0,INDEX(Transactions!$Q:$Q,ROW()-8))</f>
        <v>0</v>
      </c>
    </row>
    <row r="1732" spans="2:6" x14ac:dyDescent="0.15">
      <c r="B1732">
        <f ca="1">IF(INDEX(Transactions!$L:$L,ROW()-8)="",TODAY(),INDEX(Transactions!$G:$G,ROW()-8))</f>
        <v>46238</v>
      </c>
      <c r="F1732">
        <f>IF(INDEX(Transactions!$L:$L,ROW()-8)="",0,INDEX(Transactions!$Q:$Q,ROW()-8))</f>
        <v>0</v>
      </c>
    </row>
    <row r="1733" spans="2:6" x14ac:dyDescent="0.15">
      <c r="B1733">
        <f ca="1">IF(INDEX(Transactions!$L:$L,ROW()-8)="",TODAY(),INDEX(Transactions!$G:$G,ROW()-8))</f>
        <v>46238</v>
      </c>
      <c r="F1733">
        <f>IF(INDEX(Transactions!$L:$L,ROW()-8)="",0,INDEX(Transactions!$Q:$Q,ROW()-8))</f>
        <v>0</v>
      </c>
    </row>
    <row r="1734" spans="2:6" x14ac:dyDescent="0.15">
      <c r="B1734">
        <f ca="1">IF(INDEX(Transactions!$L:$L,ROW()-8)="",TODAY(),INDEX(Transactions!$G:$G,ROW()-8))</f>
        <v>46238</v>
      </c>
      <c r="F1734">
        <f>IF(INDEX(Transactions!$L:$L,ROW()-8)="",0,INDEX(Transactions!$Q:$Q,ROW()-8))</f>
        <v>0</v>
      </c>
    </row>
    <row r="1735" spans="2:6" x14ac:dyDescent="0.15">
      <c r="B1735">
        <f ca="1">IF(INDEX(Transactions!$L:$L,ROW()-8)="",TODAY(),INDEX(Transactions!$G:$G,ROW()-8))</f>
        <v>46238</v>
      </c>
      <c r="F1735">
        <f>IF(INDEX(Transactions!$L:$L,ROW()-8)="",0,INDEX(Transactions!$Q:$Q,ROW()-8))</f>
        <v>0</v>
      </c>
    </row>
    <row r="1736" spans="2:6" x14ac:dyDescent="0.15">
      <c r="B1736">
        <f ca="1">IF(INDEX(Transactions!$L:$L,ROW()-8)="",TODAY(),INDEX(Transactions!$G:$G,ROW()-8))</f>
        <v>46238</v>
      </c>
      <c r="F1736">
        <f>IF(INDEX(Transactions!$L:$L,ROW()-8)="",0,INDEX(Transactions!$Q:$Q,ROW()-8))</f>
        <v>0</v>
      </c>
    </row>
    <row r="1737" spans="2:6" x14ac:dyDescent="0.15">
      <c r="B1737">
        <f ca="1">IF(INDEX(Transactions!$L:$L,ROW()-8)="",TODAY(),INDEX(Transactions!$G:$G,ROW()-8))</f>
        <v>46238</v>
      </c>
      <c r="F1737">
        <f>IF(INDEX(Transactions!$L:$L,ROW()-8)="",0,INDEX(Transactions!$Q:$Q,ROW()-8))</f>
        <v>0</v>
      </c>
    </row>
    <row r="1738" spans="2:6" x14ac:dyDescent="0.15">
      <c r="B1738">
        <f ca="1">IF(INDEX(Transactions!$L:$L,ROW()-8)="",TODAY(),INDEX(Transactions!$G:$G,ROW()-8))</f>
        <v>46238</v>
      </c>
      <c r="F1738">
        <f>IF(INDEX(Transactions!$L:$L,ROW()-8)="",0,INDEX(Transactions!$Q:$Q,ROW()-8))</f>
        <v>0</v>
      </c>
    </row>
    <row r="1739" spans="2:6" x14ac:dyDescent="0.15">
      <c r="B1739">
        <f ca="1">IF(INDEX(Transactions!$L:$L,ROW()-8)="",TODAY(),INDEX(Transactions!$G:$G,ROW()-8))</f>
        <v>46238</v>
      </c>
      <c r="F1739">
        <f>IF(INDEX(Transactions!$L:$L,ROW()-8)="",0,INDEX(Transactions!$Q:$Q,ROW()-8))</f>
        <v>0</v>
      </c>
    </row>
    <row r="1740" spans="2:6" x14ac:dyDescent="0.15">
      <c r="B1740">
        <f ca="1">IF(INDEX(Transactions!$L:$L,ROW()-8)="",TODAY(),INDEX(Transactions!$G:$G,ROW()-8))</f>
        <v>46238</v>
      </c>
      <c r="F1740">
        <f>IF(INDEX(Transactions!$L:$L,ROW()-8)="",0,INDEX(Transactions!$Q:$Q,ROW()-8))</f>
        <v>0</v>
      </c>
    </row>
    <row r="1741" spans="2:6" x14ac:dyDescent="0.15">
      <c r="B1741">
        <f ca="1">IF(INDEX(Transactions!$L:$L,ROW()-8)="",TODAY(),INDEX(Transactions!$G:$G,ROW()-8))</f>
        <v>46238</v>
      </c>
      <c r="F1741">
        <f>IF(INDEX(Transactions!$L:$L,ROW()-8)="",0,INDEX(Transactions!$Q:$Q,ROW()-8))</f>
        <v>0</v>
      </c>
    </row>
    <row r="1742" spans="2:6" x14ac:dyDescent="0.15">
      <c r="B1742">
        <f ca="1">IF(INDEX(Transactions!$L:$L,ROW()-8)="",TODAY(),INDEX(Transactions!$G:$G,ROW()-8))</f>
        <v>46238</v>
      </c>
      <c r="F1742">
        <f>IF(INDEX(Transactions!$L:$L,ROW()-8)="",0,INDEX(Transactions!$Q:$Q,ROW()-8))</f>
        <v>0</v>
      </c>
    </row>
    <row r="1743" spans="2:6" x14ac:dyDescent="0.15">
      <c r="B1743">
        <f ca="1">IF(INDEX(Transactions!$L:$L,ROW()-8)="",TODAY(),INDEX(Transactions!$G:$G,ROW()-8))</f>
        <v>46238</v>
      </c>
      <c r="F1743">
        <f>IF(INDEX(Transactions!$L:$L,ROW()-8)="",0,INDEX(Transactions!$Q:$Q,ROW()-8))</f>
        <v>0</v>
      </c>
    </row>
    <row r="1744" spans="2:6" x14ac:dyDescent="0.15">
      <c r="B1744">
        <f ca="1">IF(INDEX(Transactions!$L:$L,ROW()-8)="",TODAY(),INDEX(Transactions!$G:$G,ROW()-8))</f>
        <v>46238</v>
      </c>
      <c r="F1744">
        <f>IF(INDEX(Transactions!$L:$L,ROW()-8)="",0,INDEX(Transactions!$Q:$Q,ROW()-8))</f>
        <v>0</v>
      </c>
    </row>
    <row r="1745" spans="2:6" x14ac:dyDescent="0.15">
      <c r="B1745">
        <f ca="1">IF(INDEX(Transactions!$L:$L,ROW()-8)="",TODAY(),INDEX(Transactions!$G:$G,ROW()-8))</f>
        <v>46238</v>
      </c>
      <c r="F1745">
        <f>IF(INDEX(Transactions!$L:$L,ROW()-8)="",0,INDEX(Transactions!$Q:$Q,ROW()-8))</f>
        <v>0</v>
      </c>
    </row>
    <row r="1746" spans="2:6" x14ac:dyDescent="0.15">
      <c r="B1746">
        <f ca="1">IF(INDEX(Transactions!$L:$L,ROW()-8)="",TODAY(),INDEX(Transactions!$G:$G,ROW()-8))</f>
        <v>46238</v>
      </c>
      <c r="F1746">
        <f>IF(INDEX(Transactions!$L:$L,ROW()-8)="",0,INDEX(Transactions!$Q:$Q,ROW()-8))</f>
        <v>0</v>
      </c>
    </row>
    <row r="1747" spans="2:6" x14ac:dyDescent="0.15">
      <c r="B1747">
        <f ca="1">IF(INDEX(Transactions!$L:$L,ROW()-8)="",TODAY(),INDEX(Transactions!$G:$G,ROW()-8))</f>
        <v>46238</v>
      </c>
      <c r="F1747">
        <f>IF(INDEX(Transactions!$L:$L,ROW()-8)="",0,INDEX(Transactions!$Q:$Q,ROW()-8))</f>
        <v>0</v>
      </c>
    </row>
    <row r="1748" spans="2:6" x14ac:dyDescent="0.15">
      <c r="B1748">
        <f ca="1">IF(INDEX(Transactions!$L:$L,ROW()-8)="",TODAY(),INDEX(Transactions!$G:$G,ROW()-8))</f>
        <v>46238</v>
      </c>
      <c r="F1748">
        <f>IF(INDEX(Transactions!$L:$L,ROW()-8)="",0,INDEX(Transactions!$Q:$Q,ROW()-8))</f>
        <v>0</v>
      </c>
    </row>
    <row r="1749" spans="2:6" x14ac:dyDescent="0.15">
      <c r="B1749">
        <f ca="1">IF(INDEX(Transactions!$L:$L,ROW()-8)="",TODAY(),INDEX(Transactions!$G:$G,ROW()-8))</f>
        <v>46238</v>
      </c>
      <c r="F1749">
        <f>IF(INDEX(Transactions!$L:$L,ROW()-8)="",0,INDEX(Transactions!$Q:$Q,ROW()-8))</f>
        <v>0</v>
      </c>
    </row>
    <row r="1750" spans="2:6" x14ac:dyDescent="0.15">
      <c r="B1750">
        <f ca="1">IF(INDEX(Transactions!$L:$L,ROW()-8)="",TODAY(),INDEX(Transactions!$G:$G,ROW()-8))</f>
        <v>46238</v>
      </c>
      <c r="F1750">
        <f>IF(INDEX(Transactions!$L:$L,ROW()-8)="",0,INDEX(Transactions!$Q:$Q,ROW()-8))</f>
        <v>0</v>
      </c>
    </row>
    <row r="1751" spans="2:6" x14ac:dyDescent="0.15">
      <c r="B1751">
        <f ca="1">IF(INDEX(Transactions!$L:$L,ROW()-8)="",TODAY(),INDEX(Transactions!$G:$G,ROW()-8))</f>
        <v>46238</v>
      </c>
      <c r="F1751">
        <f>IF(INDEX(Transactions!$L:$L,ROW()-8)="",0,INDEX(Transactions!$Q:$Q,ROW()-8))</f>
        <v>0</v>
      </c>
    </row>
    <row r="1752" spans="2:6" x14ac:dyDescent="0.15">
      <c r="B1752">
        <f ca="1">IF(INDEX(Transactions!$L:$L,ROW()-8)="",TODAY(),INDEX(Transactions!$G:$G,ROW()-8))</f>
        <v>46238</v>
      </c>
      <c r="F1752">
        <f>IF(INDEX(Transactions!$L:$L,ROW()-8)="",0,INDEX(Transactions!$Q:$Q,ROW()-8))</f>
        <v>0</v>
      </c>
    </row>
    <row r="1753" spans="2:6" x14ac:dyDescent="0.15">
      <c r="B1753">
        <f ca="1">IF(INDEX(Transactions!$L:$L,ROW()-8)="",TODAY(),INDEX(Transactions!$G:$G,ROW()-8))</f>
        <v>46238</v>
      </c>
      <c r="F1753">
        <f>IF(INDEX(Transactions!$L:$L,ROW()-8)="",0,INDEX(Transactions!$Q:$Q,ROW()-8))</f>
        <v>0</v>
      </c>
    </row>
    <row r="1754" spans="2:6" x14ac:dyDescent="0.15">
      <c r="B1754">
        <f ca="1">IF(INDEX(Transactions!$L:$L,ROW()-8)="",TODAY(),INDEX(Transactions!$G:$G,ROW()-8))</f>
        <v>46238</v>
      </c>
      <c r="F1754">
        <f>IF(INDEX(Transactions!$L:$L,ROW()-8)="",0,INDEX(Transactions!$Q:$Q,ROW()-8))</f>
        <v>0</v>
      </c>
    </row>
    <row r="1755" spans="2:6" x14ac:dyDescent="0.15">
      <c r="B1755">
        <f ca="1">IF(INDEX(Transactions!$L:$L,ROW()-8)="",TODAY(),INDEX(Transactions!$G:$G,ROW()-8))</f>
        <v>46238</v>
      </c>
      <c r="F1755">
        <f>IF(INDEX(Transactions!$L:$L,ROW()-8)="",0,INDEX(Transactions!$Q:$Q,ROW()-8))</f>
        <v>0</v>
      </c>
    </row>
    <row r="1756" spans="2:6" x14ac:dyDescent="0.15">
      <c r="B1756">
        <f ca="1">IF(INDEX(Transactions!$L:$L,ROW()-8)="",TODAY(),INDEX(Transactions!$G:$G,ROW()-8))</f>
        <v>46238</v>
      </c>
      <c r="F1756">
        <f>IF(INDEX(Transactions!$L:$L,ROW()-8)="",0,INDEX(Transactions!$Q:$Q,ROW()-8))</f>
        <v>0</v>
      </c>
    </row>
    <row r="1757" spans="2:6" x14ac:dyDescent="0.15">
      <c r="B1757">
        <f ca="1">IF(INDEX(Transactions!$L:$L,ROW()-8)="",TODAY(),INDEX(Transactions!$G:$G,ROW()-8))</f>
        <v>46238</v>
      </c>
      <c r="F1757">
        <f>IF(INDEX(Transactions!$L:$L,ROW()-8)="",0,INDEX(Transactions!$Q:$Q,ROW()-8))</f>
        <v>0</v>
      </c>
    </row>
    <row r="1758" spans="2:6" x14ac:dyDescent="0.15">
      <c r="B1758">
        <f ca="1">IF(INDEX(Transactions!$L:$L,ROW()-8)="",TODAY(),INDEX(Transactions!$G:$G,ROW()-8))</f>
        <v>46238</v>
      </c>
      <c r="F1758">
        <f>IF(INDEX(Transactions!$L:$L,ROW()-8)="",0,INDEX(Transactions!$Q:$Q,ROW()-8))</f>
        <v>0</v>
      </c>
    </row>
    <row r="1759" spans="2:6" x14ac:dyDescent="0.15">
      <c r="B1759">
        <f ca="1">IF(INDEX(Transactions!$L:$L,ROW()-8)="",TODAY(),INDEX(Transactions!$G:$G,ROW()-8))</f>
        <v>46238</v>
      </c>
      <c r="F1759">
        <f>IF(INDEX(Transactions!$L:$L,ROW()-8)="",0,INDEX(Transactions!$Q:$Q,ROW()-8))</f>
        <v>0</v>
      </c>
    </row>
    <row r="1760" spans="2:6" x14ac:dyDescent="0.15">
      <c r="B1760">
        <f ca="1">IF(INDEX(Transactions!$L:$L,ROW()-8)="",TODAY(),INDEX(Transactions!$G:$G,ROW()-8))</f>
        <v>46238</v>
      </c>
      <c r="F1760">
        <f>IF(INDEX(Transactions!$L:$L,ROW()-8)="",0,INDEX(Transactions!$Q:$Q,ROW()-8))</f>
        <v>0</v>
      </c>
    </row>
    <row r="1761" spans="2:6" x14ac:dyDescent="0.15">
      <c r="B1761">
        <f ca="1">IF(INDEX(Transactions!$L:$L,ROW()-8)="",TODAY(),INDEX(Transactions!$G:$G,ROW()-8))</f>
        <v>46238</v>
      </c>
      <c r="F1761">
        <f>IF(INDEX(Transactions!$L:$L,ROW()-8)="",0,INDEX(Transactions!$Q:$Q,ROW()-8))</f>
        <v>0</v>
      </c>
    </row>
    <row r="1762" spans="2:6" x14ac:dyDescent="0.15">
      <c r="B1762">
        <f ca="1">IF(INDEX(Transactions!$L:$L,ROW()-8)="",TODAY(),INDEX(Transactions!$G:$G,ROW()-8))</f>
        <v>46238</v>
      </c>
      <c r="F1762">
        <f>IF(INDEX(Transactions!$L:$L,ROW()-8)="",0,INDEX(Transactions!$Q:$Q,ROW()-8))</f>
        <v>0</v>
      </c>
    </row>
    <row r="1763" spans="2:6" x14ac:dyDescent="0.15">
      <c r="B1763">
        <f ca="1">IF(INDEX(Transactions!$L:$L,ROW()-8)="",TODAY(),INDEX(Transactions!$G:$G,ROW()-8))</f>
        <v>46238</v>
      </c>
      <c r="F1763">
        <f>IF(INDEX(Transactions!$L:$L,ROW()-8)="",0,INDEX(Transactions!$Q:$Q,ROW()-8))</f>
        <v>0</v>
      </c>
    </row>
    <row r="1764" spans="2:6" x14ac:dyDescent="0.15">
      <c r="B1764">
        <f ca="1">IF(INDEX(Transactions!$L:$L,ROW()-8)="",TODAY(),INDEX(Transactions!$G:$G,ROW()-8))</f>
        <v>46238</v>
      </c>
      <c r="F1764">
        <f>IF(INDEX(Transactions!$L:$L,ROW()-8)="",0,INDEX(Transactions!$Q:$Q,ROW()-8))</f>
        <v>0</v>
      </c>
    </row>
    <row r="1765" spans="2:6" x14ac:dyDescent="0.15">
      <c r="B1765">
        <f ca="1">IF(INDEX(Transactions!$L:$L,ROW()-8)="",TODAY(),INDEX(Transactions!$G:$G,ROW()-8))</f>
        <v>46238</v>
      </c>
      <c r="F1765">
        <f>IF(INDEX(Transactions!$L:$L,ROW()-8)="",0,INDEX(Transactions!$Q:$Q,ROW()-8))</f>
        <v>0</v>
      </c>
    </row>
    <row r="1766" spans="2:6" x14ac:dyDescent="0.15">
      <c r="B1766">
        <f ca="1">IF(INDEX(Transactions!$L:$L,ROW()-8)="",TODAY(),INDEX(Transactions!$G:$G,ROW()-8))</f>
        <v>46238</v>
      </c>
      <c r="F1766">
        <f>IF(INDEX(Transactions!$L:$L,ROW()-8)="",0,INDEX(Transactions!$Q:$Q,ROW()-8))</f>
        <v>0</v>
      </c>
    </row>
    <row r="1767" spans="2:6" x14ac:dyDescent="0.15">
      <c r="B1767">
        <f ca="1">IF(INDEX(Transactions!$L:$L,ROW()-8)="",TODAY(),INDEX(Transactions!$G:$G,ROW()-8))</f>
        <v>46238</v>
      </c>
      <c r="F1767">
        <f>IF(INDEX(Transactions!$L:$L,ROW()-8)="",0,INDEX(Transactions!$Q:$Q,ROW()-8))</f>
        <v>0</v>
      </c>
    </row>
    <row r="1768" spans="2:6" x14ac:dyDescent="0.15">
      <c r="B1768">
        <f ca="1">IF(INDEX(Transactions!$L:$L,ROW()-8)="",TODAY(),INDEX(Transactions!$G:$G,ROW()-8))</f>
        <v>46238</v>
      </c>
      <c r="F1768">
        <f>IF(INDEX(Transactions!$L:$L,ROW()-8)="",0,INDEX(Transactions!$Q:$Q,ROW()-8))</f>
        <v>0</v>
      </c>
    </row>
    <row r="1769" spans="2:6" x14ac:dyDescent="0.15">
      <c r="B1769">
        <f ca="1">IF(INDEX(Transactions!$L:$L,ROW()-8)="",TODAY(),INDEX(Transactions!$G:$G,ROW()-8))</f>
        <v>46238</v>
      </c>
      <c r="F1769">
        <f>IF(INDEX(Transactions!$L:$L,ROW()-8)="",0,INDEX(Transactions!$Q:$Q,ROW()-8))</f>
        <v>0</v>
      </c>
    </row>
    <row r="1770" spans="2:6" x14ac:dyDescent="0.15">
      <c r="B1770">
        <f ca="1">IF(INDEX(Transactions!$L:$L,ROW()-8)="",TODAY(),INDEX(Transactions!$G:$G,ROW()-8))</f>
        <v>46238</v>
      </c>
      <c r="F1770">
        <f>IF(INDEX(Transactions!$L:$L,ROW()-8)="",0,INDEX(Transactions!$Q:$Q,ROW()-8))</f>
        <v>0</v>
      </c>
    </row>
    <row r="1771" spans="2:6" x14ac:dyDescent="0.15">
      <c r="B1771">
        <f ca="1">IF(INDEX(Transactions!$L:$L,ROW()-8)="",TODAY(),INDEX(Transactions!$G:$G,ROW()-8))</f>
        <v>46238</v>
      </c>
      <c r="F1771">
        <f>IF(INDEX(Transactions!$L:$L,ROW()-8)="",0,INDEX(Transactions!$Q:$Q,ROW()-8))</f>
        <v>0</v>
      </c>
    </row>
    <row r="1772" spans="2:6" x14ac:dyDescent="0.15">
      <c r="B1772">
        <f ca="1">IF(INDEX(Transactions!$L:$L,ROW()-8)="",TODAY(),INDEX(Transactions!$G:$G,ROW()-8))</f>
        <v>46238</v>
      </c>
      <c r="F1772">
        <f>IF(INDEX(Transactions!$L:$L,ROW()-8)="",0,INDEX(Transactions!$Q:$Q,ROW()-8))</f>
        <v>0</v>
      </c>
    </row>
    <row r="1773" spans="2:6" x14ac:dyDescent="0.15">
      <c r="B1773">
        <f ca="1">IF(INDEX(Transactions!$L:$L,ROW()-8)="",TODAY(),INDEX(Transactions!$G:$G,ROW()-8))</f>
        <v>46238</v>
      </c>
      <c r="F1773">
        <f>IF(INDEX(Transactions!$L:$L,ROW()-8)="",0,INDEX(Transactions!$Q:$Q,ROW()-8))</f>
        <v>0</v>
      </c>
    </row>
    <row r="1774" spans="2:6" x14ac:dyDescent="0.15">
      <c r="B1774">
        <f ca="1">IF(INDEX(Transactions!$L:$L,ROW()-8)="",TODAY(),INDEX(Transactions!$G:$G,ROW()-8))</f>
        <v>46238</v>
      </c>
      <c r="F1774">
        <f>IF(INDEX(Transactions!$L:$L,ROW()-8)="",0,INDEX(Transactions!$Q:$Q,ROW()-8))</f>
        <v>0</v>
      </c>
    </row>
    <row r="1775" spans="2:6" x14ac:dyDescent="0.15">
      <c r="B1775">
        <f ca="1">IF(INDEX(Transactions!$L:$L,ROW()-8)="",TODAY(),INDEX(Transactions!$G:$G,ROW()-8))</f>
        <v>46238</v>
      </c>
      <c r="F1775">
        <f>IF(INDEX(Transactions!$L:$L,ROW()-8)="",0,INDEX(Transactions!$Q:$Q,ROW()-8))</f>
        <v>0</v>
      </c>
    </row>
    <row r="1776" spans="2:6" x14ac:dyDescent="0.15">
      <c r="B1776">
        <f ca="1">IF(INDEX(Transactions!$L:$L,ROW()-8)="",TODAY(),INDEX(Transactions!$G:$G,ROW()-8))</f>
        <v>46238</v>
      </c>
      <c r="F1776">
        <f>IF(INDEX(Transactions!$L:$L,ROW()-8)="",0,INDEX(Transactions!$Q:$Q,ROW()-8))</f>
        <v>0</v>
      </c>
    </row>
    <row r="1777" spans="2:6" x14ac:dyDescent="0.15">
      <c r="B1777">
        <f ca="1">IF(INDEX(Transactions!$L:$L,ROW()-8)="",TODAY(),INDEX(Transactions!$G:$G,ROW()-8))</f>
        <v>46238</v>
      </c>
      <c r="F1777">
        <f>IF(INDEX(Transactions!$L:$L,ROW()-8)="",0,INDEX(Transactions!$Q:$Q,ROW()-8))</f>
        <v>0</v>
      </c>
    </row>
    <row r="1778" spans="2:6" x14ac:dyDescent="0.15">
      <c r="B1778">
        <f ca="1">IF(INDEX(Transactions!$L:$L,ROW()-8)="",TODAY(),INDEX(Transactions!$G:$G,ROW()-8))</f>
        <v>46238</v>
      </c>
      <c r="F1778">
        <f>IF(INDEX(Transactions!$L:$L,ROW()-8)="",0,INDEX(Transactions!$Q:$Q,ROW()-8))</f>
        <v>0</v>
      </c>
    </row>
    <row r="1779" spans="2:6" x14ac:dyDescent="0.15">
      <c r="B1779">
        <f ca="1">IF(INDEX(Transactions!$L:$L,ROW()-8)="",TODAY(),INDEX(Transactions!$G:$G,ROW()-8))</f>
        <v>46238</v>
      </c>
      <c r="F1779">
        <f>IF(INDEX(Transactions!$L:$L,ROW()-8)="",0,INDEX(Transactions!$Q:$Q,ROW()-8))</f>
        <v>0</v>
      </c>
    </row>
    <row r="1780" spans="2:6" x14ac:dyDescent="0.15">
      <c r="B1780">
        <f ca="1">IF(INDEX(Transactions!$L:$L,ROW()-8)="",TODAY(),INDEX(Transactions!$G:$G,ROW()-8))</f>
        <v>46238</v>
      </c>
      <c r="F1780">
        <f>IF(INDEX(Transactions!$L:$L,ROW()-8)="",0,INDEX(Transactions!$Q:$Q,ROW()-8))</f>
        <v>0</v>
      </c>
    </row>
    <row r="1781" spans="2:6" x14ac:dyDescent="0.15">
      <c r="B1781">
        <f ca="1">IF(INDEX(Transactions!$L:$L,ROW()-8)="",TODAY(),INDEX(Transactions!$G:$G,ROW()-8))</f>
        <v>46238</v>
      </c>
      <c r="F1781">
        <f>IF(INDEX(Transactions!$L:$L,ROW()-8)="",0,INDEX(Transactions!$Q:$Q,ROW()-8))</f>
        <v>0</v>
      </c>
    </row>
    <row r="1782" spans="2:6" x14ac:dyDescent="0.15">
      <c r="B1782">
        <f ca="1">IF(INDEX(Transactions!$L:$L,ROW()-8)="",TODAY(),INDEX(Transactions!$G:$G,ROW()-8))</f>
        <v>46238</v>
      </c>
      <c r="F1782">
        <f>IF(INDEX(Transactions!$L:$L,ROW()-8)="",0,INDEX(Transactions!$Q:$Q,ROW()-8))</f>
        <v>0</v>
      </c>
    </row>
    <row r="1783" spans="2:6" x14ac:dyDescent="0.15">
      <c r="B1783">
        <f ca="1">IF(INDEX(Transactions!$L:$L,ROW()-8)="",TODAY(),INDEX(Transactions!$G:$G,ROW()-8))</f>
        <v>46238</v>
      </c>
      <c r="F1783">
        <f>IF(INDEX(Transactions!$L:$L,ROW()-8)="",0,INDEX(Transactions!$Q:$Q,ROW()-8))</f>
        <v>0</v>
      </c>
    </row>
    <row r="1784" spans="2:6" x14ac:dyDescent="0.15">
      <c r="B1784">
        <f ca="1">IF(INDEX(Transactions!$L:$L,ROW()-8)="",TODAY(),INDEX(Transactions!$G:$G,ROW()-8))</f>
        <v>46238</v>
      </c>
      <c r="F1784">
        <f>IF(INDEX(Transactions!$L:$L,ROW()-8)="",0,INDEX(Transactions!$Q:$Q,ROW()-8))</f>
        <v>0</v>
      </c>
    </row>
    <row r="1785" spans="2:6" x14ac:dyDescent="0.15">
      <c r="B1785">
        <f ca="1">IF(INDEX(Transactions!$L:$L,ROW()-8)="",TODAY(),INDEX(Transactions!$G:$G,ROW()-8))</f>
        <v>46238</v>
      </c>
      <c r="F1785">
        <f>IF(INDEX(Transactions!$L:$L,ROW()-8)="",0,INDEX(Transactions!$Q:$Q,ROW()-8))</f>
        <v>0</v>
      </c>
    </row>
    <row r="1786" spans="2:6" x14ac:dyDescent="0.15">
      <c r="B1786">
        <f ca="1">IF(INDEX(Transactions!$L:$L,ROW()-8)="",TODAY(),INDEX(Transactions!$G:$G,ROW()-8))</f>
        <v>46238</v>
      </c>
      <c r="F1786">
        <f>IF(INDEX(Transactions!$L:$L,ROW()-8)="",0,INDEX(Transactions!$Q:$Q,ROW()-8))</f>
        <v>0</v>
      </c>
    </row>
    <row r="1787" spans="2:6" x14ac:dyDescent="0.15">
      <c r="B1787">
        <f ca="1">IF(INDEX(Transactions!$L:$L,ROW()-8)="",TODAY(),INDEX(Transactions!$G:$G,ROW()-8))</f>
        <v>46238</v>
      </c>
      <c r="F1787">
        <f>IF(INDEX(Transactions!$L:$L,ROW()-8)="",0,INDEX(Transactions!$Q:$Q,ROW()-8))</f>
        <v>0</v>
      </c>
    </row>
    <row r="1788" spans="2:6" x14ac:dyDescent="0.15">
      <c r="B1788">
        <f ca="1">IF(INDEX(Transactions!$L:$L,ROW()-8)="",TODAY(),INDEX(Transactions!$G:$G,ROW()-8))</f>
        <v>46238</v>
      </c>
      <c r="F1788">
        <f>IF(INDEX(Transactions!$L:$L,ROW()-8)="",0,INDEX(Transactions!$Q:$Q,ROW()-8))</f>
        <v>0</v>
      </c>
    </row>
    <row r="1789" spans="2:6" x14ac:dyDescent="0.15">
      <c r="B1789">
        <f ca="1">IF(INDEX(Transactions!$L:$L,ROW()-8)="",TODAY(),INDEX(Transactions!$G:$G,ROW()-8))</f>
        <v>46238</v>
      </c>
      <c r="F1789">
        <f>IF(INDEX(Transactions!$L:$L,ROW()-8)="",0,INDEX(Transactions!$Q:$Q,ROW()-8))</f>
        <v>0</v>
      </c>
    </row>
    <row r="1790" spans="2:6" x14ac:dyDescent="0.15">
      <c r="B1790">
        <f ca="1">IF(INDEX(Transactions!$L:$L,ROW()-8)="",TODAY(),INDEX(Transactions!$G:$G,ROW()-8))</f>
        <v>46238</v>
      </c>
      <c r="F1790">
        <f>IF(INDEX(Transactions!$L:$L,ROW()-8)="",0,INDEX(Transactions!$Q:$Q,ROW()-8))</f>
        <v>0</v>
      </c>
    </row>
    <row r="1791" spans="2:6" x14ac:dyDescent="0.15">
      <c r="B1791">
        <f ca="1">IF(INDEX(Transactions!$L:$L,ROW()-8)="",TODAY(),INDEX(Transactions!$G:$G,ROW()-8))</f>
        <v>46238</v>
      </c>
      <c r="F1791">
        <f>IF(INDEX(Transactions!$L:$L,ROW()-8)="",0,INDEX(Transactions!$Q:$Q,ROW()-8))</f>
        <v>0</v>
      </c>
    </row>
    <row r="1792" spans="2:6" x14ac:dyDescent="0.15">
      <c r="B1792">
        <f ca="1">IF(INDEX(Transactions!$L:$L,ROW()-8)="",TODAY(),INDEX(Transactions!$G:$G,ROW()-8))</f>
        <v>46238</v>
      </c>
      <c r="F1792">
        <f>IF(INDEX(Transactions!$L:$L,ROW()-8)="",0,INDEX(Transactions!$Q:$Q,ROW()-8))</f>
        <v>0</v>
      </c>
    </row>
    <row r="1793" spans="2:6" x14ac:dyDescent="0.15">
      <c r="B1793">
        <f ca="1">IF(INDEX(Transactions!$L:$L,ROW()-8)="",TODAY(),INDEX(Transactions!$G:$G,ROW()-8))</f>
        <v>46238</v>
      </c>
      <c r="F1793">
        <f>IF(INDEX(Transactions!$L:$L,ROW()-8)="",0,INDEX(Transactions!$Q:$Q,ROW()-8))</f>
        <v>0</v>
      </c>
    </row>
    <row r="1794" spans="2:6" x14ac:dyDescent="0.15">
      <c r="B1794">
        <f ca="1">IF(INDEX(Transactions!$L:$L,ROW()-8)="",TODAY(),INDEX(Transactions!$G:$G,ROW()-8))</f>
        <v>46238</v>
      </c>
      <c r="F1794">
        <f>IF(INDEX(Transactions!$L:$L,ROW()-8)="",0,INDEX(Transactions!$Q:$Q,ROW()-8))</f>
        <v>0</v>
      </c>
    </row>
    <row r="1795" spans="2:6" x14ac:dyDescent="0.15">
      <c r="B1795">
        <f ca="1">IF(INDEX(Transactions!$L:$L,ROW()-8)="",TODAY(),INDEX(Transactions!$G:$G,ROW()-8))</f>
        <v>46238</v>
      </c>
      <c r="F1795">
        <f>IF(INDEX(Transactions!$L:$L,ROW()-8)="",0,INDEX(Transactions!$Q:$Q,ROW()-8))</f>
        <v>0</v>
      </c>
    </row>
    <row r="1796" spans="2:6" x14ac:dyDescent="0.15">
      <c r="B1796">
        <f ca="1">IF(INDEX(Transactions!$L:$L,ROW()-8)="",TODAY(),INDEX(Transactions!$G:$G,ROW()-8))</f>
        <v>46238</v>
      </c>
      <c r="F1796">
        <f>IF(INDEX(Transactions!$L:$L,ROW()-8)="",0,INDEX(Transactions!$Q:$Q,ROW()-8))</f>
        <v>0</v>
      </c>
    </row>
    <row r="1797" spans="2:6" x14ac:dyDescent="0.15">
      <c r="B1797">
        <f ca="1">IF(INDEX(Transactions!$L:$L,ROW()-8)="",TODAY(),INDEX(Transactions!$G:$G,ROW()-8))</f>
        <v>46238</v>
      </c>
      <c r="F1797">
        <f>IF(INDEX(Transactions!$L:$L,ROW()-8)="",0,INDEX(Transactions!$Q:$Q,ROW()-8))</f>
        <v>0</v>
      </c>
    </row>
    <row r="1798" spans="2:6" x14ac:dyDescent="0.15">
      <c r="B1798">
        <f ca="1">IF(INDEX(Transactions!$L:$L,ROW()-8)="",TODAY(),INDEX(Transactions!$G:$G,ROW()-8))</f>
        <v>46238</v>
      </c>
      <c r="F1798">
        <f>IF(INDEX(Transactions!$L:$L,ROW()-8)="",0,INDEX(Transactions!$Q:$Q,ROW()-8))</f>
        <v>0</v>
      </c>
    </row>
    <row r="1799" spans="2:6" x14ac:dyDescent="0.15">
      <c r="B1799">
        <f ca="1">IF(INDEX(Transactions!$L:$L,ROW()-8)="",TODAY(),INDEX(Transactions!$G:$G,ROW()-8))</f>
        <v>46238</v>
      </c>
      <c r="F1799">
        <f>IF(INDEX(Transactions!$L:$L,ROW()-8)="",0,INDEX(Transactions!$Q:$Q,ROW()-8))</f>
        <v>0</v>
      </c>
    </row>
    <row r="1800" spans="2:6" x14ac:dyDescent="0.15">
      <c r="B1800">
        <f ca="1">IF(INDEX(Transactions!$L:$L,ROW()-8)="",TODAY(),INDEX(Transactions!$G:$G,ROW()-8))</f>
        <v>46238</v>
      </c>
      <c r="F1800">
        <f>IF(INDEX(Transactions!$L:$L,ROW()-8)="",0,INDEX(Transactions!$Q:$Q,ROW()-8))</f>
        <v>0</v>
      </c>
    </row>
    <row r="1801" spans="2:6" x14ac:dyDescent="0.15">
      <c r="B1801">
        <f ca="1">IF(INDEX(Transactions!$L:$L,ROW()-8)="",TODAY(),INDEX(Transactions!$G:$G,ROW()-8))</f>
        <v>46238</v>
      </c>
      <c r="F1801">
        <f>IF(INDEX(Transactions!$L:$L,ROW()-8)="",0,INDEX(Transactions!$Q:$Q,ROW()-8))</f>
        <v>0</v>
      </c>
    </row>
    <row r="1802" spans="2:6" x14ac:dyDescent="0.15">
      <c r="B1802">
        <f ca="1">IF(INDEX(Transactions!$L:$L,ROW()-8)="",TODAY(),INDEX(Transactions!$G:$G,ROW()-8))</f>
        <v>46238</v>
      </c>
      <c r="F1802">
        <f>IF(INDEX(Transactions!$L:$L,ROW()-8)="",0,INDEX(Transactions!$Q:$Q,ROW()-8))</f>
        <v>0</v>
      </c>
    </row>
    <row r="1803" spans="2:6" x14ac:dyDescent="0.15">
      <c r="B1803">
        <f ca="1">IF(INDEX(Transactions!$L:$L,ROW()-8)="",TODAY(),INDEX(Transactions!$G:$G,ROW()-8))</f>
        <v>46238</v>
      </c>
      <c r="F1803">
        <f>IF(INDEX(Transactions!$L:$L,ROW()-8)="",0,INDEX(Transactions!$Q:$Q,ROW()-8))</f>
        <v>0</v>
      </c>
    </row>
    <row r="1804" spans="2:6" x14ac:dyDescent="0.15">
      <c r="B1804">
        <f ca="1">IF(INDEX(Transactions!$L:$L,ROW()-8)="",TODAY(),INDEX(Transactions!$G:$G,ROW()-8))</f>
        <v>46238</v>
      </c>
      <c r="F1804">
        <f>IF(INDEX(Transactions!$L:$L,ROW()-8)="",0,INDEX(Transactions!$Q:$Q,ROW()-8))</f>
        <v>0</v>
      </c>
    </row>
    <row r="1805" spans="2:6" x14ac:dyDescent="0.15">
      <c r="B1805">
        <f ca="1">IF(INDEX(Transactions!$L:$L,ROW()-8)="",TODAY(),INDEX(Transactions!$G:$G,ROW()-8))</f>
        <v>46238</v>
      </c>
      <c r="F1805">
        <f>IF(INDEX(Transactions!$L:$L,ROW()-8)="",0,INDEX(Transactions!$Q:$Q,ROW()-8))</f>
        <v>0</v>
      </c>
    </row>
    <row r="1806" spans="2:6" x14ac:dyDescent="0.15">
      <c r="B1806">
        <f ca="1">IF(INDEX(Transactions!$L:$L,ROW()-8)="",TODAY(),INDEX(Transactions!$G:$G,ROW()-8))</f>
        <v>46238</v>
      </c>
      <c r="F1806">
        <f>IF(INDEX(Transactions!$L:$L,ROW()-8)="",0,INDEX(Transactions!$Q:$Q,ROW()-8))</f>
        <v>0</v>
      </c>
    </row>
    <row r="1807" spans="2:6" x14ac:dyDescent="0.15">
      <c r="B1807">
        <f ca="1">IF(INDEX(Transactions!$L:$L,ROW()-8)="",TODAY(),INDEX(Transactions!$G:$G,ROW()-8))</f>
        <v>46238</v>
      </c>
      <c r="F1807">
        <f>IF(INDEX(Transactions!$L:$L,ROW()-8)="",0,INDEX(Transactions!$Q:$Q,ROW()-8))</f>
        <v>0</v>
      </c>
    </row>
    <row r="1808" spans="2:6" x14ac:dyDescent="0.15">
      <c r="B1808">
        <f ca="1">IF(INDEX(Transactions!$L:$L,ROW()-8)="",TODAY(),INDEX(Transactions!$G:$G,ROW()-8))</f>
        <v>46238</v>
      </c>
      <c r="F1808">
        <f>IF(INDEX(Transactions!$L:$L,ROW()-8)="",0,INDEX(Transactions!$Q:$Q,ROW()-8))</f>
        <v>0</v>
      </c>
    </row>
    <row r="1809" spans="2:6" x14ac:dyDescent="0.15">
      <c r="B1809">
        <f ca="1">IF(INDEX(Transactions!$L:$L,ROW()-8)="",TODAY(),INDEX(Transactions!$G:$G,ROW()-8))</f>
        <v>46238</v>
      </c>
      <c r="F1809">
        <f>IF(INDEX(Transactions!$L:$L,ROW()-8)="",0,INDEX(Transactions!$Q:$Q,ROW()-8))</f>
        <v>0</v>
      </c>
    </row>
    <row r="1810" spans="2:6" x14ac:dyDescent="0.15">
      <c r="B1810">
        <f ca="1">IF(INDEX(Transactions!$L:$L,ROW()-8)="",TODAY(),INDEX(Transactions!$G:$G,ROW()-8))</f>
        <v>46238</v>
      </c>
      <c r="F1810">
        <f>IF(INDEX(Transactions!$L:$L,ROW()-8)="",0,INDEX(Transactions!$Q:$Q,ROW()-8))</f>
        <v>0</v>
      </c>
    </row>
    <row r="1811" spans="2:6" x14ac:dyDescent="0.15">
      <c r="B1811">
        <f ca="1">IF(INDEX(Transactions!$L:$L,ROW()-8)="",TODAY(),INDEX(Transactions!$G:$G,ROW()-8))</f>
        <v>46238</v>
      </c>
      <c r="F1811">
        <f>IF(INDEX(Transactions!$L:$L,ROW()-8)="",0,INDEX(Transactions!$Q:$Q,ROW()-8))</f>
        <v>0</v>
      </c>
    </row>
    <row r="1812" spans="2:6" x14ac:dyDescent="0.15">
      <c r="B1812">
        <f ca="1">IF(INDEX(Transactions!$L:$L,ROW()-8)="",TODAY(),INDEX(Transactions!$G:$G,ROW()-8))</f>
        <v>46238</v>
      </c>
      <c r="F1812">
        <f>IF(INDEX(Transactions!$L:$L,ROW()-8)="",0,INDEX(Transactions!$Q:$Q,ROW()-8))</f>
        <v>0</v>
      </c>
    </row>
    <row r="1813" spans="2:6" x14ac:dyDescent="0.15">
      <c r="B1813">
        <f ca="1">IF(INDEX(Transactions!$L:$L,ROW()-8)="",TODAY(),INDEX(Transactions!$G:$G,ROW()-8))</f>
        <v>46238</v>
      </c>
      <c r="F1813">
        <f>IF(INDEX(Transactions!$L:$L,ROW()-8)="",0,INDEX(Transactions!$Q:$Q,ROW()-8))</f>
        <v>0</v>
      </c>
    </row>
    <row r="1814" spans="2:6" x14ac:dyDescent="0.15">
      <c r="B1814">
        <f ca="1">IF(INDEX(Transactions!$L:$L,ROW()-8)="",TODAY(),INDEX(Transactions!$G:$G,ROW()-8))</f>
        <v>46238</v>
      </c>
      <c r="F1814">
        <f>IF(INDEX(Transactions!$L:$L,ROW()-8)="",0,INDEX(Transactions!$Q:$Q,ROW()-8))</f>
        <v>0</v>
      </c>
    </row>
    <row r="1815" spans="2:6" x14ac:dyDescent="0.15">
      <c r="B1815">
        <f ca="1">IF(INDEX(Transactions!$L:$L,ROW()-8)="",TODAY(),INDEX(Transactions!$G:$G,ROW()-8))</f>
        <v>46238</v>
      </c>
      <c r="F1815">
        <f>IF(INDEX(Transactions!$L:$L,ROW()-8)="",0,INDEX(Transactions!$Q:$Q,ROW()-8))</f>
        <v>0</v>
      </c>
    </row>
    <row r="1816" spans="2:6" x14ac:dyDescent="0.15">
      <c r="B1816">
        <f ca="1">IF(INDEX(Transactions!$L:$L,ROW()-8)="",TODAY(),INDEX(Transactions!$G:$G,ROW()-8))</f>
        <v>46238</v>
      </c>
      <c r="F1816">
        <f>IF(INDEX(Transactions!$L:$L,ROW()-8)="",0,INDEX(Transactions!$Q:$Q,ROW()-8))</f>
        <v>0</v>
      </c>
    </row>
    <row r="1817" spans="2:6" x14ac:dyDescent="0.15">
      <c r="B1817">
        <f ca="1">IF(INDEX(Transactions!$L:$L,ROW()-8)="",TODAY(),INDEX(Transactions!$G:$G,ROW()-8))</f>
        <v>46238</v>
      </c>
      <c r="F1817">
        <f>IF(INDEX(Transactions!$L:$L,ROW()-8)="",0,INDEX(Transactions!$Q:$Q,ROW()-8))</f>
        <v>0</v>
      </c>
    </row>
    <row r="1818" spans="2:6" x14ac:dyDescent="0.15">
      <c r="B1818">
        <f ca="1">IF(INDEX(Transactions!$L:$L,ROW()-8)="",TODAY(),INDEX(Transactions!$G:$G,ROW()-8))</f>
        <v>46238</v>
      </c>
      <c r="F1818">
        <f>IF(INDEX(Transactions!$L:$L,ROW()-8)="",0,INDEX(Transactions!$Q:$Q,ROW()-8))</f>
        <v>0</v>
      </c>
    </row>
    <row r="1819" spans="2:6" x14ac:dyDescent="0.15">
      <c r="B1819">
        <f ca="1">IF(INDEX(Transactions!$L:$L,ROW()-8)="",TODAY(),INDEX(Transactions!$G:$G,ROW()-8))</f>
        <v>46238</v>
      </c>
      <c r="F1819">
        <f>IF(INDEX(Transactions!$L:$L,ROW()-8)="",0,INDEX(Transactions!$Q:$Q,ROW()-8))</f>
        <v>0</v>
      </c>
    </row>
    <row r="1820" spans="2:6" x14ac:dyDescent="0.15">
      <c r="B1820">
        <f ca="1">IF(INDEX(Transactions!$L:$L,ROW()-8)="",TODAY(),INDEX(Transactions!$G:$G,ROW()-8))</f>
        <v>46238</v>
      </c>
      <c r="F1820">
        <f>IF(INDEX(Transactions!$L:$L,ROW()-8)="",0,INDEX(Transactions!$Q:$Q,ROW()-8))</f>
        <v>0</v>
      </c>
    </row>
    <row r="1821" spans="2:6" x14ac:dyDescent="0.15">
      <c r="B1821">
        <f ca="1">IF(INDEX(Transactions!$L:$L,ROW()-8)="",TODAY(),INDEX(Transactions!$G:$G,ROW()-8))</f>
        <v>46238</v>
      </c>
      <c r="F1821">
        <f>IF(INDEX(Transactions!$L:$L,ROW()-8)="",0,INDEX(Transactions!$Q:$Q,ROW()-8))</f>
        <v>0</v>
      </c>
    </row>
    <row r="1822" spans="2:6" x14ac:dyDescent="0.15">
      <c r="B1822">
        <f ca="1">IF(INDEX(Transactions!$L:$L,ROW()-8)="",TODAY(),INDEX(Transactions!$G:$G,ROW()-8))</f>
        <v>46238</v>
      </c>
      <c r="F1822">
        <f>IF(INDEX(Transactions!$L:$L,ROW()-8)="",0,INDEX(Transactions!$Q:$Q,ROW()-8))</f>
        <v>0</v>
      </c>
    </row>
    <row r="1823" spans="2:6" x14ac:dyDescent="0.15">
      <c r="B1823">
        <f ca="1">IF(INDEX(Transactions!$L:$L,ROW()-8)="",TODAY(),INDEX(Transactions!$G:$G,ROW()-8))</f>
        <v>46238</v>
      </c>
      <c r="F1823">
        <f>IF(INDEX(Transactions!$L:$L,ROW()-8)="",0,INDEX(Transactions!$Q:$Q,ROW()-8))</f>
        <v>0</v>
      </c>
    </row>
    <row r="1824" spans="2:6" x14ac:dyDescent="0.15">
      <c r="B1824">
        <f ca="1">IF(INDEX(Transactions!$L:$L,ROW()-8)="",TODAY(),INDEX(Transactions!$G:$G,ROW()-8))</f>
        <v>46238</v>
      </c>
      <c r="F1824">
        <f>IF(INDEX(Transactions!$L:$L,ROW()-8)="",0,INDEX(Transactions!$Q:$Q,ROW()-8))</f>
        <v>0</v>
      </c>
    </row>
    <row r="1825" spans="2:6" x14ac:dyDescent="0.15">
      <c r="B1825">
        <f ca="1">IF(INDEX(Transactions!$L:$L,ROW()-8)="",TODAY(),INDEX(Transactions!$G:$G,ROW()-8))</f>
        <v>46238</v>
      </c>
      <c r="F1825">
        <f>IF(INDEX(Transactions!$L:$L,ROW()-8)="",0,INDEX(Transactions!$Q:$Q,ROW()-8))</f>
        <v>0</v>
      </c>
    </row>
    <row r="1826" spans="2:6" x14ac:dyDescent="0.15">
      <c r="B1826">
        <f ca="1">IF(INDEX(Transactions!$L:$L,ROW()-8)="",TODAY(),INDEX(Transactions!$G:$G,ROW()-8))</f>
        <v>46238</v>
      </c>
      <c r="F1826">
        <f>IF(INDEX(Transactions!$L:$L,ROW()-8)="",0,INDEX(Transactions!$Q:$Q,ROW()-8))</f>
        <v>0</v>
      </c>
    </row>
    <row r="1827" spans="2:6" x14ac:dyDescent="0.15">
      <c r="B1827">
        <f ca="1">IF(INDEX(Transactions!$L:$L,ROW()-8)="",TODAY(),INDEX(Transactions!$G:$G,ROW()-8))</f>
        <v>46238</v>
      </c>
      <c r="F1827">
        <f>IF(INDEX(Transactions!$L:$L,ROW()-8)="",0,INDEX(Transactions!$Q:$Q,ROW()-8))</f>
        <v>0</v>
      </c>
    </row>
    <row r="1828" spans="2:6" x14ac:dyDescent="0.15">
      <c r="B1828">
        <f ca="1">IF(INDEX(Transactions!$L:$L,ROW()-8)="",TODAY(),INDEX(Transactions!$G:$G,ROW()-8))</f>
        <v>46238</v>
      </c>
      <c r="F1828">
        <f>IF(INDEX(Transactions!$L:$L,ROW()-8)="",0,INDEX(Transactions!$Q:$Q,ROW()-8))</f>
        <v>0</v>
      </c>
    </row>
    <row r="1829" spans="2:6" x14ac:dyDescent="0.15">
      <c r="B1829">
        <f ca="1">IF(INDEX(Transactions!$L:$L,ROW()-8)="",TODAY(),INDEX(Transactions!$G:$G,ROW()-8))</f>
        <v>46238</v>
      </c>
      <c r="F1829">
        <f>IF(INDEX(Transactions!$L:$L,ROW()-8)="",0,INDEX(Transactions!$Q:$Q,ROW()-8))</f>
        <v>0</v>
      </c>
    </row>
    <row r="1830" spans="2:6" x14ac:dyDescent="0.15">
      <c r="B1830">
        <f ca="1">IF(INDEX(Transactions!$L:$L,ROW()-8)="",TODAY(),INDEX(Transactions!$G:$G,ROW()-8))</f>
        <v>46238</v>
      </c>
      <c r="F1830">
        <f>IF(INDEX(Transactions!$L:$L,ROW()-8)="",0,INDEX(Transactions!$Q:$Q,ROW()-8))</f>
        <v>0</v>
      </c>
    </row>
    <row r="1831" spans="2:6" x14ac:dyDescent="0.15">
      <c r="B1831">
        <f ca="1">IF(INDEX(Transactions!$L:$L,ROW()-8)="",TODAY(),INDEX(Transactions!$G:$G,ROW()-8))</f>
        <v>46238</v>
      </c>
      <c r="F1831">
        <f>IF(INDEX(Transactions!$L:$L,ROW()-8)="",0,INDEX(Transactions!$Q:$Q,ROW()-8))</f>
        <v>0</v>
      </c>
    </row>
    <row r="1832" spans="2:6" x14ac:dyDescent="0.15">
      <c r="B1832">
        <f ca="1">IF(INDEX(Transactions!$L:$L,ROW()-8)="",TODAY(),INDEX(Transactions!$G:$G,ROW()-8))</f>
        <v>46238</v>
      </c>
      <c r="F1832">
        <f>IF(INDEX(Transactions!$L:$L,ROW()-8)="",0,INDEX(Transactions!$Q:$Q,ROW()-8))</f>
        <v>0</v>
      </c>
    </row>
    <row r="1833" spans="2:6" x14ac:dyDescent="0.15">
      <c r="B1833">
        <f ca="1">IF(INDEX(Transactions!$L:$L,ROW()-8)="",TODAY(),INDEX(Transactions!$G:$G,ROW()-8))</f>
        <v>46238</v>
      </c>
      <c r="F1833">
        <f>IF(INDEX(Transactions!$L:$L,ROW()-8)="",0,INDEX(Transactions!$Q:$Q,ROW()-8))</f>
        <v>0</v>
      </c>
    </row>
    <row r="1834" spans="2:6" x14ac:dyDescent="0.15">
      <c r="B1834">
        <f ca="1">IF(INDEX(Transactions!$L:$L,ROW()-8)="",TODAY(),INDEX(Transactions!$G:$G,ROW()-8))</f>
        <v>46238</v>
      </c>
      <c r="F1834">
        <f>IF(INDEX(Transactions!$L:$L,ROW()-8)="",0,INDEX(Transactions!$Q:$Q,ROW()-8))</f>
        <v>0</v>
      </c>
    </row>
    <row r="1835" spans="2:6" x14ac:dyDescent="0.15">
      <c r="B1835">
        <f ca="1">IF(INDEX(Transactions!$L:$L,ROW()-8)="",TODAY(),INDEX(Transactions!$G:$G,ROW()-8))</f>
        <v>46238</v>
      </c>
      <c r="F1835">
        <f>IF(INDEX(Transactions!$L:$L,ROW()-8)="",0,INDEX(Transactions!$Q:$Q,ROW()-8))</f>
        <v>0</v>
      </c>
    </row>
    <row r="1836" spans="2:6" x14ac:dyDescent="0.15">
      <c r="B1836">
        <f ca="1">IF(INDEX(Transactions!$L:$L,ROW()-8)="",TODAY(),INDEX(Transactions!$G:$G,ROW()-8))</f>
        <v>46238</v>
      </c>
      <c r="F1836">
        <f>IF(INDEX(Transactions!$L:$L,ROW()-8)="",0,INDEX(Transactions!$Q:$Q,ROW()-8))</f>
        <v>0</v>
      </c>
    </row>
    <row r="1837" spans="2:6" x14ac:dyDescent="0.15">
      <c r="B1837">
        <f ca="1">IF(INDEX(Transactions!$L:$L,ROW()-8)="",TODAY(),INDEX(Transactions!$G:$G,ROW()-8))</f>
        <v>46238</v>
      </c>
      <c r="F1837">
        <f>IF(INDEX(Transactions!$L:$L,ROW()-8)="",0,INDEX(Transactions!$Q:$Q,ROW()-8))</f>
        <v>0</v>
      </c>
    </row>
    <row r="1838" spans="2:6" x14ac:dyDescent="0.15">
      <c r="B1838">
        <f ca="1">IF(INDEX(Transactions!$L:$L,ROW()-8)="",TODAY(),INDEX(Transactions!$G:$G,ROW()-8))</f>
        <v>46238</v>
      </c>
      <c r="F1838">
        <f>IF(INDEX(Transactions!$L:$L,ROW()-8)="",0,INDEX(Transactions!$Q:$Q,ROW()-8))</f>
        <v>0</v>
      </c>
    </row>
    <row r="1839" spans="2:6" x14ac:dyDescent="0.15">
      <c r="B1839">
        <f ca="1">IF(INDEX(Transactions!$L:$L,ROW()-8)="",TODAY(),INDEX(Transactions!$G:$G,ROW()-8))</f>
        <v>46238</v>
      </c>
      <c r="F1839">
        <f>IF(INDEX(Transactions!$L:$L,ROW()-8)="",0,INDEX(Transactions!$Q:$Q,ROW()-8))</f>
        <v>0</v>
      </c>
    </row>
    <row r="1840" spans="2:6" x14ac:dyDescent="0.15">
      <c r="B1840">
        <f ca="1">IF(INDEX(Transactions!$L:$L,ROW()-8)="",TODAY(),INDEX(Transactions!$G:$G,ROW()-8))</f>
        <v>46238</v>
      </c>
      <c r="F1840">
        <f>IF(INDEX(Transactions!$L:$L,ROW()-8)="",0,INDEX(Transactions!$Q:$Q,ROW()-8))</f>
        <v>0</v>
      </c>
    </row>
    <row r="1841" spans="2:6" x14ac:dyDescent="0.15">
      <c r="B1841">
        <f ca="1">IF(INDEX(Transactions!$L:$L,ROW()-8)="",TODAY(),INDEX(Transactions!$G:$G,ROW()-8))</f>
        <v>46238</v>
      </c>
      <c r="F1841">
        <f>IF(INDEX(Transactions!$L:$L,ROW()-8)="",0,INDEX(Transactions!$Q:$Q,ROW()-8))</f>
        <v>0</v>
      </c>
    </row>
    <row r="1842" spans="2:6" x14ac:dyDescent="0.15">
      <c r="B1842">
        <f ca="1">IF(INDEX(Transactions!$L:$L,ROW()-8)="",TODAY(),INDEX(Transactions!$G:$G,ROW()-8))</f>
        <v>46238</v>
      </c>
      <c r="F1842">
        <f>IF(INDEX(Transactions!$L:$L,ROW()-8)="",0,INDEX(Transactions!$Q:$Q,ROW()-8))</f>
        <v>0</v>
      </c>
    </row>
    <row r="1843" spans="2:6" x14ac:dyDescent="0.15">
      <c r="B1843">
        <f ca="1">IF(INDEX(Transactions!$L:$L,ROW()-8)="",TODAY(),INDEX(Transactions!$G:$G,ROW()-8))</f>
        <v>46238</v>
      </c>
      <c r="F1843">
        <f>IF(INDEX(Transactions!$L:$L,ROW()-8)="",0,INDEX(Transactions!$Q:$Q,ROW()-8))</f>
        <v>0</v>
      </c>
    </row>
    <row r="1844" spans="2:6" x14ac:dyDescent="0.15">
      <c r="B1844">
        <f ca="1">IF(INDEX(Transactions!$L:$L,ROW()-8)="",TODAY(),INDEX(Transactions!$G:$G,ROW()-8))</f>
        <v>46238</v>
      </c>
      <c r="F1844">
        <f>IF(INDEX(Transactions!$L:$L,ROW()-8)="",0,INDEX(Transactions!$Q:$Q,ROW()-8))</f>
        <v>0</v>
      </c>
    </row>
    <row r="1845" spans="2:6" x14ac:dyDescent="0.15">
      <c r="B1845">
        <f ca="1">IF(INDEX(Transactions!$L:$L,ROW()-8)="",TODAY(),INDEX(Transactions!$G:$G,ROW()-8))</f>
        <v>46238</v>
      </c>
      <c r="F1845">
        <f>IF(INDEX(Transactions!$L:$L,ROW()-8)="",0,INDEX(Transactions!$Q:$Q,ROW()-8))</f>
        <v>0</v>
      </c>
    </row>
    <row r="1846" spans="2:6" x14ac:dyDescent="0.15">
      <c r="B1846">
        <f ca="1">IF(INDEX(Transactions!$L:$L,ROW()-8)="",TODAY(),INDEX(Transactions!$G:$G,ROW()-8))</f>
        <v>46238</v>
      </c>
      <c r="F1846">
        <f>IF(INDEX(Transactions!$L:$L,ROW()-8)="",0,INDEX(Transactions!$Q:$Q,ROW()-8))</f>
        <v>0</v>
      </c>
    </row>
    <row r="1847" spans="2:6" x14ac:dyDescent="0.15">
      <c r="B1847">
        <f ca="1">IF(INDEX(Transactions!$L:$L,ROW()-8)="",TODAY(),INDEX(Transactions!$G:$G,ROW()-8))</f>
        <v>46238</v>
      </c>
      <c r="F1847">
        <f>IF(INDEX(Transactions!$L:$L,ROW()-8)="",0,INDEX(Transactions!$Q:$Q,ROW()-8))</f>
        <v>0</v>
      </c>
    </row>
    <row r="1848" spans="2:6" x14ac:dyDescent="0.15">
      <c r="B1848">
        <f ca="1">IF(INDEX(Transactions!$L:$L,ROW()-8)="",TODAY(),INDEX(Transactions!$G:$G,ROW()-8))</f>
        <v>46238</v>
      </c>
      <c r="F1848">
        <f>IF(INDEX(Transactions!$L:$L,ROW()-8)="",0,INDEX(Transactions!$Q:$Q,ROW()-8))</f>
        <v>0</v>
      </c>
    </row>
    <row r="1849" spans="2:6" x14ac:dyDescent="0.15">
      <c r="B1849">
        <f ca="1">IF(INDEX(Transactions!$L:$L,ROW()-8)="",TODAY(),INDEX(Transactions!$G:$G,ROW()-8))</f>
        <v>46238</v>
      </c>
      <c r="F1849">
        <f>IF(INDEX(Transactions!$L:$L,ROW()-8)="",0,INDEX(Transactions!$Q:$Q,ROW()-8))</f>
        <v>0</v>
      </c>
    </row>
    <row r="1850" spans="2:6" x14ac:dyDescent="0.15">
      <c r="B1850">
        <f ca="1">IF(INDEX(Transactions!$L:$L,ROW()-8)="",TODAY(),INDEX(Transactions!$G:$G,ROW()-8))</f>
        <v>46238</v>
      </c>
      <c r="F1850">
        <f>IF(INDEX(Transactions!$L:$L,ROW()-8)="",0,INDEX(Transactions!$Q:$Q,ROW()-8))</f>
        <v>0</v>
      </c>
    </row>
    <row r="1851" spans="2:6" x14ac:dyDescent="0.15">
      <c r="B1851">
        <f ca="1">IF(INDEX(Transactions!$L:$L,ROW()-8)="",TODAY(),INDEX(Transactions!$G:$G,ROW()-8))</f>
        <v>46238</v>
      </c>
      <c r="F1851">
        <f>IF(INDEX(Transactions!$L:$L,ROW()-8)="",0,INDEX(Transactions!$Q:$Q,ROW()-8))</f>
        <v>0</v>
      </c>
    </row>
    <row r="1852" spans="2:6" x14ac:dyDescent="0.15">
      <c r="B1852">
        <f ca="1">IF(INDEX(Transactions!$L:$L,ROW()-8)="",TODAY(),INDEX(Transactions!$G:$G,ROW()-8))</f>
        <v>46238</v>
      </c>
      <c r="F1852">
        <f>IF(INDEX(Transactions!$L:$L,ROW()-8)="",0,INDEX(Transactions!$Q:$Q,ROW()-8))</f>
        <v>0</v>
      </c>
    </row>
    <row r="1853" spans="2:6" x14ac:dyDescent="0.15">
      <c r="B1853">
        <f ca="1">IF(INDEX(Transactions!$L:$L,ROW()-8)="",TODAY(),INDEX(Transactions!$G:$G,ROW()-8))</f>
        <v>46238</v>
      </c>
      <c r="F1853">
        <f>IF(INDEX(Transactions!$L:$L,ROW()-8)="",0,INDEX(Transactions!$Q:$Q,ROW()-8))</f>
        <v>0</v>
      </c>
    </row>
    <row r="1854" spans="2:6" x14ac:dyDescent="0.15">
      <c r="B1854">
        <f ca="1">IF(INDEX(Transactions!$L:$L,ROW()-8)="",TODAY(),INDEX(Transactions!$G:$G,ROW()-8))</f>
        <v>46238</v>
      </c>
      <c r="F1854">
        <f>IF(INDEX(Transactions!$L:$L,ROW()-8)="",0,INDEX(Transactions!$Q:$Q,ROW()-8))</f>
        <v>0</v>
      </c>
    </row>
    <row r="1855" spans="2:6" x14ac:dyDescent="0.15">
      <c r="B1855">
        <f ca="1">IF(INDEX(Transactions!$L:$L,ROW()-8)="",TODAY(),INDEX(Transactions!$G:$G,ROW()-8))</f>
        <v>46238</v>
      </c>
      <c r="F1855">
        <f>IF(INDEX(Transactions!$L:$L,ROW()-8)="",0,INDEX(Transactions!$Q:$Q,ROW()-8))</f>
        <v>0</v>
      </c>
    </row>
    <row r="1856" spans="2:6" x14ac:dyDescent="0.15">
      <c r="B1856">
        <f ca="1">IF(INDEX(Transactions!$L:$L,ROW()-8)="",TODAY(),INDEX(Transactions!$G:$G,ROW()-8))</f>
        <v>46238</v>
      </c>
      <c r="F1856">
        <f>IF(INDEX(Transactions!$L:$L,ROW()-8)="",0,INDEX(Transactions!$Q:$Q,ROW()-8))</f>
        <v>0</v>
      </c>
    </row>
    <row r="1857" spans="2:6" x14ac:dyDescent="0.15">
      <c r="B1857">
        <f ca="1">IF(INDEX(Transactions!$L:$L,ROW()-8)="",TODAY(),INDEX(Transactions!$G:$G,ROW()-8))</f>
        <v>46238</v>
      </c>
      <c r="F1857">
        <f>IF(INDEX(Transactions!$L:$L,ROW()-8)="",0,INDEX(Transactions!$Q:$Q,ROW()-8))</f>
        <v>0</v>
      </c>
    </row>
    <row r="1858" spans="2:6" x14ac:dyDescent="0.15">
      <c r="B1858">
        <f ca="1">IF(INDEX(Transactions!$L:$L,ROW()-8)="",TODAY(),INDEX(Transactions!$G:$G,ROW()-8))</f>
        <v>46238</v>
      </c>
      <c r="F1858">
        <f>IF(INDEX(Transactions!$L:$L,ROW()-8)="",0,INDEX(Transactions!$Q:$Q,ROW()-8))</f>
        <v>0</v>
      </c>
    </row>
    <row r="1859" spans="2:6" x14ac:dyDescent="0.15">
      <c r="B1859">
        <f ca="1">IF(INDEX(Transactions!$L:$L,ROW()-8)="",TODAY(),INDEX(Transactions!$G:$G,ROW()-8))</f>
        <v>46238</v>
      </c>
      <c r="F1859">
        <f>IF(INDEX(Transactions!$L:$L,ROW()-8)="",0,INDEX(Transactions!$Q:$Q,ROW()-8))</f>
        <v>0</v>
      </c>
    </row>
    <row r="1860" spans="2:6" x14ac:dyDescent="0.15">
      <c r="B1860">
        <f ca="1">IF(INDEX(Transactions!$L:$L,ROW()-8)="",TODAY(),INDEX(Transactions!$G:$G,ROW()-8))</f>
        <v>46238</v>
      </c>
      <c r="F1860">
        <f>IF(INDEX(Transactions!$L:$L,ROW()-8)="",0,INDEX(Transactions!$Q:$Q,ROW()-8))</f>
        <v>0</v>
      </c>
    </row>
    <row r="1861" spans="2:6" x14ac:dyDescent="0.15">
      <c r="B1861">
        <f ca="1">IF(INDEX(Transactions!$L:$L,ROW()-8)="",TODAY(),INDEX(Transactions!$G:$G,ROW()-8))</f>
        <v>46238</v>
      </c>
      <c r="F1861">
        <f>IF(INDEX(Transactions!$L:$L,ROW()-8)="",0,INDEX(Transactions!$Q:$Q,ROW()-8))</f>
        <v>0</v>
      </c>
    </row>
    <row r="1862" spans="2:6" x14ac:dyDescent="0.15">
      <c r="B1862">
        <f ca="1">IF(INDEX(Transactions!$L:$L,ROW()-8)="",TODAY(),INDEX(Transactions!$G:$G,ROW()-8))</f>
        <v>46238</v>
      </c>
      <c r="F1862">
        <f>IF(INDEX(Transactions!$L:$L,ROW()-8)="",0,INDEX(Transactions!$Q:$Q,ROW()-8))</f>
        <v>0</v>
      </c>
    </row>
    <row r="1863" spans="2:6" x14ac:dyDescent="0.15">
      <c r="B1863">
        <f ca="1">IF(INDEX(Transactions!$L:$L,ROW()-8)="",TODAY(),INDEX(Transactions!$G:$G,ROW()-8))</f>
        <v>46238</v>
      </c>
      <c r="F1863">
        <f>IF(INDEX(Transactions!$L:$L,ROW()-8)="",0,INDEX(Transactions!$Q:$Q,ROW()-8))</f>
        <v>0</v>
      </c>
    </row>
    <row r="1864" spans="2:6" x14ac:dyDescent="0.15">
      <c r="B1864">
        <f ca="1">IF(INDEX(Transactions!$L:$L,ROW()-8)="",TODAY(),INDEX(Transactions!$G:$G,ROW()-8))</f>
        <v>46238</v>
      </c>
      <c r="F1864">
        <f>IF(INDEX(Transactions!$L:$L,ROW()-8)="",0,INDEX(Transactions!$Q:$Q,ROW()-8))</f>
        <v>0</v>
      </c>
    </row>
    <row r="1865" spans="2:6" x14ac:dyDescent="0.15">
      <c r="B1865">
        <f ca="1">IF(INDEX(Transactions!$L:$L,ROW()-8)="",TODAY(),INDEX(Transactions!$G:$G,ROW()-8))</f>
        <v>46238</v>
      </c>
      <c r="F1865">
        <f>IF(INDEX(Transactions!$L:$L,ROW()-8)="",0,INDEX(Transactions!$Q:$Q,ROW()-8))</f>
        <v>0</v>
      </c>
    </row>
    <row r="1866" spans="2:6" x14ac:dyDescent="0.15">
      <c r="B1866">
        <f ca="1">IF(INDEX(Transactions!$L:$L,ROW()-8)="",TODAY(),INDEX(Transactions!$G:$G,ROW()-8))</f>
        <v>46238</v>
      </c>
      <c r="F1866">
        <f>IF(INDEX(Transactions!$L:$L,ROW()-8)="",0,INDEX(Transactions!$Q:$Q,ROW()-8))</f>
        <v>0</v>
      </c>
    </row>
    <row r="1867" spans="2:6" x14ac:dyDescent="0.15">
      <c r="B1867">
        <f ca="1">IF(INDEX(Transactions!$L:$L,ROW()-8)="",TODAY(),INDEX(Transactions!$G:$G,ROW()-8))</f>
        <v>46238</v>
      </c>
      <c r="F1867">
        <f>IF(INDEX(Transactions!$L:$L,ROW()-8)="",0,INDEX(Transactions!$Q:$Q,ROW()-8))</f>
        <v>0</v>
      </c>
    </row>
    <row r="1868" spans="2:6" x14ac:dyDescent="0.15">
      <c r="B1868">
        <f ca="1">IF(INDEX(Transactions!$L:$L,ROW()-8)="",TODAY(),INDEX(Transactions!$G:$G,ROW()-8))</f>
        <v>46238</v>
      </c>
      <c r="F1868">
        <f>IF(INDEX(Transactions!$L:$L,ROW()-8)="",0,INDEX(Transactions!$Q:$Q,ROW()-8))</f>
        <v>0</v>
      </c>
    </row>
    <row r="1869" spans="2:6" x14ac:dyDescent="0.15">
      <c r="B1869">
        <f ca="1">IF(INDEX(Transactions!$L:$L,ROW()-8)="",TODAY(),INDEX(Transactions!$G:$G,ROW()-8))</f>
        <v>46238</v>
      </c>
      <c r="F1869">
        <f>IF(INDEX(Transactions!$L:$L,ROW()-8)="",0,INDEX(Transactions!$Q:$Q,ROW()-8))</f>
        <v>0</v>
      </c>
    </row>
    <row r="1870" spans="2:6" x14ac:dyDescent="0.15">
      <c r="B1870">
        <f ca="1">IF(INDEX(Transactions!$L:$L,ROW()-8)="",TODAY(),INDEX(Transactions!$G:$G,ROW()-8))</f>
        <v>46238</v>
      </c>
      <c r="F1870">
        <f>IF(INDEX(Transactions!$L:$L,ROW()-8)="",0,INDEX(Transactions!$Q:$Q,ROW()-8))</f>
        <v>0</v>
      </c>
    </row>
    <row r="1871" spans="2:6" x14ac:dyDescent="0.15">
      <c r="B1871">
        <f ca="1">IF(INDEX(Transactions!$L:$L,ROW()-8)="",TODAY(),INDEX(Transactions!$G:$G,ROW()-8))</f>
        <v>46238</v>
      </c>
      <c r="F1871">
        <f>IF(INDEX(Transactions!$L:$L,ROW()-8)="",0,INDEX(Transactions!$Q:$Q,ROW()-8))</f>
        <v>0</v>
      </c>
    </row>
    <row r="1872" spans="2:6" x14ac:dyDescent="0.15">
      <c r="B1872">
        <f ca="1">IF(INDEX(Transactions!$L:$L,ROW()-8)="",TODAY(),INDEX(Transactions!$G:$G,ROW()-8))</f>
        <v>46238</v>
      </c>
      <c r="F1872">
        <f>IF(INDEX(Transactions!$L:$L,ROW()-8)="",0,INDEX(Transactions!$Q:$Q,ROW()-8))</f>
        <v>0</v>
      </c>
    </row>
    <row r="1873" spans="2:6" x14ac:dyDescent="0.15">
      <c r="B1873">
        <f ca="1">IF(INDEX(Transactions!$L:$L,ROW()-8)="",TODAY(),INDEX(Transactions!$G:$G,ROW()-8))</f>
        <v>46238</v>
      </c>
      <c r="F1873">
        <f>IF(INDEX(Transactions!$L:$L,ROW()-8)="",0,INDEX(Transactions!$Q:$Q,ROW()-8))</f>
        <v>0</v>
      </c>
    </row>
    <row r="1874" spans="2:6" x14ac:dyDescent="0.15">
      <c r="B1874">
        <f ca="1">IF(INDEX(Transactions!$L:$L,ROW()-8)="",TODAY(),INDEX(Transactions!$G:$G,ROW()-8))</f>
        <v>46238</v>
      </c>
      <c r="F1874">
        <f>IF(INDEX(Transactions!$L:$L,ROW()-8)="",0,INDEX(Transactions!$Q:$Q,ROW()-8))</f>
        <v>0</v>
      </c>
    </row>
    <row r="1875" spans="2:6" x14ac:dyDescent="0.15">
      <c r="B1875">
        <f ca="1">IF(INDEX(Transactions!$L:$L,ROW()-8)="",TODAY(),INDEX(Transactions!$G:$G,ROW()-8))</f>
        <v>46238</v>
      </c>
      <c r="F1875">
        <f>IF(INDEX(Transactions!$L:$L,ROW()-8)="",0,INDEX(Transactions!$Q:$Q,ROW()-8))</f>
        <v>0</v>
      </c>
    </row>
    <row r="1876" spans="2:6" x14ac:dyDescent="0.15">
      <c r="B1876">
        <f ca="1">IF(INDEX(Transactions!$L:$L,ROW()-8)="",TODAY(),INDEX(Transactions!$G:$G,ROW()-8))</f>
        <v>46238</v>
      </c>
      <c r="F1876">
        <f>IF(INDEX(Transactions!$L:$L,ROW()-8)="",0,INDEX(Transactions!$Q:$Q,ROW()-8))</f>
        <v>0</v>
      </c>
    </row>
    <row r="1877" spans="2:6" x14ac:dyDescent="0.15">
      <c r="B1877">
        <f ca="1">IF(INDEX(Transactions!$L:$L,ROW()-8)="",TODAY(),INDEX(Transactions!$G:$G,ROW()-8))</f>
        <v>46238</v>
      </c>
      <c r="F1877">
        <f>IF(INDEX(Transactions!$L:$L,ROW()-8)="",0,INDEX(Transactions!$Q:$Q,ROW()-8))</f>
        <v>0</v>
      </c>
    </row>
    <row r="1878" spans="2:6" x14ac:dyDescent="0.15">
      <c r="B1878">
        <f ca="1">IF(INDEX(Transactions!$L:$L,ROW()-8)="",TODAY(),INDEX(Transactions!$G:$G,ROW()-8))</f>
        <v>46238</v>
      </c>
      <c r="F1878">
        <f>IF(INDEX(Transactions!$L:$L,ROW()-8)="",0,INDEX(Transactions!$Q:$Q,ROW()-8))</f>
        <v>0</v>
      </c>
    </row>
    <row r="1879" spans="2:6" x14ac:dyDescent="0.15">
      <c r="B1879">
        <f ca="1">IF(INDEX(Transactions!$L:$L,ROW()-8)="",TODAY(),INDEX(Transactions!$G:$G,ROW()-8))</f>
        <v>46238</v>
      </c>
      <c r="F1879">
        <f>IF(INDEX(Transactions!$L:$L,ROW()-8)="",0,INDEX(Transactions!$Q:$Q,ROW()-8))</f>
        <v>0</v>
      </c>
    </row>
    <row r="1880" spans="2:6" x14ac:dyDescent="0.15">
      <c r="B1880">
        <f ca="1">IF(INDEX(Transactions!$L:$L,ROW()-8)="",TODAY(),INDEX(Transactions!$G:$G,ROW()-8))</f>
        <v>46238</v>
      </c>
      <c r="F1880">
        <f>IF(INDEX(Transactions!$L:$L,ROW()-8)="",0,INDEX(Transactions!$Q:$Q,ROW()-8))</f>
        <v>0</v>
      </c>
    </row>
    <row r="1881" spans="2:6" x14ac:dyDescent="0.15">
      <c r="B1881">
        <f ca="1">IF(INDEX(Transactions!$L:$L,ROW()-8)="",TODAY(),INDEX(Transactions!$G:$G,ROW()-8))</f>
        <v>46238</v>
      </c>
      <c r="F1881">
        <f>IF(INDEX(Transactions!$L:$L,ROW()-8)="",0,INDEX(Transactions!$Q:$Q,ROW()-8))</f>
        <v>0</v>
      </c>
    </row>
    <row r="1882" spans="2:6" x14ac:dyDescent="0.15">
      <c r="B1882">
        <f ca="1">IF(INDEX(Transactions!$L:$L,ROW()-8)="",TODAY(),INDEX(Transactions!$G:$G,ROW()-8))</f>
        <v>46238</v>
      </c>
      <c r="F1882">
        <f>IF(INDEX(Transactions!$L:$L,ROW()-8)="",0,INDEX(Transactions!$Q:$Q,ROW()-8))</f>
        <v>0</v>
      </c>
    </row>
    <row r="1883" spans="2:6" x14ac:dyDescent="0.15">
      <c r="B1883">
        <f ca="1">IF(INDEX(Transactions!$L:$L,ROW()-8)="",TODAY(),INDEX(Transactions!$G:$G,ROW()-8))</f>
        <v>46238</v>
      </c>
      <c r="F1883">
        <f>IF(INDEX(Transactions!$L:$L,ROW()-8)="",0,INDEX(Transactions!$Q:$Q,ROW()-8))</f>
        <v>0</v>
      </c>
    </row>
    <row r="1884" spans="2:6" x14ac:dyDescent="0.15">
      <c r="B1884">
        <f ca="1">IF(INDEX(Transactions!$L:$L,ROW()-8)="",TODAY(),INDEX(Transactions!$G:$G,ROW()-8))</f>
        <v>46238</v>
      </c>
      <c r="F1884">
        <f>IF(INDEX(Transactions!$L:$L,ROW()-8)="",0,INDEX(Transactions!$Q:$Q,ROW()-8))</f>
        <v>0</v>
      </c>
    </row>
    <row r="1885" spans="2:6" x14ac:dyDescent="0.15">
      <c r="B1885">
        <f ca="1">IF(INDEX(Transactions!$L:$L,ROW()-8)="",TODAY(),INDEX(Transactions!$G:$G,ROW()-8))</f>
        <v>46238</v>
      </c>
      <c r="F1885">
        <f>IF(INDEX(Transactions!$L:$L,ROW()-8)="",0,INDEX(Transactions!$Q:$Q,ROW()-8))</f>
        <v>0</v>
      </c>
    </row>
    <row r="1886" spans="2:6" x14ac:dyDescent="0.15">
      <c r="B1886">
        <f ca="1">IF(INDEX(Transactions!$L:$L,ROW()-8)="",TODAY(),INDEX(Transactions!$G:$G,ROW()-8))</f>
        <v>46238</v>
      </c>
      <c r="F1886">
        <f>IF(INDEX(Transactions!$L:$L,ROW()-8)="",0,INDEX(Transactions!$Q:$Q,ROW()-8))</f>
        <v>0</v>
      </c>
    </row>
    <row r="1887" spans="2:6" x14ac:dyDescent="0.15">
      <c r="B1887">
        <f ca="1">IF(INDEX(Transactions!$L:$L,ROW()-8)="",TODAY(),INDEX(Transactions!$G:$G,ROW()-8))</f>
        <v>46238</v>
      </c>
      <c r="F1887">
        <f>IF(INDEX(Transactions!$L:$L,ROW()-8)="",0,INDEX(Transactions!$Q:$Q,ROW()-8))</f>
        <v>0</v>
      </c>
    </row>
    <row r="1888" spans="2:6" x14ac:dyDescent="0.15">
      <c r="B1888">
        <f ca="1">IF(INDEX(Transactions!$L:$L,ROW()-8)="",TODAY(),INDEX(Transactions!$G:$G,ROW()-8))</f>
        <v>46238</v>
      </c>
      <c r="F1888">
        <f>IF(INDEX(Transactions!$L:$L,ROW()-8)="",0,INDEX(Transactions!$Q:$Q,ROW()-8))</f>
        <v>0</v>
      </c>
    </row>
    <row r="1889" spans="2:6" x14ac:dyDescent="0.15">
      <c r="B1889">
        <f ca="1">IF(INDEX(Transactions!$L:$L,ROW()-8)="",TODAY(),INDEX(Transactions!$G:$G,ROW()-8))</f>
        <v>46238</v>
      </c>
      <c r="F1889">
        <f>IF(INDEX(Transactions!$L:$L,ROW()-8)="",0,INDEX(Transactions!$Q:$Q,ROW()-8))</f>
        <v>0</v>
      </c>
    </row>
    <row r="1890" spans="2:6" x14ac:dyDescent="0.15">
      <c r="B1890">
        <f ca="1">IF(INDEX(Transactions!$L:$L,ROW()-8)="",TODAY(),INDEX(Transactions!$G:$G,ROW()-8))</f>
        <v>46238</v>
      </c>
      <c r="F1890">
        <f>IF(INDEX(Transactions!$L:$L,ROW()-8)="",0,INDEX(Transactions!$Q:$Q,ROW()-8))</f>
        <v>0</v>
      </c>
    </row>
    <row r="1891" spans="2:6" x14ac:dyDescent="0.15">
      <c r="B1891">
        <f ca="1">IF(INDEX(Transactions!$L:$L,ROW()-8)="",TODAY(),INDEX(Transactions!$G:$G,ROW()-8))</f>
        <v>46238</v>
      </c>
      <c r="F1891">
        <f>IF(INDEX(Transactions!$L:$L,ROW()-8)="",0,INDEX(Transactions!$Q:$Q,ROW()-8))</f>
        <v>0</v>
      </c>
    </row>
    <row r="1892" spans="2:6" x14ac:dyDescent="0.15">
      <c r="B1892">
        <f ca="1">IF(INDEX(Transactions!$L:$L,ROW()-8)="",TODAY(),INDEX(Transactions!$G:$G,ROW()-8))</f>
        <v>46238</v>
      </c>
      <c r="F1892">
        <f>IF(INDEX(Transactions!$L:$L,ROW()-8)="",0,INDEX(Transactions!$Q:$Q,ROW()-8))</f>
        <v>0</v>
      </c>
    </row>
    <row r="1893" spans="2:6" x14ac:dyDescent="0.15">
      <c r="B1893">
        <f ca="1">IF(INDEX(Transactions!$L:$L,ROW()-8)="",TODAY(),INDEX(Transactions!$G:$G,ROW()-8))</f>
        <v>46238</v>
      </c>
      <c r="F1893">
        <f>IF(INDEX(Transactions!$L:$L,ROW()-8)="",0,INDEX(Transactions!$Q:$Q,ROW()-8))</f>
        <v>0</v>
      </c>
    </row>
    <row r="1894" spans="2:6" x14ac:dyDescent="0.15">
      <c r="B1894">
        <f ca="1">IF(INDEX(Transactions!$L:$L,ROW()-8)="",TODAY(),INDEX(Transactions!$G:$G,ROW()-8))</f>
        <v>46238</v>
      </c>
      <c r="F1894">
        <f>IF(INDEX(Transactions!$L:$L,ROW()-8)="",0,INDEX(Transactions!$Q:$Q,ROW()-8))</f>
        <v>0</v>
      </c>
    </row>
    <row r="1895" spans="2:6" x14ac:dyDescent="0.15">
      <c r="B1895">
        <f ca="1">IF(INDEX(Transactions!$L:$L,ROW()-8)="",TODAY(),INDEX(Transactions!$G:$G,ROW()-8))</f>
        <v>46238</v>
      </c>
      <c r="F1895">
        <f>IF(INDEX(Transactions!$L:$L,ROW()-8)="",0,INDEX(Transactions!$Q:$Q,ROW()-8))</f>
        <v>0</v>
      </c>
    </row>
    <row r="1896" spans="2:6" x14ac:dyDescent="0.15">
      <c r="B1896">
        <f ca="1">IF(INDEX(Transactions!$L:$L,ROW()-8)="",TODAY(),INDEX(Transactions!$G:$G,ROW()-8))</f>
        <v>46238</v>
      </c>
      <c r="F1896">
        <f>IF(INDEX(Transactions!$L:$L,ROW()-8)="",0,INDEX(Transactions!$Q:$Q,ROW()-8))</f>
        <v>0</v>
      </c>
    </row>
    <row r="1897" spans="2:6" x14ac:dyDescent="0.15">
      <c r="B1897">
        <f ca="1">IF(INDEX(Transactions!$L:$L,ROW()-8)="",TODAY(),INDEX(Transactions!$G:$G,ROW()-8))</f>
        <v>46238</v>
      </c>
      <c r="F1897">
        <f>IF(INDEX(Transactions!$L:$L,ROW()-8)="",0,INDEX(Transactions!$Q:$Q,ROW()-8))</f>
        <v>0</v>
      </c>
    </row>
    <row r="1898" spans="2:6" x14ac:dyDescent="0.15">
      <c r="B1898">
        <f ca="1">IF(INDEX(Transactions!$L:$L,ROW()-8)="",TODAY(),INDEX(Transactions!$G:$G,ROW()-8))</f>
        <v>46238</v>
      </c>
      <c r="F1898">
        <f>IF(INDEX(Transactions!$L:$L,ROW()-8)="",0,INDEX(Transactions!$Q:$Q,ROW()-8))</f>
        <v>0</v>
      </c>
    </row>
    <row r="1899" spans="2:6" x14ac:dyDescent="0.15">
      <c r="B1899">
        <f ca="1">IF(INDEX(Transactions!$L:$L,ROW()-8)="",TODAY(),INDEX(Transactions!$G:$G,ROW()-8))</f>
        <v>46238</v>
      </c>
      <c r="F1899">
        <f>IF(INDEX(Transactions!$L:$L,ROW()-8)="",0,INDEX(Transactions!$Q:$Q,ROW()-8))</f>
        <v>0</v>
      </c>
    </row>
    <row r="1900" spans="2:6" x14ac:dyDescent="0.15">
      <c r="B1900">
        <f ca="1">IF(INDEX(Transactions!$L:$L,ROW()-8)="",TODAY(),INDEX(Transactions!$G:$G,ROW()-8))</f>
        <v>46238</v>
      </c>
      <c r="F1900">
        <f>IF(INDEX(Transactions!$L:$L,ROW()-8)="",0,INDEX(Transactions!$Q:$Q,ROW()-8))</f>
        <v>0</v>
      </c>
    </row>
    <row r="1901" spans="2:6" x14ac:dyDescent="0.15">
      <c r="B1901">
        <f ca="1">IF(INDEX(Transactions!$L:$L,ROW()-8)="",TODAY(),INDEX(Transactions!$G:$G,ROW()-8))</f>
        <v>46238</v>
      </c>
      <c r="F1901">
        <f>IF(INDEX(Transactions!$L:$L,ROW()-8)="",0,INDEX(Transactions!$Q:$Q,ROW()-8))</f>
        <v>0</v>
      </c>
    </row>
    <row r="1902" spans="2:6" x14ac:dyDescent="0.15">
      <c r="B1902">
        <f ca="1">IF(INDEX(Transactions!$L:$L,ROW()-8)="",TODAY(),INDEX(Transactions!$G:$G,ROW()-8))</f>
        <v>46238</v>
      </c>
      <c r="F1902">
        <f>IF(INDEX(Transactions!$L:$L,ROW()-8)="",0,INDEX(Transactions!$Q:$Q,ROW()-8))</f>
        <v>0</v>
      </c>
    </row>
    <row r="1903" spans="2:6" x14ac:dyDescent="0.15">
      <c r="B1903">
        <f ca="1">IF(INDEX(Transactions!$L:$L,ROW()-8)="",TODAY(),INDEX(Transactions!$G:$G,ROW()-8))</f>
        <v>46238</v>
      </c>
      <c r="F1903">
        <f>IF(INDEX(Transactions!$L:$L,ROW()-8)="",0,INDEX(Transactions!$Q:$Q,ROW()-8))</f>
        <v>0</v>
      </c>
    </row>
    <row r="1904" spans="2:6" x14ac:dyDescent="0.15">
      <c r="B1904">
        <f ca="1">IF(INDEX(Transactions!$L:$L,ROW()-8)="",TODAY(),INDEX(Transactions!$G:$G,ROW()-8))</f>
        <v>46238</v>
      </c>
      <c r="F1904">
        <f>IF(INDEX(Transactions!$L:$L,ROW()-8)="",0,INDEX(Transactions!$Q:$Q,ROW()-8))</f>
        <v>0</v>
      </c>
    </row>
    <row r="1905" spans="2:6" x14ac:dyDescent="0.15">
      <c r="B1905">
        <f ca="1">IF(INDEX(Transactions!$L:$L,ROW()-8)="",TODAY(),INDEX(Transactions!$G:$G,ROW()-8))</f>
        <v>46238</v>
      </c>
      <c r="F1905">
        <f>IF(INDEX(Transactions!$L:$L,ROW()-8)="",0,INDEX(Transactions!$Q:$Q,ROW()-8))</f>
        <v>0</v>
      </c>
    </row>
    <row r="1906" spans="2:6" x14ac:dyDescent="0.15">
      <c r="B1906">
        <f ca="1">IF(INDEX(Transactions!$L:$L,ROW()-8)="",TODAY(),INDEX(Transactions!$G:$G,ROW()-8))</f>
        <v>46238</v>
      </c>
      <c r="F1906">
        <f>IF(INDEX(Transactions!$L:$L,ROW()-8)="",0,INDEX(Transactions!$Q:$Q,ROW()-8))</f>
        <v>0</v>
      </c>
    </row>
    <row r="1907" spans="2:6" x14ac:dyDescent="0.15">
      <c r="B1907">
        <f ca="1">IF(INDEX(Transactions!$L:$L,ROW()-8)="",TODAY(),INDEX(Transactions!$G:$G,ROW()-8))</f>
        <v>46238</v>
      </c>
      <c r="F1907">
        <f>IF(INDEX(Transactions!$L:$L,ROW()-8)="",0,INDEX(Transactions!$Q:$Q,ROW()-8))</f>
        <v>0</v>
      </c>
    </row>
    <row r="1908" spans="2:6" x14ac:dyDescent="0.15">
      <c r="B1908">
        <f ca="1">IF(INDEX(Transactions!$L:$L,ROW()-8)="",TODAY(),INDEX(Transactions!$G:$G,ROW()-8))</f>
        <v>46238</v>
      </c>
      <c r="F1908">
        <f>IF(INDEX(Transactions!$L:$L,ROW()-8)="",0,INDEX(Transactions!$Q:$Q,ROW()-8))</f>
        <v>0</v>
      </c>
    </row>
    <row r="1909" spans="2:6" x14ac:dyDescent="0.15">
      <c r="B1909">
        <f ca="1">IF(INDEX(Transactions!$L:$L,ROW()-8)="",TODAY(),INDEX(Transactions!$G:$G,ROW()-8))</f>
        <v>46238</v>
      </c>
      <c r="F1909">
        <f>IF(INDEX(Transactions!$L:$L,ROW()-8)="",0,INDEX(Transactions!$Q:$Q,ROW()-8))</f>
        <v>0</v>
      </c>
    </row>
    <row r="1910" spans="2:6" x14ac:dyDescent="0.15">
      <c r="B1910">
        <f ca="1">IF(INDEX(Transactions!$L:$L,ROW()-8)="",TODAY(),INDEX(Transactions!$G:$G,ROW()-8))</f>
        <v>46238</v>
      </c>
      <c r="F1910">
        <f>IF(INDEX(Transactions!$L:$L,ROW()-8)="",0,INDEX(Transactions!$Q:$Q,ROW()-8))</f>
        <v>0</v>
      </c>
    </row>
    <row r="1911" spans="2:6" x14ac:dyDescent="0.15">
      <c r="B1911">
        <f ca="1">IF(INDEX(Transactions!$L:$L,ROW()-8)="",TODAY(),INDEX(Transactions!$G:$G,ROW()-8))</f>
        <v>46238</v>
      </c>
      <c r="F1911">
        <f>IF(INDEX(Transactions!$L:$L,ROW()-8)="",0,INDEX(Transactions!$Q:$Q,ROW()-8))</f>
        <v>0</v>
      </c>
    </row>
    <row r="1912" spans="2:6" x14ac:dyDescent="0.15">
      <c r="B1912">
        <f ca="1">IF(INDEX(Transactions!$L:$L,ROW()-8)="",TODAY(),INDEX(Transactions!$G:$G,ROW()-8))</f>
        <v>46238</v>
      </c>
      <c r="F1912">
        <f>IF(INDEX(Transactions!$L:$L,ROW()-8)="",0,INDEX(Transactions!$Q:$Q,ROW()-8))</f>
        <v>0</v>
      </c>
    </row>
    <row r="1913" spans="2:6" x14ac:dyDescent="0.15">
      <c r="B1913">
        <f ca="1">IF(INDEX(Transactions!$L:$L,ROW()-8)="",TODAY(),INDEX(Transactions!$G:$G,ROW()-8))</f>
        <v>46238</v>
      </c>
      <c r="F1913">
        <f>IF(INDEX(Transactions!$L:$L,ROW()-8)="",0,INDEX(Transactions!$Q:$Q,ROW()-8))</f>
        <v>0</v>
      </c>
    </row>
    <row r="1914" spans="2:6" x14ac:dyDescent="0.15">
      <c r="B1914">
        <f ca="1">IF(INDEX(Transactions!$L:$L,ROW()-8)="",TODAY(),INDEX(Transactions!$G:$G,ROW()-8))</f>
        <v>46238</v>
      </c>
      <c r="F1914">
        <f>IF(INDEX(Transactions!$L:$L,ROW()-8)="",0,INDEX(Transactions!$Q:$Q,ROW()-8))</f>
        <v>0</v>
      </c>
    </row>
    <row r="1915" spans="2:6" x14ac:dyDescent="0.15">
      <c r="B1915">
        <f ca="1">IF(INDEX(Transactions!$L:$L,ROW()-8)="",TODAY(),INDEX(Transactions!$G:$G,ROW()-8))</f>
        <v>46238</v>
      </c>
      <c r="F1915">
        <f>IF(INDEX(Transactions!$L:$L,ROW()-8)="",0,INDEX(Transactions!$Q:$Q,ROW()-8))</f>
        <v>0</v>
      </c>
    </row>
    <row r="1916" spans="2:6" x14ac:dyDescent="0.15">
      <c r="B1916">
        <f ca="1">IF(INDEX(Transactions!$L:$L,ROW()-8)="",TODAY(),INDEX(Transactions!$G:$G,ROW()-8))</f>
        <v>46238</v>
      </c>
      <c r="F1916">
        <f>IF(INDEX(Transactions!$L:$L,ROW()-8)="",0,INDEX(Transactions!$Q:$Q,ROW()-8))</f>
        <v>0</v>
      </c>
    </row>
    <row r="1917" spans="2:6" x14ac:dyDescent="0.15">
      <c r="B1917">
        <f ca="1">IF(INDEX(Transactions!$L:$L,ROW()-8)="",TODAY(),INDEX(Transactions!$G:$G,ROW()-8))</f>
        <v>46238</v>
      </c>
      <c r="F1917">
        <f>IF(INDEX(Transactions!$L:$L,ROW()-8)="",0,INDEX(Transactions!$Q:$Q,ROW()-8))</f>
        <v>0</v>
      </c>
    </row>
    <row r="1918" spans="2:6" x14ac:dyDescent="0.15">
      <c r="B1918">
        <f ca="1">IF(INDEX(Transactions!$L:$L,ROW()-8)="",TODAY(),INDEX(Transactions!$G:$G,ROW()-8))</f>
        <v>46238</v>
      </c>
      <c r="F1918">
        <f>IF(INDEX(Transactions!$L:$L,ROW()-8)="",0,INDEX(Transactions!$Q:$Q,ROW()-8))</f>
        <v>0</v>
      </c>
    </row>
    <row r="1919" spans="2:6" x14ac:dyDescent="0.15">
      <c r="B1919">
        <f ca="1">IF(INDEX(Transactions!$L:$L,ROW()-8)="",TODAY(),INDEX(Transactions!$G:$G,ROW()-8))</f>
        <v>46238</v>
      </c>
      <c r="F1919">
        <f>IF(INDEX(Transactions!$L:$L,ROW()-8)="",0,INDEX(Transactions!$Q:$Q,ROW()-8))</f>
        <v>0</v>
      </c>
    </row>
    <row r="1920" spans="2:6" x14ac:dyDescent="0.15">
      <c r="B1920">
        <f ca="1">IF(INDEX(Transactions!$L:$L,ROW()-8)="",TODAY(),INDEX(Transactions!$G:$G,ROW()-8))</f>
        <v>46238</v>
      </c>
      <c r="F1920">
        <f>IF(INDEX(Transactions!$L:$L,ROW()-8)="",0,INDEX(Transactions!$Q:$Q,ROW()-8))</f>
        <v>0</v>
      </c>
    </row>
    <row r="1921" spans="2:6" x14ac:dyDescent="0.15">
      <c r="B1921">
        <f ca="1">IF(INDEX(Transactions!$L:$L,ROW()-8)="",TODAY(),INDEX(Transactions!$G:$G,ROW()-8))</f>
        <v>46238</v>
      </c>
      <c r="F1921">
        <f>IF(INDEX(Transactions!$L:$L,ROW()-8)="",0,INDEX(Transactions!$Q:$Q,ROW()-8))</f>
        <v>0</v>
      </c>
    </row>
    <row r="1922" spans="2:6" x14ac:dyDescent="0.15">
      <c r="B1922">
        <f ca="1">IF(INDEX(Transactions!$L:$L,ROW()-8)="",TODAY(),INDEX(Transactions!$G:$G,ROW()-8))</f>
        <v>46238</v>
      </c>
      <c r="F1922">
        <f>IF(INDEX(Transactions!$L:$L,ROW()-8)="",0,INDEX(Transactions!$Q:$Q,ROW()-8))</f>
        <v>0</v>
      </c>
    </row>
    <row r="1923" spans="2:6" x14ac:dyDescent="0.15">
      <c r="B1923">
        <f ca="1">IF(INDEX(Transactions!$L:$L,ROW()-8)="",TODAY(),INDEX(Transactions!$G:$G,ROW()-8))</f>
        <v>46238</v>
      </c>
      <c r="F1923">
        <f>IF(INDEX(Transactions!$L:$L,ROW()-8)="",0,INDEX(Transactions!$Q:$Q,ROW()-8))</f>
        <v>0</v>
      </c>
    </row>
    <row r="1924" spans="2:6" x14ac:dyDescent="0.15">
      <c r="B1924">
        <f ca="1">IF(INDEX(Transactions!$L:$L,ROW()-8)="",TODAY(),INDEX(Transactions!$G:$G,ROW()-8))</f>
        <v>46238</v>
      </c>
      <c r="F1924">
        <f>IF(INDEX(Transactions!$L:$L,ROW()-8)="",0,INDEX(Transactions!$Q:$Q,ROW()-8))</f>
        <v>0</v>
      </c>
    </row>
    <row r="1925" spans="2:6" x14ac:dyDescent="0.15">
      <c r="B1925">
        <f ca="1">IF(INDEX(Transactions!$L:$L,ROW()-8)="",TODAY(),INDEX(Transactions!$G:$G,ROW()-8))</f>
        <v>46238</v>
      </c>
      <c r="F1925">
        <f>IF(INDEX(Transactions!$L:$L,ROW()-8)="",0,INDEX(Transactions!$Q:$Q,ROW()-8))</f>
        <v>0</v>
      </c>
    </row>
    <row r="1926" spans="2:6" x14ac:dyDescent="0.15">
      <c r="B1926">
        <f ca="1">IF(INDEX(Transactions!$L:$L,ROW()-8)="",TODAY(),INDEX(Transactions!$G:$G,ROW()-8))</f>
        <v>46238</v>
      </c>
      <c r="F1926">
        <f>IF(INDEX(Transactions!$L:$L,ROW()-8)="",0,INDEX(Transactions!$Q:$Q,ROW()-8))</f>
        <v>0</v>
      </c>
    </row>
    <row r="1927" spans="2:6" x14ac:dyDescent="0.15">
      <c r="B1927">
        <f ca="1">IF(INDEX(Transactions!$L:$L,ROW()-8)="",TODAY(),INDEX(Transactions!$G:$G,ROW()-8))</f>
        <v>46238</v>
      </c>
      <c r="F1927">
        <f>IF(INDEX(Transactions!$L:$L,ROW()-8)="",0,INDEX(Transactions!$Q:$Q,ROW()-8))</f>
        <v>0</v>
      </c>
    </row>
    <row r="1928" spans="2:6" x14ac:dyDescent="0.15">
      <c r="B1928">
        <f ca="1">IF(INDEX(Transactions!$L:$L,ROW()-8)="",TODAY(),INDEX(Transactions!$G:$G,ROW()-8))</f>
        <v>46238</v>
      </c>
      <c r="F1928">
        <f>IF(INDEX(Transactions!$L:$L,ROW()-8)="",0,INDEX(Transactions!$Q:$Q,ROW()-8))</f>
        <v>0</v>
      </c>
    </row>
    <row r="1929" spans="2:6" x14ac:dyDescent="0.15">
      <c r="B1929">
        <f ca="1">IF(INDEX(Transactions!$L:$L,ROW()-8)="",TODAY(),INDEX(Transactions!$G:$G,ROW()-8))</f>
        <v>46238</v>
      </c>
      <c r="F1929">
        <f>IF(INDEX(Transactions!$L:$L,ROW()-8)="",0,INDEX(Transactions!$Q:$Q,ROW()-8))</f>
        <v>0</v>
      </c>
    </row>
    <row r="1930" spans="2:6" x14ac:dyDescent="0.15">
      <c r="B1930">
        <f ca="1">IF(INDEX(Transactions!$L:$L,ROW()-8)="",TODAY(),INDEX(Transactions!$G:$G,ROW()-8))</f>
        <v>46238</v>
      </c>
      <c r="F1930">
        <f>IF(INDEX(Transactions!$L:$L,ROW()-8)="",0,INDEX(Transactions!$Q:$Q,ROW()-8))</f>
        <v>0</v>
      </c>
    </row>
    <row r="1931" spans="2:6" x14ac:dyDescent="0.15">
      <c r="B1931">
        <f ca="1">IF(INDEX(Transactions!$L:$L,ROW()-8)="",TODAY(),INDEX(Transactions!$G:$G,ROW()-8))</f>
        <v>46238</v>
      </c>
      <c r="F1931">
        <f>IF(INDEX(Transactions!$L:$L,ROW()-8)="",0,INDEX(Transactions!$Q:$Q,ROW()-8))</f>
        <v>0</v>
      </c>
    </row>
    <row r="1932" spans="2:6" x14ac:dyDescent="0.15">
      <c r="B1932">
        <f ca="1">IF(INDEX(Transactions!$L:$L,ROW()-8)="",TODAY(),INDEX(Transactions!$G:$G,ROW()-8))</f>
        <v>46238</v>
      </c>
      <c r="F1932">
        <f>IF(INDEX(Transactions!$L:$L,ROW()-8)="",0,INDEX(Transactions!$Q:$Q,ROW()-8))</f>
        <v>0</v>
      </c>
    </row>
    <row r="1933" spans="2:6" x14ac:dyDescent="0.15">
      <c r="B1933">
        <f ca="1">IF(INDEX(Transactions!$L:$L,ROW()-8)="",TODAY(),INDEX(Transactions!$G:$G,ROW()-8))</f>
        <v>46238</v>
      </c>
      <c r="F1933">
        <f>IF(INDEX(Transactions!$L:$L,ROW()-8)="",0,INDEX(Transactions!$Q:$Q,ROW()-8))</f>
        <v>0</v>
      </c>
    </row>
    <row r="1934" spans="2:6" x14ac:dyDescent="0.15">
      <c r="B1934">
        <f ca="1">IF(INDEX(Transactions!$L:$L,ROW()-8)="",TODAY(),INDEX(Transactions!$G:$G,ROW()-8))</f>
        <v>46238</v>
      </c>
      <c r="F1934">
        <f>IF(INDEX(Transactions!$L:$L,ROW()-8)="",0,INDEX(Transactions!$Q:$Q,ROW()-8))</f>
        <v>0</v>
      </c>
    </row>
    <row r="1935" spans="2:6" x14ac:dyDescent="0.15">
      <c r="B1935">
        <f ca="1">IF(INDEX(Transactions!$L:$L,ROW()-8)="",TODAY(),INDEX(Transactions!$G:$G,ROW()-8))</f>
        <v>46238</v>
      </c>
      <c r="F1935">
        <f>IF(INDEX(Transactions!$L:$L,ROW()-8)="",0,INDEX(Transactions!$Q:$Q,ROW()-8))</f>
        <v>0</v>
      </c>
    </row>
    <row r="1936" spans="2:6" x14ac:dyDescent="0.15">
      <c r="B1936">
        <f ca="1">IF(INDEX(Transactions!$L:$L,ROW()-8)="",TODAY(),INDEX(Transactions!$G:$G,ROW()-8))</f>
        <v>46238</v>
      </c>
      <c r="F1936">
        <f>IF(INDEX(Transactions!$L:$L,ROW()-8)="",0,INDEX(Transactions!$Q:$Q,ROW()-8))</f>
        <v>0</v>
      </c>
    </row>
    <row r="1937" spans="2:6" x14ac:dyDescent="0.15">
      <c r="B1937">
        <f ca="1">IF(INDEX(Transactions!$L:$L,ROW()-8)="",TODAY(),INDEX(Transactions!$G:$G,ROW()-8))</f>
        <v>46238</v>
      </c>
      <c r="F1937">
        <f>IF(INDEX(Transactions!$L:$L,ROW()-8)="",0,INDEX(Transactions!$Q:$Q,ROW()-8))</f>
        <v>0</v>
      </c>
    </row>
    <row r="1938" spans="2:6" x14ac:dyDescent="0.15">
      <c r="B1938">
        <f ca="1">IF(INDEX(Transactions!$L:$L,ROW()-8)="",TODAY(),INDEX(Transactions!$G:$G,ROW()-8))</f>
        <v>46238</v>
      </c>
      <c r="F1938">
        <f>IF(INDEX(Transactions!$L:$L,ROW()-8)="",0,INDEX(Transactions!$Q:$Q,ROW()-8))</f>
        <v>0</v>
      </c>
    </row>
    <row r="1939" spans="2:6" x14ac:dyDescent="0.15">
      <c r="B1939">
        <f ca="1">IF(INDEX(Transactions!$L:$L,ROW()-8)="",TODAY(),INDEX(Transactions!$G:$G,ROW()-8))</f>
        <v>46238</v>
      </c>
      <c r="F1939">
        <f>IF(INDEX(Transactions!$L:$L,ROW()-8)="",0,INDEX(Transactions!$Q:$Q,ROW()-8))</f>
        <v>0</v>
      </c>
    </row>
    <row r="1940" spans="2:6" x14ac:dyDescent="0.15">
      <c r="B1940">
        <f ca="1">IF(INDEX(Transactions!$L:$L,ROW()-8)="",TODAY(),INDEX(Transactions!$G:$G,ROW()-8))</f>
        <v>46238</v>
      </c>
      <c r="F1940">
        <f>IF(INDEX(Transactions!$L:$L,ROW()-8)="",0,INDEX(Transactions!$Q:$Q,ROW()-8))</f>
        <v>0</v>
      </c>
    </row>
    <row r="1941" spans="2:6" x14ac:dyDescent="0.15">
      <c r="B1941">
        <f ca="1">IF(INDEX(Transactions!$L:$L,ROW()-8)="",TODAY(),INDEX(Transactions!$G:$G,ROW()-8))</f>
        <v>46238</v>
      </c>
      <c r="F1941">
        <f>IF(INDEX(Transactions!$L:$L,ROW()-8)="",0,INDEX(Transactions!$Q:$Q,ROW()-8))</f>
        <v>0</v>
      </c>
    </row>
    <row r="1942" spans="2:6" x14ac:dyDescent="0.15">
      <c r="B1942">
        <f ca="1">IF(INDEX(Transactions!$L:$L,ROW()-8)="",TODAY(),INDEX(Transactions!$G:$G,ROW()-8))</f>
        <v>46238</v>
      </c>
      <c r="F1942">
        <f>IF(INDEX(Transactions!$L:$L,ROW()-8)="",0,INDEX(Transactions!$Q:$Q,ROW()-8))</f>
        <v>0</v>
      </c>
    </row>
    <row r="1943" spans="2:6" x14ac:dyDescent="0.15">
      <c r="B1943">
        <f ca="1">IF(INDEX(Transactions!$L:$L,ROW()-8)="",TODAY(),INDEX(Transactions!$G:$G,ROW()-8))</f>
        <v>46238</v>
      </c>
      <c r="F1943">
        <f>IF(INDEX(Transactions!$L:$L,ROW()-8)="",0,INDEX(Transactions!$Q:$Q,ROW()-8))</f>
        <v>0</v>
      </c>
    </row>
    <row r="1944" spans="2:6" x14ac:dyDescent="0.15">
      <c r="B1944">
        <f ca="1">IF(INDEX(Transactions!$L:$L,ROW()-8)="",TODAY(),INDEX(Transactions!$G:$G,ROW()-8))</f>
        <v>46238</v>
      </c>
      <c r="F1944">
        <f>IF(INDEX(Transactions!$L:$L,ROW()-8)="",0,INDEX(Transactions!$Q:$Q,ROW()-8))</f>
        <v>0</v>
      </c>
    </row>
    <row r="1945" spans="2:6" x14ac:dyDescent="0.15">
      <c r="B1945">
        <f ca="1">IF(INDEX(Transactions!$L:$L,ROW()-8)="",TODAY(),INDEX(Transactions!$G:$G,ROW()-8))</f>
        <v>46238</v>
      </c>
      <c r="F1945">
        <f>IF(INDEX(Transactions!$L:$L,ROW()-8)="",0,INDEX(Transactions!$Q:$Q,ROW()-8))</f>
        <v>0</v>
      </c>
    </row>
    <row r="1946" spans="2:6" x14ac:dyDescent="0.15">
      <c r="B1946">
        <f ca="1">IF(INDEX(Transactions!$L:$L,ROW()-8)="",TODAY(),INDEX(Transactions!$G:$G,ROW()-8))</f>
        <v>46238</v>
      </c>
      <c r="F1946">
        <f>IF(INDEX(Transactions!$L:$L,ROW()-8)="",0,INDEX(Transactions!$Q:$Q,ROW()-8))</f>
        <v>0</v>
      </c>
    </row>
    <row r="1947" spans="2:6" x14ac:dyDescent="0.15">
      <c r="B1947">
        <f ca="1">IF(INDEX(Transactions!$L:$L,ROW()-8)="",TODAY(),INDEX(Transactions!$G:$G,ROW()-8))</f>
        <v>46238</v>
      </c>
      <c r="F1947">
        <f>IF(INDEX(Transactions!$L:$L,ROW()-8)="",0,INDEX(Transactions!$Q:$Q,ROW()-8))</f>
        <v>0</v>
      </c>
    </row>
    <row r="1948" spans="2:6" x14ac:dyDescent="0.15">
      <c r="B1948">
        <f ca="1">IF(INDEX(Transactions!$L:$L,ROW()-8)="",TODAY(),INDEX(Transactions!$G:$G,ROW()-8))</f>
        <v>46238</v>
      </c>
      <c r="F1948">
        <f>IF(INDEX(Transactions!$L:$L,ROW()-8)="",0,INDEX(Transactions!$Q:$Q,ROW()-8))</f>
        <v>0</v>
      </c>
    </row>
    <row r="1949" spans="2:6" x14ac:dyDescent="0.15">
      <c r="B1949">
        <f ca="1">IF(INDEX(Transactions!$L:$L,ROW()-8)="",TODAY(),INDEX(Transactions!$G:$G,ROW()-8))</f>
        <v>46238</v>
      </c>
      <c r="F1949">
        <f>IF(INDEX(Transactions!$L:$L,ROW()-8)="",0,INDEX(Transactions!$Q:$Q,ROW()-8))</f>
        <v>0</v>
      </c>
    </row>
    <row r="1950" spans="2:6" x14ac:dyDescent="0.15">
      <c r="B1950">
        <f ca="1">IF(INDEX(Transactions!$L:$L,ROW()-8)="",TODAY(),INDEX(Transactions!$G:$G,ROW()-8))</f>
        <v>46238</v>
      </c>
      <c r="F1950">
        <f>IF(INDEX(Transactions!$L:$L,ROW()-8)="",0,INDEX(Transactions!$Q:$Q,ROW()-8))</f>
        <v>0</v>
      </c>
    </row>
    <row r="1951" spans="2:6" x14ac:dyDescent="0.15">
      <c r="B1951">
        <f ca="1">IF(INDEX(Transactions!$L:$L,ROW()-8)="",TODAY(),INDEX(Transactions!$G:$G,ROW()-8))</f>
        <v>46238</v>
      </c>
      <c r="F1951">
        <f>IF(INDEX(Transactions!$L:$L,ROW()-8)="",0,INDEX(Transactions!$Q:$Q,ROW()-8))</f>
        <v>0</v>
      </c>
    </row>
    <row r="1952" spans="2:6" x14ac:dyDescent="0.15">
      <c r="B1952">
        <f ca="1">IF(INDEX(Transactions!$L:$L,ROW()-8)="",TODAY(),INDEX(Transactions!$G:$G,ROW()-8))</f>
        <v>46238</v>
      </c>
      <c r="F1952">
        <f>IF(INDEX(Transactions!$L:$L,ROW()-8)="",0,INDEX(Transactions!$Q:$Q,ROW()-8))</f>
        <v>0</v>
      </c>
    </row>
    <row r="1953" spans="2:6" x14ac:dyDescent="0.15">
      <c r="B1953">
        <f ca="1">IF(INDEX(Transactions!$L:$L,ROW()-8)="",TODAY(),INDEX(Transactions!$G:$G,ROW()-8))</f>
        <v>46238</v>
      </c>
      <c r="F1953">
        <f>IF(INDEX(Transactions!$L:$L,ROW()-8)="",0,INDEX(Transactions!$Q:$Q,ROW()-8))</f>
        <v>0</v>
      </c>
    </row>
    <row r="1954" spans="2:6" x14ac:dyDescent="0.15">
      <c r="B1954">
        <f ca="1">IF(INDEX(Transactions!$L:$L,ROW()-8)="",TODAY(),INDEX(Transactions!$G:$G,ROW()-8))</f>
        <v>46238</v>
      </c>
      <c r="F1954">
        <f>IF(INDEX(Transactions!$L:$L,ROW()-8)="",0,INDEX(Transactions!$Q:$Q,ROW()-8))</f>
        <v>0</v>
      </c>
    </row>
    <row r="1955" spans="2:6" x14ac:dyDescent="0.15">
      <c r="B1955">
        <f ca="1">IF(INDEX(Transactions!$L:$L,ROW()-8)="",TODAY(),INDEX(Transactions!$G:$G,ROW()-8))</f>
        <v>46238</v>
      </c>
      <c r="F1955">
        <f>IF(INDEX(Transactions!$L:$L,ROW()-8)="",0,INDEX(Transactions!$Q:$Q,ROW()-8))</f>
        <v>0</v>
      </c>
    </row>
    <row r="1956" spans="2:6" x14ac:dyDescent="0.15">
      <c r="B1956">
        <f ca="1">IF(INDEX(Transactions!$L:$L,ROW()-8)="",TODAY(),INDEX(Transactions!$G:$G,ROW()-8))</f>
        <v>46238</v>
      </c>
      <c r="F1956">
        <f>IF(INDEX(Transactions!$L:$L,ROW()-8)="",0,INDEX(Transactions!$Q:$Q,ROW()-8))</f>
        <v>0</v>
      </c>
    </row>
    <row r="1957" spans="2:6" x14ac:dyDescent="0.15">
      <c r="B1957">
        <f ca="1">IF(INDEX(Transactions!$L:$L,ROW()-8)="",TODAY(),INDEX(Transactions!$G:$G,ROW()-8))</f>
        <v>46238</v>
      </c>
      <c r="F1957">
        <f>IF(INDEX(Transactions!$L:$L,ROW()-8)="",0,INDEX(Transactions!$Q:$Q,ROW()-8))</f>
        <v>0</v>
      </c>
    </row>
    <row r="1958" spans="2:6" x14ac:dyDescent="0.15">
      <c r="B1958">
        <f ca="1">IF(INDEX(Transactions!$L:$L,ROW()-8)="",TODAY(),INDEX(Transactions!$G:$G,ROW()-8))</f>
        <v>46238</v>
      </c>
      <c r="F1958">
        <f>IF(INDEX(Transactions!$L:$L,ROW()-8)="",0,INDEX(Transactions!$Q:$Q,ROW()-8))</f>
        <v>0</v>
      </c>
    </row>
    <row r="1959" spans="2:6" x14ac:dyDescent="0.15">
      <c r="B1959">
        <f ca="1">IF(INDEX(Transactions!$L:$L,ROW()-8)="",TODAY(),INDEX(Transactions!$G:$G,ROW()-8))</f>
        <v>46238</v>
      </c>
      <c r="F1959">
        <f>IF(INDEX(Transactions!$L:$L,ROW()-8)="",0,INDEX(Transactions!$Q:$Q,ROW()-8))</f>
        <v>0</v>
      </c>
    </row>
    <row r="1960" spans="2:6" x14ac:dyDescent="0.15">
      <c r="B1960">
        <f ca="1">IF(INDEX(Transactions!$L:$L,ROW()-8)="",TODAY(),INDEX(Transactions!$G:$G,ROW()-8))</f>
        <v>46238</v>
      </c>
      <c r="F1960">
        <f>IF(INDEX(Transactions!$L:$L,ROW()-8)="",0,INDEX(Transactions!$Q:$Q,ROW()-8))</f>
        <v>0</v>
      </c>
    </row>
    <row r="1961" spans="2:6" x14ac:dyDescent="0.15">
      <c r="B1961">
        <f ca="1">IF(INDEX(Transactions!$L:$L,ROW()-8)="",TODAY(),INDEX(Transactions!$G:$G,ROW()-8))</f>
        <v>46238</v>
      </c>
      <c r="F1961">
        <f>IF(INDEX(Transactions!$L:$L,ROW()-8)="",0,INDEX(Transactions!$Q:$Q,ROW()-8))</f>
        <v>0</v>
      </c>
    </row>
    <row r="1962" spans="2:6" x14ac:dyDescent="0.15">
      <c r="B1962">
        <f ca="1">IF(INDEX(Transactions!$L:$L,ROW()-8)="",TODAY(),INDEX(Transactions!$G:$G,ROW()-8))</f>
        <v>46238</v>
      </c>
      <c r="F1962">
        <f>IF(INDEX(Transactions!$L:$L,ROW()-8)="",0,INDEX(Transactions!$Q:$Q,ROW()-8))</f>
        <v>0</v>
      </c>
    </row>
    <row r="1963" spans="2:6" x14ac:dyDescent="0.15">
      <c r="B1963">
        <f ca="1">IF(INDEX(Transactions!$L:$L,ROW()-8)="",TODAY(),INDEX(Transactions!$G:$G,ROW()-8))</f>
        <v>46238</v>
      </c>
      <c r="F1963">
        <f>IF(INDEX(Transactions!$L:$L,ROW()-8)="",0,INDEX(Transactions!$Q:$Q,ROW()-8))</f>
        <v>0</v>
      </c>
    </row>
    <row r="1964" spans="2:6" x14ac:dyDescent="0.15">
      <c r="B1964">
        <f ca="1">IF(INDEX(Transactions!$L:$L,ROW()-8)="",TODAY(),INDEX(Transactions!$G:$G,ROW()-8))</f>
        <v>46238</v>
      </c>
      <c r="F1964">
        <f>IF(INDEX(Transactions!$L:$L,ROW()-8)="",0,INDEX(Transactions!$Q:$Q,ROW()-8))</f>
        <v>0</v>
      </c>
    </row>
    <row r="1965" spans="2:6" x14ac:dyDescent="0.15">
      <c r="B1965">
        <f ca="1">IF(INDEX(Transactions!$L:$L,ROW()-8)="",TODAY(),INDEX(Transactions!$G:$G,ROW()-8))</f>
        <v>46238</v>
      </c>
      <c r="F1965">
        <f>IF(INDEX(Transactions!$L:$L,ROW()-8)="",0,INDEX(Transactions!$Q:$Q,ROW()-8))</f>
        <v>0</v>
      </c>
    </row>
    <row r="1966" spans="2:6" x14ac:dyDescent="0.15">
      <c r="B1966">
        <f ca="1">IF(INDEX(Transactions!$L:$L,ROW()-8)="",TODAY(),INDEX(Transactions!$G:$G,ROW()-8))</f>
        <v>46238</v>
      </c>
      <c r="F1966">
        <f>IF(INDEX(Transactions!$L:$L,ROW()-8)="",0,INDEX(Transactions!$Q:$Q,ROW()-8))</f>
        <v>0</v>
      </c>
    </row>
    <row r="1967" spans="2:6" x14ac:dyDescent="0.15">
      <c r="B1967">
        <f ca="1">IF(INDEX(Transactions!$L:$L,ROW()-8)="",TODAY(),INDEX(Transactions!$G:$G,ROW()-8))</f>
        <v>46238</v>
      </c>
      <c r="F1967">
        <f>IF(INDEX(Transactions!$L:$L,ROW()-8)="",0,INDEX(Transactions!$Q:$Q,ROW()-8))</f>
        <v>0</v>
      </c>
    </row>
    <row r="1968" spans="2:6" x14ac:dyDescent="0.15">
      <c r="B1968">
        <f ca="1">IF(INDEX(Transactions!$L:$L,ROW()-8)="",TODAY(),INDEX(Transactions!$G:$G,ROW()-8))</f>
        <v>46238</v>
      </c>
      <c r="F1968">
        <f>IF(INDEX(Transactions!$L:$L,ROW()-8)="",0,INDEX(Transactions!$Q:$Q,ROW()-8))</f>
        <v>0</v>
      </c>
    </row>
    <row r="1969" spans="2:6" x14ac:dyDescent="0.15">
      <c r="B1969">
        <f ca="1">IF(INDEX(Transactions!$L:$L,ROW()-8)="",TODAY(),INDEX(Transactions!$G:$G,ROW()-8))</f>
        <v>46238</v>
      </c>
      <c r="F1969">
        <f>IF(INDEX(Transactions!$L:$L,ROW()-8)="",0,INDEX(Transactions!$Q:$Q,ROW()-8))</f>
        <v>0</v>
      </c>
    </row>
    <row r="1970" spans="2:6" x14ac:dyDescent="0.15">
      <c r="B1970">
        <f ca="1">IF(INDEX(Transactions!$L:$L,ROW()-8)="",TODAY(),INDEX(Transactions!$G:$G,ROW()-8))</f>
        <v>46238</v>
      </c>
      <c r="F1970">
        <f>IF(INDEX(Transactions!$L:$L,ROW()-8)="",0,INDEX(Transactions!$Q:$Q,ROW()-8))</f>
        <v>0</v>
      </c>
    </row>
    <row r="1971" spans="2:6" x14ac:dyDescent="0.15">
      <c r="B1971">
        <f ca="1">IF(INDEX(Transactions!$L:$L,ROW()-8)="",TODAY(),INDEX(Transactions!$G:$G,ROW()-8))</f>
        <v>46238</v>
      </c>
      <c r="F1971">
        <f>IF(INDEX(Transactions!$L:$L,ROW()-8)="",0,INDEX(Transactions!$Q:$Q,ROW()-8))</f>
        <v>0</v>
      </c>
    </row>
    <row r="1972" spans="2:6" x14ac:dyDescent="0.15">
      <c r="B1972">
        <f ca="1">IF(INDEX(Transactions!$L:$L,ROW()-8)="",TODAY(),INDEX(Transactions!$G:$G,ROW()-8))</f>
        <v>46238</v>
      </c>
      <c r="F1972">
        <f>IF(INDEX(Transactions!$L:$L,ROW()-8)="",0,INDEX(Transactions!$Q:$Q,ROW()-8))</f>
        <v>0</v>
      </c>
    </row>
    <row r="1973" spans="2:6" x14ac:dyDescent="0.15">
      <c r="B1973">
        <f ca="1">IF(INDEX(Transactions!$L:$L,ROW()-8)="",TODAY(),INDEX(Transactions!$G:$G,ROW()-8))</f>
        <v>46238</v>
      </c>
      <c r="F1973">
        <f>IF(INDEX(Transactions!$L:$L,ROW()-8)="",0,INDEX(Transactions!$Q:$Q,ROW()-8))</f>
        <v>0</v>
      </c>
    </row>
    <row r="1974" spans="2:6" x14ac:dyDescent="0.15">
      <c r="B1974">
        <f ca="1">IF(INDEX(Transactions!$L:$L,ROW()-8)="",TODAY(),INDEX(Transactions!$G:$G,ROW()-8))</f>
        <v>46238</v>
      </c>
      <c r="F1974">
        <f>IF(INDEX(Transactions!$L:$L,ROW()-8)="",0,INDEX(Transactions!$Q:$Q,ROW()-8))</f>
        <v>0</v>
      </c>
    </row>
    <row r="1975" spans="2:6" x14ac:dyDescent="0.15">
      <c r="B1975">
        <f ca="1">IF(INDEX(Transactions!$L:$L,ROW()-8)="",TODAY(),INDEX(Transactions!$G:$G,ROW()-8))</f>
        <v>46238</v>
      </c>
      <c r="F1975">
        <f>IF(INDEX(Transactions!$L:$L,ROW()-8)="",0,INDEX(Transactions!$Q:$Q,ROW()-8))</f>
        <v>0</v>
      </c>
    </row>
    <row r="1976" spans="2:6" x14ac:dyDescent="0.15">
      <c r="B1976">
        <f ca="1">IF(INDEX(Transactions!$L:$L,ROW()-8)="",TODAY(),INDEX(Transactions!$G:$G,ROW()-8))</f>
        <v>46238</v>
      </c>
      <c r="F1976">
        <f>IF(INDEX(Transactions!$L:$L,ROW()-8)="",0,INDEX(Transactions!$Q:$Q,ROW()-8))</f>
        <v>0</v>
      </c>
    </row>
    <row r="1977" spans="2:6" x14ac:dyDescent="0.15">
      <c r="B1977">
        <f ca="1">IF(INDEX(Transactions!$L:$L,ROW()-8)="",TODAY(),INDEX(Transactions!$G:$G,ROW()-8))</f>
        <v>46238</v>
      </c>
      <c r="F1977">
        <f>IF(INDEX(Transactions!$L:$L,ROW()-8)="",0,INDEX(Transactions!$Q:$Q,ROW()-8))</f>
        <v>0</v>
      </c>
    </row>
    <row r="1978" spans="2:6" x14ac:dyDescent="0.15">
      <c r="B1978">
        <f ca="1">IF(INDEX(Transactions!$L:$L,ROW()-8)="",TODAY(),INDEX(Transactions!$G:$G,ROW()-8))</f>
        <v>46238</v>
      </c>
      <c r="F1978">
        <f>IF(INDEX(Transactions!$L:$L,ROW()-8)="",0,INDEX(Transactions!$Q:$Q,ROW()-8))</f>
        <v>0</v>
      </c>
    </row>
    <row r="1979" spans="2:6" x14ac:dyDescent="0.15">
      <c r="B1979">
        <f ca="1">IF(INDEX(Transactions!$L:$L,ROW()-8)="",TODAY(),INDEX(Transactions!$G:$G,ROW()-8))</f>
        <v>46238</v>
      </c>
      <c r="F1979">
        <f>IF(INDEX(Transactions!$L:$L,ROW()-8)="",0,INDEX(Transactions!$Q:$Q,ROW()-8))</f>
        <v>0</v>
      </c>
    </row>
    <row r="1980" spans="2:6" x14ac:dyDescent="0.15">
      <c r="B1980">
        <f ca="1">IF(INDEX(Transactions!$L:$L,ROW()-8)="",TODAY(),INDEX(Transactions!$G:$G,ROW()-8))</f>
        <v>46238</v>
      </c>
      <c r="F1980">
        <f>IF(INDEX(Transactions!$L:$L,ROW()-8)="",0,INDEX(Transactions!$Q:$Q,ROW()-8))</f>
        <v>0</v>
      </c>
    </row>
    <row r="1981" spans="2:6" x14ac:dyDescent="0.15">
      <c r="B1981">
        <f ca="1">IF(INDEX(Transactions!$L:$L,ROW()-8)="",TODAY(),INDEX(Transactions!$G:$G,ROW()-8))</f>
        <v>46238</v>
      </c>
      <c r="F1981">
        <f>IF(INDEX(Transactions!$L:$L,ROW()-8)="",0,INDEX(Transactions!$Q:$Q,ROW()-8))</f>
        <v>0</v>
      </c>
    </row>
    <row r="1982" spans="2:6" x14ac:dyDescent="0.15">
      <c r="B1982">
        <f ca="1">IF(INDEX(Transactions!$L:$L,ROW()-8)="",TODAY(),INDEX(Transactions!$G:$G,ROW()-8))</f>
        <v>46238</v>
      </c>
      <c r="F1982">
        <f>IF(INDEX(Transactions!$L:$L,ROW()-8)="",0,INDEX(Transactions!$Q:$Q,ROW()-8))</f>
        <v>0</v>
      </c>
    </row>
    <row r="1983" spans="2:6" x14ac:dyDescent="0.15">
      <c r="B1983">
        <f ca="1">IF(INDEX(Transactions!$L:$L,ROW()-8)="",TODAY(),INDEX(Transactions!$G:$G,ROW()-8))</f>
        <v>46238</v>
      </c>
      <c r="F1983">
        <f>IF(INDEX(Transactions!$L:$L,ROW()-8)="",0,INDEX(Transactions!$Q:$Q,ROW()-8))</f>
        <v>0</v>
      </c>
    </row>
    <row r="1984" spans="2:6" x14ac:dyDescent="0.15">
      <c r="B1984">
        <f ca="1">IF(INDEX(Transactions!$L:$L,ROW()-8)="",TODAY(),INDEX(Transactions!$G:$G,ROW()-8))</f>
        <v>46238</v>
      </c>
      <c r="F1984">
        <f>IF(INDEX(Transactions!$L:$L,ROW()-8)="",0,INDEX(Transactions!$Q:$Q,ROW()-8))</f>
        <v>0</v>
      </c>
    </row>
    <row r="1985" spans="2:6" x14ac:dyDescent="0.15">
      <c r="B1985">
        <f ca="1">IF(INDEX(Transactions!$L:$L,ROW()-8)="",TODAY(),INDEX(Transactions!$G:$G,ROW()-8))</f>
        <v>46238</v>
      </c>
      <c r="F1985">
        <f>IF(INDEX(Transactions!$L:$L,ROW()-8)="",0,INDEX(Transactions!$Q:$Q,ROW()-8))</f>
        <v>0</v>
      </c>
    </row>
    <row r="1986" spans="2:6" x14ac:dyDescent="0.15">
      <c r="B1986">
        <f ca="1">IF(INDEX(Transactions!$L:$L,ROW()-8)="",TODAY(),INDEX(Transactions!$G:$G,ROW()-8))</f>
        <v>46238</v>
      </c>
      <c r="F1986">
        <f>IF(INDEX(Transactions!$L:$L,ROW()-8)="",0,INDEX(Transactions!$Q:$Q,ROW()-8))</f>
        <v>0</v>
      </c>
    </row>
    <row r="1987" spans="2:6" x14ac:dyDescent="0.15">
      <c r="B1987">
        <f ca="1">IF(INDEX(Transactions!$L:$L,ROW()-8)="",TODAY(),INDEX(Transactions!$G:$G,ROW()-8))</f>
        <v>46238</v>
      </c>
      <c r="F1987">
        <f>IF(INDEX(Transactions!$L:$L,ROW()-8)="",0,INDEX(Transactions!$Q:$Q,ROW()-8))</f>
        <v>0</v>
      </c>
    </row>
    <row r="1988" spans="2:6" x14ac:dyDescent="0.15">
      <c r="B1988">
        <f ca="1">IF(INDEX(Transactions!$L:$L,ROW()-8)="",TODAY(),INDEX(Transactions!$G:$G,ROW()-8))</f>
        <v>46238</v>
      </c>
      <c r="F1988">
        <f>IF(INDEX(Transactions!$L:$L,ROW()-8)="",0,INDEX(Transactions!$Q:$Q,ROW()-8))</f>
        <v>0</v>
      </c>
    </row>
    <row r="1989" spans="2:6" x14ac:dyDescent="0.15">
      <c r="B1989">
        <f ca="1">IF(INDEX(Transactions!$L:$L,ROW()-8)="",TODAY(),INDEX(Transactions!$G:$G,ROW()-8))</f>
        <v>46238</v>
      </c>
      <c r="F1989">
        <f>IF(INDEX(Transactions!$L:$L,ROW()-8)="",0,INDEX(Transactions!$Q:$Q,ROW()-8))</f>
        <v>0</v>
      </c>
    </row>
    <row r="1990" spans="2:6" x14ac:dyDescent="0.15">
      <c r="B1990">
        <f ca="1">IF(INDEX(Transactions!$L:$L,ROW()-8)="",TODAY(),INDEX(Transactions!$G:$G,ROW()-8))</f>
        <v>46238</v>
      </c>
      <c r="F1990">
        <f>IF(INDEX(Transactions!$L:$L,ROW()-8)="",0,INDEX(Transactions!$Q:$Q,ROW()-8))</f>
        <v>0</v>
      </c>
    </row>
    <row r="1991" spans="2:6" x14ac:dyDescent="0.15">
      <c r="B1991">
        <f ca="1">IF(INDEX(Transactions!$L:$L,ROW()-8)="",TODAY(),INDEX(Transactions!$G:$G,ROW()-8))</f>
        <v>46238</v>
      </c>
      <c r="F1991">
        <f>IF(INDEX(Transactions!$L:$L,ROW()-8)="",0,INDEX(Transactions!$Q:$Q,ROW()-8))</f>
        <v>0</v>
      </c>
    </row>
    <row r="1992" spans="2:6" x14ac:dyDescent="0.15">
      <c r="B1992">
        <f ca="1">IF(INDEX(Transactions!$L:$L,ROW()-8)="",TODAY(),INDEX(Transactions!$G:$G,ROW()-8))</f>
        <v>46238</v>
      </c>
      <c r="F1992">
        <f>IF(INDEX(Transactions!$L:$L,ROW()-8)="",0,INDEX(Transactions!$Q:$Q,ROW()-8))</f>
        <v>0</v>
      </c>
    </row>
    <row r="1993" spans="2:6" x14ac:dyDescent="0.15">
      <c r="B1993">
        <f ca="1">IF(INDEX(Transactions!$L:$L,ROW()-8)="",TODAY(),INDEX(Transactions!$G:$G,ROW()-8))</f>
        <v>46238</v>
      </c>
      <c r="F1993">
        <f>IF(INDEX(Transactions!$L:$L,ROW()-8)="",0,INDEX(Transactions!$Q:$Q,ROW()-8))</f>
        <v>0</v>
      </c>
    </row>
    <row r="1994" spans="2:6" x14ac:dyDescent="0.15">
      <c r="B1994">
        <f ca="1">IF(INDEX(Transactions!$L:$L,ROW()-8)="",TODAY(),INDEX(Transactions!$G:$G,ROW()-8))</f>
        <v>46238</v>
      </c>
      <c r="F1994">
        <f>IF(INDEX(Transactions!$L:$L,ROW()-8)="",0,INDEX(Transactions!$Q:$Q,ROW()-8))</f>
        <v>0</v>
      </c>
    </row>
    <row r="1995" spans="2:6" x14ac:dyDescent="0.15">
      <c r="B1995">
        <f ca="1">IF(INDEX(Transactions!$L:$L,ROW()-8)="",TODAY(),INDEX(Transactions!$G:$G,ROW()-8))</f>
        <v>46238</v>
      </c>
      <c r="F1995">
        <f>IF(INDEX(Transactions!$L:$L,ROW()-8)="",0,INDEX(Transactions!$Q:$Q,ROW()-8))</f>
        <v>0</v>
      </c>
    </row>
    <row r="1996" spans="2:6" x14ac:dyDescent="0.15">
      <c r="B1996">
        <f ca="1">IF(INDEX(Transactions!$L:$L,ROW()-8)="",TODAY(),INDEX(Transactions!$G:$G,ROW()-8))</f>
        <v>46238</v>
      </c>
      <c r="F1996">
        <f>IF(INDEX(Transactions!$L:$L,ROW()-8)="",0,INDEX(Transactions!$Q:$Q,ROW()-8))</f>
        <v>0</v>
      </c>
    </row>
    <row r="1997" spans="2:6" x14ac:dyDescent="0.15">
      <c r="B1997">
        <f ca="1">IF(INDEX(Transactions!$L:$L,ROW()-8)="",TODAY(),INDEX(Transactions!$G:$G,ROW()-8))</f>
        <v>46238</v>
      </c>
      <c r="F1997">
        <f>IF(INDEX(Transactions!$L:$L,ROW()-8)="",0,INDEX(Transactions!$Q:$Q,ROW()-8))</f>
        <v>0</v>
      </c>
    </row>
    <row r="1998" spans="2:6" x14ac:dyDescent="0.15">
      <c r="B1998">
        <f ca="1">IF(INDEX(Transactions!$L:$L,ROW()-8)="",TODAY(),INDEX(Transactions!$G:$G,ROW()-8))</f>
        <v>46238</v>
      </c>
      <c r="F1998">
        <f>IF(INDEX(Transactions!$L:$L,ROW()-8)="",0,INDEX(Transactions!$Q:$Q,ROW()-8))</f>
        <v>0</v>
      </c>
    </row>
    <row r="1999" spans="2:6" x14ac:dyDescent="0.15">
      <c r="B1999">
        <f ca="1">IF(INDEX(Transactions!$L:$L,ROW()-8)="",TODAY(),INDEX(Transactions!$G:$G,ROW()-8))</f>
        <v>46238</v>
      </c>
      <c r="F1999">
        <f>IF(INDEX(Transactions!$L:$L,ROW()-8)="",0,INDEX(Transactions!$Q:$Q,ROW()-8))</f>
        <v>0</v>
      </c>
    </row>
    <row r="2000" spans="2:6" x14ac:dyDescent="0.15">
      <c r="B2000">
        <f ca="1">IF(INDEX(Transactions!$L:$L,ROW()-8)="",TODAY(),INDEX(Transactions!$G:$G,ROW()-8))</f>
        <v>46238</v>
      </c>
      <c r="F2000">
        <f>IF(INDEX(Transactions!$L:$L,ROW()-8)="",0,INDEX(Transactions!$Q:$Q,ROW()-8))</f>
        <v>0</v>
      </c>
    </row>
    <row r="2001" spans="2:6" x14ac:dyDescent="0.15">
      <c r="B2001">
        <f ca="1">IF(INDEX(Transactions!$L:$L,ROW()-8)="",TODAY(),INDEX(Transactions!$G:$G,ROW()-8))</f>
        <v>46238</v>
      </c>
      <c r="F2001">
        <f>IF(INDEX(Transactions!$L:$L,ROW()-8)="",0,INDEX(Transactions!$Q:$Q,ROW()-8))</f>
        <v>0</v>
      </c>
    </row>
    <row r="2002" spans="2:6" x14ac:dyDescent="0.15">
      <c r="B2002">
        <f ca="1">IF(INDEX(Transactions!$L:$L,ROW()-8)="",TODAY(),INDEX(Transactions!$G:$G,ROW()-8))</f>
        <v>46238</v>
      </c>
      <c r="F2002">
        <f>IF(INDEX(Transactions!$L:$L,ROW()-8)="",0,INDEX(Transactions!$Q:$Q,ROW()-8))</f>
        <v>0</v>
      </c>
    </row>
    <row r="2003" spans="2:6" x14ac:dyDescent="0.15">
      <c r="B2003">
        <f ca="1">IF(INDEX(Transactions!$L:$L,ROW()-8)="",TODAY(),INDEX(Transactions!$G:$G,ROW()-8))</f>
        <v>46238</v>
      </c>
      <c r="F2003">
        <f>IF(INDEX(Transactions!$L:$L,ROW()-8)="",0,INDEX(Transactions!$Q:$Q,ROW()-8))</f>
        <v>0</v>
      </c>
    </row>
    <row r="2004" spans="2:6" x14ac:dyDescent="0.15">
      <c r="B2004">
        <f ca="1">IF(INDEX(Transactions!$L:$L,ROW()-8)="",TODAY(),INDEX(Transactions!$G:$G,ROW()-8))</f>
        <v>46238</v>
      </c>
      <c r="F2004">
        <f>IF(INDEX(Transactions!$L:$L,ROW()-8)="",0,INDEX(Transactions!$Q:$Q,ROW()-8))</f>
        <v>0</v>
      </c>
    </row>
    <row r="2005" spans="2:6" x14ac:dyDescent="0.15">
      <c r="B2005">
        <f ca="1">IF(INDEX(Transactions!$L:$L,ROW()-8)="",TODAY(),INDEX(Transactions!$G:$G,ROW()-8))</f>
        <v>46238</v>
      </c>
      <c r="F2005">
        <f>IF(INDEX(Transactions!$L:$L,ROW()-8)="",0,INDEX(Transactions!$Q:$Q,ROW()-8))</f>
        <v>0</v>
      </c>
    </row>
    <row r="2006" spans="2:6" x14ac:dyDescent="0.15">
      <c r="B2006">
        <f ca="1">IF(INDEX(Transactions!$L:$L,ROW()-8)="",TODAY(),INDEX(Transactions!$G:$G,ROW()-8))</f>
        <v>46238</v>
      </c>
      <c r="F2006">
        <f>IF(INDEX(Transactions!$L:$L,ROW()-8)="",0,INDEX(Transactions!$Q:$Q,ROW()-8))</f>
        <v>0</v>
      </c>
    </row>
    <row r="2007" spans="2:6" x14ac:dyDescent="0.15">
      <c r="B2007">
        <f ca="1">IF(INDEX(Transactions!$L:$L,ROW()-8)="",TODAY(),INDEX(Transactions!$G:$G,ROW()-8))</f>
        <v>46238</v>
      </c>
      <c r="F2007">
        <f>IF(INDEX(Transactions!$L:$L,ROW()-8)="",0,INDEX(Transactions!$Q:$Q,ROW()-8))</f>
        <v>0</v>
      </c>
    </row>
    <row r="2008" spans="2:6" x14ac:dyDescent="0.15">
      <c r="B2008">
        <f ca="1">IF(INDEX(Transactions!$L:$L,ROW()-8)="",TODAY(),INDEX(Transactions!$G:$G,ROW()-8))</f>
        <v>46238</v>
      </c>
      <c r="F2008">
        <f>IF(INDEX(Transactions!$L:$L,ROW()-8)="",0,INDEX(Transactions!$Q:$Q,ROW()-8))</f>
        <v>0</v>
      </c>
    </row>
    <row r="2009" spans="2:6" x14ac:dyDescent="0.15">
      <c r="B2009">
        <f ca="1">IF(INDEX(Transactions!$L:$L,ROW()-8)="",TODAY(),INDEX(Transactions!$G:$G,ROW()-8))</f>
        <v>46238</v>
      </c>
      <c r="F2009">
        <f>IF(INDEX(Transactions!$L:$L,ROW()-8)="",0,INDEX(Transactions!$Q:$Q,ROW()-8))</f>
        <v>0</v>
      </c>
    </row>
    <row r="2010" spans="2:6" x14ac:dyDescent="0.15">
      <c r="B2010">
        <f ca="1">IF(INDEX(Transactions!$L:$L,ROW()-8)="",TODAY(),INDEX(Transactions!$G:$G,ROW()-8))</f>
        <v>46238</v>
      </c>
      <c r="F2010">
        <f>IF(INDEX(Transactions!$L:$L,ROW()-8)="",0,INDEX(Transactions!$Q:$Q,ROW()-8))</f>
        <v>0</v>
      </c>
    </row>
    <row r="2011" spans="2:6" x14ac:dyDescent="0.15">
      <c r="B2011">
        <f ca="1">IF(INDEX(Transactions!$L:$L,ROW()-8)="",TODAY(),INDEX(Transactions!$G:$G,ROW()-8))</f>
        <v>46238</v>
      </c>
      <c r="F2011">
        <f>IF(INDEX(Transactions!$L:$L,ROW()-8)="",0,INDEX(Transactions!$Q:$Q,ROW()-8))</f>
        <v>0</v>
      </c>
    </row>
    <row r="2012" spans="2:6" x14ac:dyDescent="0.15">
      <c r="B2012">
        <f ca="1">IF(INDEX(Transactions!$L:$L,ROW()-8)="",TODAY(),INDEX(Transactions!$G:$G,ROW()-8))</f>
        <v>46238</v>
      </c>
      <c r="F2012">
        <f>IF(INDEX(Transactions!$L:$L,ROW()-8)="",0,INDEX(Transactions!$Q:$Q,ROW()-8))</f>
        <v>0</v>
      </c>
    </row>
    <row r="2013" spans="2:6" x14ac:dyDescent="0.15">
      <c r="B2013">
        <f ca="1">IF(INDEX(Transactions!$L:$L,ROW()-8)="",TODAY(),INDEX(Transactions!$G:$G,ROW()-8))</f>
        <v>46238</v>
      </c>
      <c r="F2013">
        <f>IF(INDEX(Transactions!$L:$L,ROW()-8)="",0,INDEX(Transactions!$Q:$Q,ROW()-8))</f>
        <v>0</v>
      </c>
    </row>
    <row r="2014" spans="2:6" x14ac:dyDescent="0.15">
      <c r="B2014">
        <f ca="1">IF(INDEX(Transactions!$L:$L,ROW()-8)="",TODAY(),INDEX(Transactions!$G:$G,ROW()-8))</f>
        <v>46238</v>
      </c>
      <c r="F2014">
        <f>IF(INDEX(Transactions!$L:$L,ROW()-8)="",0,INDEX(Transactions!$Q:$Q,ROW()-8))</f>
        <v>0</v>
      </c>
    </row>
    <row r="2015" spans="2:6" x14ac:dyDescent="0.15">
      <c r="B2015">
        <f ca="1">IF(INDEX(Transactions!$L:$L,ROW()-8)="",TODAY(),INDEX(Transactions!$G:$G,ROW()-8))</f>
        <v>46238</v>
      </c>
      <c r="F2015">
        <f>IF(INDEX(Transactions!$L:$L,ROW()-8)="",0,INDEX(Transactions!$Q:$Q,ROW()-8))</f>
        <v>0</v>
      </c>
    </row>
    <row r="2016" spans="2:6" x14ac:dyDescent="0.15">
      <c r="B2016">
        <f ca="1">IF(INDEX(Transactions!$L:$L,ROW()-8)="",TODAY(),INDEX(Transactions!$G:$G,ROW()-8))</f>
        <v>46238</v>
      </c>
      <c r="F2016">
        <f>IF(INDEX(Transactions!$L:$L,ROW()-8)="",0,INDEX(Transactions!$Q:$Q,ROW()-8))</f>
        <v>0</v>
      </c>
    </row>
    <row r="2017" spans="2:6" x14ac:dyDescent="0.15">
      <c r="B2017">
        <f ca="1">IF(INDEX(Transactions!$L:$L,ROW()-8)="",TODAY(),INDEX(Transactions!$G:$G,ROW()-8))</f>
        <v>46238</v>
      </c>
      <c r="F2017">
        <f>IF(INDEX(Transactions!$L:$L,ROW()-8)="",0,INDEX(Transactions!$Q:$Q,ROW()-8))</f>
        <v>0</v>
      </c>
    </row>
    <row r="2018" spans="2:6" x14ac:dyDescent="0.15">
      <c r="B2018">
        <f ca="1">IF(INDEX(Transactions!$L:$L,ROW()-8)="",TODAY(),INDEX(Transactions!$G:$G,ROW()-8))</f>
        <v>46238</v>
      </c>
      <c r="F2018">
        <f>IF(INDEX(Transactions!$L:$L,ROW()-8)="",0,INDEX(Transactions!$Q:$Q,ROW()-8))</f>
        <v>0</v>
      </c>
    </row>
    <row r="2019" spans="2:6" x14ac:dyDescent="0.15">
      <c r="B2019">
        <f ca="1">IF(INDEX(Transactions!$L:$L,ROW()-8)="",TODAY(),INDEX(Transactions!$G:$G,ROW()-8))</f>
        <v>46238</v>
      </c>
      <c r="F2019">
        <f>IF(INDEX(Transactions!$L:$L,ROW()-8)="",0,INDEX(Transactions!$Q:$Q,ROW()-8))</f>
        <v>0</v>
      </c>
    </row>
    <row r="2020" spans="2:6" x14ac:dyDescent="0.15">
      <c r="B2020">
        <f ca="1">IF(INDEX(Transactions!$L:$L,ROW()-8)="",TODAY(),INDEX(Transactions!$G:$G,ROW()-8))</f>
        <v>46238</v>
      </c>
      <c r="F2020">
        <f>IF(INDEX(Transactions!$L:$L,ROW()-8)="",0,INDEX(Transactions!$Q:$Q,ROW()-8))</f>
        <v>0</v>
      </c>
    </row>
    <row r="2021" spans="2:6" x14ac:dyDescent="0.15">
      <c r="B2021">
        <f ca="1">IF(INDEX(Transactions!$L:$L,ROW()-8)="",TODAY(),INDEX(Transactions!$G:$G,ROW()-8))</f>
        <v>46238</v>
      </c>
      <c r="F2021">
        <f>IF(INDEX(Transactions!$L:$L,ROW()-8)="",0,INDEX(Transactions!$Q:$Q,ROW()-8))</f>
        <v>0</v>
      </c>
    </row>
    <row r="2022" spans="2:6" x14ac:dyDescent="0.15">
      <c r="B2022">
        <f ca="1">IF(INDEX(Transactions!$L:$L,ROW()-8)="",TODAY(),INDEX(Transactions!$G:$G,ROW()-8))</f>
        <v>46238</v>
      </c>
      <c r="F2022">
        <f>IF(INDEX(Transactions!$L:$L,ROW()-8)="",0,INDEX(Transactions!$Q:$Q,ROW()-8))</f>
        <v>0</v>
      </c>
    </row>
    <row r="2023" spans="2:6" x14ac:dyDescent="0.15">
      <c r="B2023">
        <f ca="1">IF(INDEX(Transactions!$L:$L,ROW()-8)="",TODAY(),INDEX(Transactions!$G:$G,ROW()-8))</f>
        <v>46238</v>
      </c>
      <c r="F2023">
        <f>IF(INDEX(Transactions!$L:$L,ROW()-8)="",0,INDEX(Transactions!$Q:$Q,ROW()-8))</f>
        <v>0</v>
      </c>
    </row>
    <row r="2024" spans="2:6" x14ac:dyDescent="0.15">
      <c r="B2024">
        <f ca="1">IF(INDEX(Transactions!$L:$L,ROW()-8)="",TODAY(),INDEX(Transactions!$G:$G,ROW()-8))</f>
        <v>46238</v>
      </c>
      <c r="F2024">
        <f>IF(INDEX(Transactions!$L:$L,ROW()-8)="",0,INDEX(Transactions!$Q:$Q,ROW()-8))</f>
        <v>0</v>
      </c>
    </row>
    <row r="2025" spans="2:6" x14ac:dyDescent="0.15">
      <c r="B2025">
        <f ca="1">IF(INDEX(Transactions!$L:$L,ROW()-8)="",TODAY(),INDEX(Transactions!$G:$G,ROW()-8))</f>
        <v>46238</v>
      </c>
      <c r="F2025">
        <f>IF(INDEX(Transactions!$L:$L,ROW()-8)="",0,INDEX(Transactions!$Q:$Q,ROW()-8))</f>
        <v>0</v>
      </c>
    </row>
    <row r="2026" spans="2:6" x14ac:dyDescent="0.15">
      <c r="B2026">
        <f ca="1">IF(INDEX(Transactions!$L:$L,ROW()-8)="",TODAY(),INDEX(Transactions!$G:$G,ROW()-8))</f>
        <v>46238</v>
      </c>
      <c r="F2026">
        <f>IF(INDEX(Transactions!$L:$L,ROW()-8)="",0,INDEX(Transactions!$Q:$Q,ROW()-8))</f>
        <v>0</v>
      </c>
    </row>
    <row r="2027" spans="2:6" x14ac:dyDescent="0.15">
      <c r="B2027">
        <f ca="1">IF(INDEX(Transactions!$L:$L,ROW()-8)="",TODAY(),INDEX(Transactions!$G:$G,ROW()-8))</f>
        <v>46238</v>
      </c>
      <c r="F2027">
        <f>IF(INDEX(Transactions!$L:$L,ROW()-8)="",0,INDEX(Transactions!$Q:$Q,ROW()-8))</f>
        <v>0</v>
      </c>
    </row>
    <row r="2028" spans="2:6" x14ac:dyDescent="0.15">
      <c r="B2028">
        <f ca="1">IF(INDEX(Transactions!$L:$L,ROW()-8)="",TODAY(),INDEX(Transactions!$G:$G,ROW()-8))</f>
        <v>46238</v>
      </c>
      <c r="F2028">
        <f>IF(INDEX(Transactions!$L:$L,ROW()-8)="",0,INDEX(Transactions!$Q:$Q,ROW()-8))</f>
        <v>0</v>
      </c>
    </row>
    <row r="2029" spans="2:6" x14ac:dyDescent="0.15">
      <c r="B2029">
        <f ca="1">IF(INDEX(Transactions!$L:$L,ROW()-8)="",TODAY(),INDEX(Transactions!$G:$G,ROW()-8))</f>
        <v>46238</v>
      </c>
      <c r="F2029">
        <f>IF(INDEX(Transactions!$L:$L,ROW()-8)="",0,INDEX(Transactions!$Q:$Q,ROW()-8))</f>
        <v>0</v>
      </c>
    </row>
    <row r="2030" spans="2:6" x14ac:dyDescent="0.15">
      <c r="B2030">
        <f ca="1">IF(INDEX(Transactions!$L:$L,ROW()-8)="",TODAY(),INDEX(Transactions!$G:$G,ROW()-8))</f>
        <v>46238</v>
      </c>
      <c r="F2030">
        <f>IF(INDEX(Transactions!$L:$L,ROW()-8)="",0,INDEX(Transactions!$Q:$Q,ROW()-8))</f>
        <v>0</v>
      </c>
    </row>
    <row r="2031" spans="2:6" x14ac:dyDescent="0.15">
      <c r="B2031">
        <f ca="1">IF(INDEX(Transactions!$L:$L,ROW()-8)="",TODAY(),INDEX(Transactions!$G:$G,ROW()-8))</f>
        <v>46238</v>
      </c>
      <c r="F2031">
        <f>IF(INDEX(Transactions!$L:$L,ROW()-8)="",0,INDEX(Transactions!$Q:$Q,ROW()-8))</f>
        <v>0</v>
      </c>
    </row>
    <row r="2032" spans="2:6" x14ac:dyDescent="0.15">
      <c r="B2032">
        <f ca="1">IF(INDEX(Transactions!$L:$L,ROW()-8)="",TODAY(),INDEX(Transactions!$G:$G,ROW()-8))</f>
        <v>46238</v>
      </c>
      <c r="F2032">
        <f>IF(INDEX(Transactions!$L:$L,ROW()-8)="",0,INDEX(Transactions!$Q:$Q,ROW()-8))</f>
        <v>0</v>
      </c>
    </row>
    <row r="2033" spans="2:6" x14ac:dyDescent="0.15">
      <c r="B2033">
        <f ca="1">IF(INDEX(Transactions!$L:$L,ROW()-8)="",TODAY(),INDEX(Transactions!$G:$G,ROW()-8))</f>
        <v>46238</v>
      </c>
      <c r="F2033">
        <f>IF(INDEX(Transactions!$L:$L,ROW()-8)="",0,INDEX(Transactions!$Q:$Q,ROW()-8))</f>
        <v>0</v>
      </c>
    </row>
    <row r="2034" spans="2:6" x14ac:dyDescent="0.15">
      <c r="B2034">
        <f ca="1">IF(INDEX(Transactions!$L:$L,ROW()-8)="",TODAY(),INDEX(Transactions!$G:$G,ROW()-8))</f>
        <v>46238</v>
      </c>
      <c r="F2034">
        <f>IF(INDEX(Transactions!$L:$L,ROW()-8)="",0,INDEX(Transactions!$Q:$Q,ROW()-8))</f>
        <v>0</v>
      </c>
    </row>
    <row r="2035" spans="2:6" x14ac:dyDescent="0.15">
      <c r="B2035">
        <f ca="1">IF(INDEX(Transactions!$L:$L,ROW()-8)="",TODAY(),INDEX(Transactions!$G:$G,ROW()-8))</f>
        <v>46238</v>
      </c>
      <c r="F2035">
        <f>IF(INDEX(Transactions!$L:$L,ROW()-8)="",0,INDEX(Transactions!$Q:$Q,ROW()-8))</f>
        <v>0</v>
      </c>
    </row>
    <row r="2036" spans="2:6" x14ac:dyDescent="0.15">
      <c r="B2036">
        <f ca="1">IF(INDEX(Transactions!$L:$L,ROW()-8)="",TODAY(),INDEX(Transactions!$G:$G,ROW()-8))</f>
        <v>46238</v>
      </c>
      <c r="F2036">
        <f>IF(INDEX(Transactions!$L:$L,ROW()-8)="",0,INDEX(Transactions!$Q:$Q,ROW()-8))</f>
        <v>0</v>
      </c>
    </row>
    <row r="2037" spans="2:6" x14ac:dyDescent="0.15">
      <c r="B2037">
        <f ca="1">IF(INDEX(Transactions!$L:$L,ROW()-8)="",TODAY(),INDEX(Transactions!$G:$G,ROW()-8))</f>
        <v>46238</v>
      </c>
      <c r="F2037">
        <f>IF(INDEX(Transactions!$L:$L,ROW()-8)="",0,INDEX(Transactions!$Q:$Q,ROW()-8))</f>
        <v>0</v>
      </c>
    </row>
    <row r="2038" spans="2:6" x14ac:dyDescent="0.15">
      <c r="B2038">
        <f ca="1">IF(INDEX(Transactions!$L:$L,ROW()-8)="",TODAY(),INDEX(Transactions!$G:$G,ROW()-8))</f>
        <v>46238</v>
      </c>
      <c r="F2038">
        <f>IF(INDEX(Transactions!$L:$L,ROW()-8)="",0,INDEX(Transactions!$Q:$Q,ROW()-8))</f>
        <v>0</v>
      </c>
    </row>
    <row r="2039" spans="2:6" x14ac:dyDescent="0.15">
      <c r="B2039">
        <f ca="1">IF(INDEX(Transactions!$L:$L,ROW()-8)="",TODAY(),INDEX(Transactions!$G:$G,ROW()-8))</f>
        <v>46238</v>
      </c>
      <c r="F2039">
        <f>IF(INDEX(Transactions!$L:$L,ROW()-8)="",0,INDEX(Transactions!$Q:$Q,ROW()-8))</f>
        <v>0</v>
      </c>
    </row>
    <row r="2040" spans="2:6" x14ac:dyDescent="0.15">
      <c r="B2040">
        <f ca="1">IF(INDEX(Transactions!$L:$L,ROW()-8)="",TODAY(),INDEX(Transactions!$G:$G,ROW()-8))</f>
        <v>46238</v>
      </c>
      <c r="F2040">
        <f>IF(INDEX(Transactions!$L:$L,ROW()-8)="",0,INDEX(Transactions!$Q:$Q,ROW()-8))</f>
        <v>0</v>
      </c>
    </row>
    <row r="2041" spans="2:6" x14ac:dyDescent="0.15">
      <c r="B2041">
        <f ca="1">IF(INDEX(Transactions!$L:$L,ROW()-8)="",TODAY(),INDEX(Transactions!$G:$G,ROW()-8))</f>
        <v>46238</v>
      </c>
      <c r="F2041">
        <f>IF(INDEX(Transactions!$L:$L,ROW()-8)="",0,INDEX(Transactions!$Q:$Q,ROW()-8))</f>
        <v>0</v>
      </c>
    </row>
    <row r="2042" spans="2:6" x14ac:dyDescent="0.15">
      <c r="B2042">
        <f ca="1">IF(INDEX(Transactions!$L:$L,ROW()-8)="",TODAY(),INDEX(Transactions!$G:$G,ROW()-8))</f>
        <v>46238</v>
      </c>
      <c r="F2042">
        <f>IF(INDEX(Transactions!$L:$L,ROW()-8)="",0,INDEX(Transactions!$Q:$Q,ROW()-8))</f>
        <v>0</v>
      </c>
    </row>
    <row r="2043" spans="2:6" x14ac:dyDescent="0.15">
      <c r="B2043">
        <f ca="1">IF(INDEX(Transactions!$L:$L,ROW()-8)="",TODAY(),INDEX(Transactions!$G:$G,ROW()-8))</f>
        <v>46238</v>
      </c>
      <c r="F2043">
        <f>IF(INDEX(Transactions!$L:$L,ROW()-8)="",0,INDEX(Transactions!$Q:$Q,ROW()-8))</f>
        <v>0</v>
      </c>
    </row>
    <row r="2044" spans="2:6" x14ac:dyDescent="0.15">
      <c r="B2044">
        <f ca="1">IF(INDEX(Transactions!$L:$L,ROW()-8)="",TODAY(),INDEX(Transactions!$G:$G,ROW()-8))</f>
        <v>46238</v>
      </c>
      <c r="F2044">
        <f>IF(INDEX(Transactions!$L:$L,ROW()-8)="",0,INDEX(Transactions!$Q:$Q,ROW()-8))</f>
        <v>0</v>
      </c>
    </row>
    <row r="2045" spans="2:6" x14ac:dyDescent="0.15">
      <c r="B2045">
        <f ca="1">IF(INDEX(Transactions!$L:$L,ROW()-8)="",TODAY(),INDEX(Transactions!$G:$G,ROW()-8))</f>
        <v>46238</v>
      </c>
      <c r="F2045">
        <f>IF(INDEX(Transactions!$L:$L,ROW()-8)="",0,INDEX(Transactions!$Q:$Q,ROW()-8))</f>
        <v>0</v>
      </c>
    </row>
    <row r="2046" spans="2:6" x14ac:dyDescent="0.15">
      <c r="B2046">
        <f ca="1">IF(INDEX(Transactions!$L:$L,ROW()-8)="",TODAY(),INDEX(Transactions!$G:$G,ROW()-8))</f>
        <v>46238</v>
      </c>
      <c r="F2046">
        <f>IF(INDEX(Transactions!$L:$L,ROW()-8)="",0,INDEX(Transactions!$Q:$Q,ROW()-8))</f>
        <v>0</v>
      </c>
    </row>
    <row r="2047" spans="2:6" x14ac:dyDescent="0.15">
      <c r="B2047">
        <f ca="1">IF(INDEX(Transactions!$L:$L,ROW()-8)="",TODAY(),INDEX(Transactions!$G:$G,ROW()-8))</f>
        <v>46238</v>
      </c>
      <c r="F2047">
        <f>IF(INDEX(Transactions!$L:$L,ROW()-8)="",0,INDEX(Transactions!$Q:$Q,ROW()-8))</f>
        <v>0</v>
      </c>
    </row>
    <row r="2048" spans="2:6" x14ac:dyDescent="0.15">
      <c r="B2048">
        <f ca="1">IF(INDEX(Transactions!$L:$L,ROW()-8)="",TODAY(),INDEX(Transactions!$G:$G,ROW()-8))</f>
        <v>46238</v>
      </c>
      <c r="F2048">
        <f>IF(INDEX(Transactions!$L:$L,ROW()-8)="",0,INDEX(Transactions!$Q:$Q,ROW()-8))</f>
        <v>0</v>
      </c>
    </row>
    <row r="2049" spans="2:6" x14ac:dyDescent="0.15">
      <c r="B2049">
        <f ca="1">IF(INDEX(Transactions!$L:$L,ROW()-8)="",TODAY(),INDEX(Transactions!$G:$G,ROW()-8))</f>
        <v>46238</v>
      </c>
      <c r="F2049">
        <f>IF(INDEX(Transactions!$L:$L,ROW()-8)="",0,INDEX(Transactions!$Q:$Q,ROW()-8))</f>
        <v>0</v>
      </c>
    </row>
    <row r="2050" spans="2:6" x14ac:dyDescent="0.15">
      <c r="B2050">
        <f ca="1">IF(INDEX(Transactions!$L:$L,ROW()-8)="",TODAY(),INDEX(Transactions!$G:$G,ROW()-8))</f>
        <v>46238</v>
      </c>
      <c r="F2050">
        <f>IF(INDEX(Transactions!$L:$L,ROW()-8)="",0,INDEX(Transactions!$Q:$Q,ROW()-8))</f>
        <v>0</v>
      </c>
    </row>
    <row r="2051" spans="2:6" x14ac:dyDescent="0.15">
      <c r="B2051">
        <f ca="1">IF(INDEX(Transactions!$L:$L,ROW()-8)="",TODAY(),INDEX(Transactions!$G:$G,ROW()-8))</f>
        <v>46238</v>
      </c>
      <c r="F2051">
        <f>IF(INDEX(Transactions!$L:$L,ROW()-8)="",0,INDEX(Transactions!$Q:$Q,ROW()-8))</f>
        <v>0</v>
      </c>
    </row>
    <row r="2052" spans="2:6" x14ac:dyDescent="0.15">
      <c r="B2052">
        <f ca="1">IF(INDEX(Transactions!$L:$L,ROW()-8)="",TODAY(),INDEX(Transactions!$G:$G,ROW()-8))</f>
        <v>46238</v>
      </c>
      <c r="F2052">
        <f>IF(INDEX(Transactions!$L:$L,ROW()-8)="",0,INDEX(Transactions!$Q:$Q,ROW()-8))</f>
        <v>0</v>
      </c>
    </row>
    <row r="2053" spans="2:6" x14ac:dyDescent="0.15">
      <c r="B2053">
        <f ca="1">IF(INDEX(Transactions!$L:$L,ROW()-8)="",TODAY(),INDEX(Transactions!$G:$G,ROW()-8))</f>
        <v>46238</v>
      </c>
      <c r="F2053">
        <f>IF(INDEX(Transactions!$L:$L,ROW()-8)="",0,INDEX(Transactions!$Q:$Q,ROW()-8))</f>
        <v>0</v>
      </c>
    </row>
    <row r="2054" spans="2:6" x14ac:dyDescent="0.15">
      <c r="B2054">
        <f ca="1">IF(INDEX(Transactions!$L:$L,ROW()-8)="",TODAY(),INDEX(Transactions!$G:$G,ROW()-8))</f>
        <v>46238</v>
      </c>
      <c r="F2054">
        <f>IF(INDEX(Transactions!$L:$L,ROW()-8)="",0,INDEX(Transactions!$Q:$Q,ROW()-8))</f>
        <v>0</v>
      </c>
    </row>
    <row r="2055" spans="2:6" x14ac:dyDescent="0.15">
      <c r="B2055">
        <f ca="1">IF(INDEX(Transactions!$L:$L,ROW()-8)="",TODAY(),INDEX(Transactions!$G:$G,ROW()-8))</f>
        <v>46238</v>
      </c>
      <c r="F2055">
        <f>IF(INDEX(Transactions!$L:$L,ROW()-8)="",0,INDEX(Transactions!$Q:$Q,ROW()-8))</f>
        <v>0</v>
      </c>
    </row>
    <row r="2056" spans="2:6" x14ac:dyDescent="0.15">
      <c r="B2056">
        <f ca="1">IF(INDEX(Transactions!$L:$L,ROW()-8)="",TODAY(),INDEX(Transactions!$G:$G,ROW()-8))</f>
        <v>46238</v>
      </c>
      <c r="F2056">
        <f>IF(INDEX(Transactions!$L:$L,ROW()-8)="",0,INDEX(Transactions!$Q:$Q,ROW()-8))</f>
        <v>0</v>
      </c>
    </row>
    <row r="2057" spans="2:6" x14ac:dyDescent="0.15">
      <c r="B2057">
        <f ca="1">IF(INDEX(Transactions!$L:$L,ROW()-8)="",TODAY(),INDEX(Transactions!$G:$G,ROW()-8))</f>
        <v>46238</v>
      </c>
      <c r="F2057">
        <f>IF(INDEX(Transactions!$L:$L,ROW()-8)="",0,INDEX(Transactions!$Q:$Q,ROW()-8))</f>
        <v>0</v>
      </c>
    </row>
    <row r="2058" spans="2:6" x14ac:dyDescent="0.15">
      <c r="B2058">
        <f ca="1">IF(INDEX(Transactions!$L:$L,ROW()-8)="",TODAY(),INDEX(Transactions!$G:$G,ROW()-8))</f>
        <v>46238</v>
      </c>
      <c r="F2058">
        <f>IF(INDEX(Transactions!$L:$L,ROW()-8)="",0,INDEX(Transactions!$Q:$Q,ROW()-8))</f>
        <v>0</v>
      </c>
    </row>
    <row r="2059" spans="2:6" x14ac:dyDescent="0.15">
      <c r="B2059">
        <f ca="1">IF(INDEX(Transactions!$L:$L,ROW()-8)="",TODAY(),INDEX(Transactions!$G:$G,ROW()-8))</f>
        <v>46238</v>
      </c>
      <c r="F2059">
        <f>IF(INDEX(Transactions!$L:$L,ROW()-8)="",0,INDEX(Transactions!$Q:$Q,ROW()-8))</f>
        <v>0</v>
      </c>
    </row>
    <row r="2060" spans="2:6" x14ac:dyDescent="0.15">
      <c r="B2060">
        <f ca="1">IF(INDEX(Transactions!$L:$L,ROW()-8)="",TODAY(),INDEX(Transactions!$G:$G,ROW()-8))</f>
        <v>46238</v>
      </c>
      <c r="F2060">
        <f>IF(INDEX(Transactions!$L:$L,ROW()-8)="",0,INDEX(Transactions!$Q:$Q,ROW()-8))</f>
        <v>0</v>
      </c>
    </row>
    <row r="2061" spans="2:6" x14ac:dyDescent="0.15">
      <c r="B2061">
        <f ca="1">IF(INDEX(Transactions!$L:$L,ROW()-8)="",TODAY(),INDEX(Transactions!$G:$G,ROW()-8))</f>
        <v>46238</v>
      </c>
      <c r="F2061">
        <f>IF(INDEX(Transactions!$L:$L,ROW()-8)="",0,INDEX(Transactions!$Q:$Q,ROW()-8))</f>
        <v>0</v>
      </c>
    </row>
    <row r="2062" spans="2:6" x14ac:dyDescent="0.15">
      <c r="B2062">
        <f ca="1">IF(INDEX(Transactions!$L:$L,ROW()-8)="",TODAY(),INDEX(Transactions!$G:$G,ROW()-8))</f>
        <v>46238</v>
      </c>
      <c r="F2062">
        <f>IF(INDEX(Transactions!$L:$L,ROW()-8)="",0,INDEX(Transactions!$Q:$Q,ROW()-8))</f>
        <v>0</v>
      </c>
    </row>
    <row r="2063" spans="2:6" x14ac:dyDescent="0.15">
      <c r="B2063">
        <f ca="1">IF(INDEX(Transactions!$L:$L,ROW()-8)="",TODAY(),INDEX(Transactions!$G:$G,ROW()-8))</f>
        <v>46238</v>
      </c>
      <c r="F2063">
        <f>IF(INDEX(Transactions!$L:$L,ROW()-8)="",0,INDEX(Transactions!$Q:$Q,ROW()-8))</f>
        <v>0</v>
      </c>
    </row>
    <row r="2064" spans="2:6" x14ac:dyDescent="0.15">
      <c r="B2064">
        <f ca="1">IF(INDEX(Transactions!$L:$L,ROW()-8)="",TODAY(),INDEX(Transactions!$G:$G,ROW()-8))</f>
        <v>46238</v>
      </c>
      <c r="F2064">
        <f>IF(INDEX(Transactions!$L:$L,ROW()-8)="",0,INDEX(Transactions!$Q:$Q,ROW()-8))</f>
        <v>0</v>
      </c>
    </row>
    <row r="2065" spans="2:6" x14ac:dyDescent="0.15">
      <c r="B2065">
        <f ca="1">IF(INDEX(Transactions!$L:$L,ROW()-8)="",TODAY(),INDEX(Transactions!$G:$G,ROW()-8))</f>
        <v>46238</v>
      </c>
      <c r="F2065">
        <f>IF(INDEX(Transactions!$L:$L,ROW()-8)="",0,INDEX(Transactions!$Q:$Q,ROW()-8))</f>
        <v>0</v>
      </c>
    </row>
    <row r="2066" spans="2:6" x14ac:dyDescent="0.15">
      <c r="B2066">
        <f ca="1">IF(INDEX(Transactions!$L:$L,ROW()-8)="",TODAY(),INDEX(Transactions!$G:$G,ROW()-8))</f>
        <v>46238</v>
      </c>
      <c r="F2066">
        <f>IF(INDEX(Transactions!$L:$L,ROW()-8)="",0,INDEX(Transactions!$Q:$Q,ROW()-8))</f>
        <v>0</v>
      </c>
    </row>
    <row r="2067" spans="2:6" x14ac:dyDescent="0.15">
      <c r="B2067">
        <f ca="1">IF(INDEX(Transactions!$L:$L,ROW()-8)="",TODAY(),INDEX(Transactions!$G:$G,ROW()-8))</f>
        <v>46238</v>
      </c>
      <c r="F2067">
        <f>IF(INDEX(Transactions!$L:$L,ROW()-8)="",0,INDEX(Transactions!$Q:$Q,ROW()-8))</f>
        <v>0</v>
      </c>
    </row>
    <row r="2068" spans="2:6" x14ac:dyDescent="0.15">
      <c r="B2068">
        <f ca="1">IF(INDEX(Transactions!$L:$L,ROW()-8)="",TODAY(),INDEX(Transactions!$G:$G,ROW()-8))</f>
        <v>46238</v>
      </c>
      <c r="F2068">
        <f>IF(INDEX(Transactions!$L:$L,ROW()-8)="",0,INDEX(Transactions!$Q:$Q,ROW()-8))</f>
        <v>0</v>
      </c>
    </row>
    <row r="2069" spans="2:6" x14ac:dyDescent="0.15">
      <c r="B2069">
        <f ca="1">IF(INDEX(Transactions!$L:$L,ROW()-8)="",TODAY(),INDEX(Transactions!$G:$G,ROW()-8))</f>
        <v>46238</v>
      </c>
      <c r="F2069">
        <f>IF(INDEX(Transactions!$L:$L,ROW()-8)="",0,INDEX(Transactions!$Q:$Q,ROW()-8))</f>
        <v>0</v>
      </c>
    </row>
    <row r="2070" spans="2:6" x14ac:dyDescent="0.15">
      <c r="B2070">
        <f ca="1">IF(INDEX(Transactions!$L:$L,ROW()-8)="",TODAY(),INDEX(Transactions!$G:$G,ROW()-8))</f>
        <v>46238</v>
      </c>
      <c r="F2070">
        <f>IF(INDEX(Transactions!$L:$L,ROW()-8)="",0,INDEX(Transactions!$Q:$Q,ROW()-8))</f>
        <v>0</v>
      </c>
    </row>
    <row r="2071" spans="2:6" x14ac:dyDescent="0.15">
      <c r="B2071">
        <f ca="1">IF(INDEX(Transactions!$L:$L,ROW()-8)="",TODAY(),INDEX(Transactions!$G:$G,ROW()-8))</f>
        <v>46238</v>
      </c>
      <c r="F2071">
        <f>IF(INDEX(Transactions!$L:$L,ROW()-8)="",0,INDEX(Transactions!$Q:$Q,ROW()-8))</f>
        <v>0</v>
      </c>
    </row>
    <row r="2072" spans="2:6" x14ac:dyDescent="0.15">
      <c r="B2072">
        <f ca="1">IF(INDEX(Transactions!$L:$L,ROW()-8)="",TODAY(),INDEX(Transactions!$G:$G,ROW()-8))</f>
        <v>46238</v>
      </c>
      <c r="F2072">
        <f>IF(INDEX(Transactions!$L:$L,ROW()-8)="",0,INDEX(Transactions!$Q:$Q,ROW()-8))</f>
        <v>0</v>
      </c>
    </row>
    <row r="2073" spans="2:6" x14ac:dyDescent="0.15">
      <c r="B2073">
        <f ca="1">IF(INDEX(Transactions!$L:$L,ROW()-8)="",TODAY(),INDEX(Transactions!$G:$G,ROW()-8))</f>
        <v>46238</v>
      </c>
      <c r="F2073">
        <f>IF(INDEX(Transactions!$L:$L,ROW()-8)="",0,INDEX(Transactions!$Q:$Q,ROW()-8))</f>
        <v>0</v>
      </c>
    </row>
    <row r="2074" spans="2:6" x14ac:dyDescent="0.15">
      <c r="B2074">
        <f ca="1">IF(INDEX(Transactions!$L:$L,ROW()-8)="",TODAY(),INDEX(Transactions!$G:$G,ROW()-8))</f>
        <v>46238</v>
      </c>
      <c r="F2074">
        <f>IF(INDEX(Transactions!$L:$L,ROW()-8)="",0,INDEX(Transactions!$Q:$Q,ROW()-8))</f>
        <v>0</v>
      </c>
    </row>
    <row r="2075" spans="2:6" x14ac:dyDescent="0.15">
      <c r="B2075">
        <f ca="1">IF(INDEX(Transactions!$L:$L,ROW()-8)="",TODAY(),INDEX(Transactions!$G:$G,ROW()-8))</f>
        <v>46238</v>
      </c>
      <c r="F2075">
        <f>IF(INDEX(Transactions!$L:$L,ROW()-8)="",0,INDEX(Transactions!$Q:$Q,ROW()-8))</f>
        <v>0</v>
      </c>
    </row>
    <row r="2076" spans="2:6" x14ac:dyDescent="0.15">
      <c r="B2076">
        <f ca="1">IF(INDEX(Transactions!$L:$L,ROW()-8)="",TODAY(),INDEX(Transactions!$G:$G,ROW()-8))</f>
        <v>46238</v>
      </c>
      <c r="F2076">
        <f>IF(INDEX(Transactions!$L:$L,ROW()-8)="",0,INDEX(Transactions!$Q:$Q,ROW()-8))</f>
        <v>0</v>
      </c>
    </row>
    <row r="2077" spans="2:6" x14ac:dyDescent="0.15">
      <c r="B2077">
        <f ca="1">IF(INDEX(Transactions!$L:$L,ROW()-8)="",TODAY(),INDEX(Transactions!$G:$G,ROW()-8))</f>
        <v>46238</v>
      </c>
      <c r="F2077">
        <f>IF(INDEX(Transactions!$L:$L,ROW()-8)="",0,INDEX(Transactions!$Q:$Q,ROW()-8))</f>
        <v>0</v>
      </c>
    </row>
    <row r="2078" spans="2:6" x14ac:dyDescent="0.15">
      <c r="B2078">
        <f ca="1">IF(INDEX(Transactions!$L:$L,ROW()-8)="",TODAY(),INDEX(Transactions!$G:$G,ROW()-8))</f>
        <v>46238</v>
      </c>
      <c r="F2078">
        <f>IF(INDEX(Transactions!$L:$L,ROW()-8)="",0,INDEX(Transactions!$Q:$Q,ROW()-8))</f>
        <v>0</v>
      </c>
    </row>
    <row r="2079" spans="2:6" x14ac:dyDescent="0.15">
      <c r="B2079">
        <f ca="1">IF(INDEX(Transactions!$L:$L,ROW()-8)="",TODAY(),INDEX(Transactions!$G:$G,ROW()-8))</f>
        <v>46238</v>
      </c>
      <c r="F2079">
        <f>IF(INDEX(Transactions!$L:$L,ROW()-8)="",0,INDEX(Transactions!$Q:$Q,ROW()-8))</f>
        <v>0</v>
      </c>
    </row>
    <row r="2080" spans="2:6" x14ac:dyDescent="0.15">
      <c r="B2080">
        <f ca="1">IF(INDEX(Transactions!$L:$L,ROW()-8)="",TODAY(),INDEX(Transactions!$G:$G,ROW()-8))</f>
        <v>46238</v>
      </c>
      <c r="F2080">
        <f>IF(INDEX(Transactions!$L:$L,ROW()-8)="",0,INDEX(Transactions!$Q:$Q,ROW()-8))</f>
        <v>0</v>
      </c>
    </row>
    <row r="2081" spans="2:6" x14ac:dyDescent="0.15">
      <c r="B2081">
        <f ca="1">IF(INDEX(Transactions!$L:$L,ROW()-8)="",TODAY(),INDEX(Transactions!$G:$G,ROW()-8))</f>
        <v>46238</v>
      </c>
      <c r="F2081">
        <f>IF(INDEX(Transactions!$L:$L,ROW()-8)="",0,INDEX(Transactions!$Q:$Q,ROW()-8))</f>
        <v>0</v>
      </c>
    </row>
    <row r="2082" spans="2:6" x14ac:dyDescent="0.15">
      <c r="B2082">
        <f ca="1">IF(INDEX(Transactions!$L:$L,ROW()-8)="",TODAY(),INDEX(Transactions!$G:$G,ROW()-8))</f>
        <v>46238</v>
      </c>
      <c r="F2082">
        <f>IF(INDEX(Transactions!$L:$L,ROW()-8)="",0,INDEX(Transactions!$Q:$Q,ROW()-8))</f>
        <v>0</v>
      </c>
    </row>
    <row r="2083" spans="2:6" x14ac:dyDescent="0.15">
      <c r="B2083">
        <f ca="1">IF(INDEX(Transactions!$L:$L,ROW()-8)="",TODAY(),INDEX(Transactions!$G:$G,ROW()-8))</f>
        <v>46238</v>
      </c>
      <c r="F2083">
        <f>IF(INDEX(Transactions!$L:$L,ROW()-8)="",0,INDEX(Transactions!$Q:$Q,ROW()-8))</f>
        <v>0</v>
      </c>
    </row>
    <row r="2084" spans="2:6" x14ac:dyDescent="0.15">
      <c r="B2084">
        <f ca="1">IF(INDEX(Transactions!$L:$L,ROW()-8)="",TODAY(),INDEX(Transactions!$G:$G,ROW()-8))</f>
        <v>46238</v>
      </c>
      <c r="F2084">
        <f>IF(INDEX(Transactions!$L:$L,ROW()-8)="",0,INDEX(Transactions!$Q:$Q,ROW()-8))</f>
        <v>0</v>
      </c>
    </row>
    <row r="2085" spans="2:6" x14ac:dyDescent="0.15">
      <c r="B2085">
        <f ca="1">IF(INDEX(Transactions!$L:$L,ROW()-8)="",TODAY(),INDEX(Transactions!$G:$G,ROW()-8))</f>
        <v>46238</v>
      </c>
      <c r="F2085">
        <f>IF(INDEX(Transactions!$L:$L,ROW()-8)="",0,INDEX(Transactions!$Q:$Q,ROW()-8))</f>
        <v>0</v>
      </c>
    </row>
    <row r="2086" spans="2:6" x14ac:dyDescent="0.15">
      <c r="B2086">
        <f ca="1">IF(INDEX(Transactions!$L:$L,ROW()-8)="",TODAY(),INDEX(Transactions!$G:$G,ROW()-8))</f>
        <v>46238</v>
      </c>
      <c r="F2086">
        <f>IF(INDEX(Transactions!$L:$L,ROW()-8)="",0,INDEX(Transactions!$Q:$Q,ROW()-8))</f>
        <v>0</v>
      </c>
    </row>
    <row r="2087" spans="2:6" x14ac:dyDescent="0.15">
      <c r="B2087">
        <f ca="1">IF(INDEX(Transactions!$L:$L,ROW()-8)="",TODAY(),INDEX(Transactions!$G:$G,ROW()-8))</f>
        <v>46238</v>
      </c>
      <c r="F2087">
        <f>IF(INDEX(Transactions!$L:$L,ROW()-8)="",0,INDEX(Transactions!$Q:$Q,ROW()-8))</f>
        <v>0</v>
      </c>
    </row>
    <row r="2088" spans="2:6" x14ac:dyDescent="0.15">
      <c r="B2088">
        <f ca="1">IF(INDEX(Transactions!$L:$L,ROW()-8)="",TODAY(),INDEX(Transactions!$G:$G,ROW()-8))</f>
        <v>46238</v>
      </c>
      <c r="F2088">
        <f>IF(INDEX(Transactions!$L:$L,ROW()-8)="",0,INDEX(Transactions!$Q:$Q,ROW()-8))</f>
        <v>0</v>
      </c>
    </row>
    <row r="2089" spans="2:6" x14ac:dyDescent="0.15">
      <c r="B2089">
        <f ca="1">IF(INDEX(Transactions!$L:$L,ROW()-8)="",TODAY(),INDEX(Transactions!$G:$G,ROW()-8))</f>
        <v>46238</v>
      </c>
      <c r="F2089">
        <f>IF(INDEX(Transactions!$L:$L,ROW()-8)="",0,INDEX(Transactions!$Q:$Q,ROW()-8))</f>
        <v>0</v>
      </c>
    </row>
    <row r="2090" spans="2:6" x14ac:dyDescent="0.15">
      <c r="B2090">
        <f ca="1">IF(INDEX(Transactions!$L:$L,ROW()-8)="",TODAY(),INDEX(Transactions!$G:$G,ROW()-8))</f>
        <v>46238</v>
      </c>
      <c r="F2090">
        <f>IF(INDEX(Transactions!$L:$L,ROW()-8)="",0,INDEX(Transactions!$Q:$Q,ROW()-8))</f>
        <v>0</v>
      </c>
    </row>
    <row r="2091" spans="2:6" x14ac:dyDescent="0.15">
      <c r="B2091">
        <f ca="1">IF(INDEX(Transactions!$L:$L,ROW()-8)="",TODAY(),INDEX(Transactions!$G:$G,ROW()-8))</f>
        <v>46238</v>
      </c>
      <c r="F2091">
        <f>IF(INDEX(Transactions!$L:$L,ROW()-8)="",0,INDEX(Transactions!$Q:$Q,ROW()-8))</f>
        <v>0</v>
      </c>
    </row>
    <row r="2092" spans="2:6" x14ac:dyDescent="0.15">
      <c r="B2092">
        <f ca="1">IF(INDEX(Transactions!$L:$L,ROW()-8)="",TODAY(),INDEX(Transactions!$G:$G,ROW()-8))</f>
        <v>46238</v>
      </c>
      <c r="F2092">
        <f>IF(INDEX(Transactions!$L:$L,ROW()-8)="",0,INDEX(Transactions!$Q:$Q,ROW()-8))</f>
        <v>0</v>
      </c>
    </row>
    <row r="2093" spans="2:6" x14ac:dyDescent="0.15">
      <c r="B2093">
        <f ca="1">IF(INDEX(Transactions!$L:$L,ROW()-8)="",TODAY(),INDEX(Transactions!$G:$G,ROW()-8))</f>
        <v>46238</v>
      </c>
      <c r="F2093">
        <f>IF(INDEX(Transactions!$L:$L,ROW()-8)="",0,INDEX(Transactions!$Q:$Q,ROW()-8))</f>
        <v>0</v>
      </c>
    </row>
    <row r="2094" spans="2:6" x14ac:dyDescent="0.15">
      <c r="B2094">
        <f ca="1">IF(INDEX(Transactions!$L:$L,ROW()-8)="",TODAY(),INDEX(Transactions!$G:$G,ROW()-8))</f>
        <v>46238</v>
      </c>
      <c r="F2094">
        <f>IF(INDEX(Transactions!$L:$L,ROW()-8)="",0,INDEX(Transactions!$Q:$Q,ROW()-8))</f>
        <v>0</v>
      </c>
    </row>
    <row r="2095" spans="2:6" x14ac:dyDescent="0.15">
      <c r="B2095">
        <f ca="1">IF(INDEX(Transactions!$L:$L,ROW()-8)="",TODAY(),INDEX(Transactions!$G:$G,ROW()-8))</f>
        <v>46238</v>
      </c>
      <c r="F2095">
        <f>IF(INDEX(Transactions!$L:$L,ROW()-8)="",0,INDEX(Transactions!$Q:$Q,ROW()-8))</f>
        <v>0</v>
      </c>
    </row>
    <row r="2096" spans="2:6" x14ac:dyDescent="0.15">
      <c r="B2096">
        <f ca="1">IF(INDEX(Transactions!$L:$L,ROW()-8)="",TODAY(),INDEX(Transactions!$G:$G,ROW()-8))</f>
        <v>46238</v>
      </c>
      <c r="F2096">
        <f>IF(INDEX(Transactions!$L:$L,ROW()-8)="",0,INDEX(Transactions!$Q:$Q,ROW()-8))</f>
        <v>0</v>
      </c>
    </row>
    <row r="2097" spans="2:6" x14ac:dyDescent="0.15">
      <c r="B2097">
        <f ca="1">IF(INDEX(Transactions!$L:$L,ROW()-8)="",TODAY(),INDEX(Transactions!$G:$G,ROW()-8))</f>
        <v>46238</v>
      </c>
      <c r="F2097">
        <f>IF(INDEX(Transactions!$L:$L,ROW()-8)="",0,INDEX(Transactions!$Q:$Q,ROW()-8))</f>
        <v>0</v>
      </c>
    </row>
    <row r="2098" spans="2:6" x14ac:dyDescent="0.15">
      <c r="B2098">
        <f ca="1">IF(INDEX(Transactions!$L:$L,ROW()-8)="",TODAY(),INDEX(Transactions!$G:$G,ROW()-8))</f>
        <v>46238</v>
      </c>
      <c r="F2098">
        <f>IF(INDEX(Transactions!$L:$L,ROW()-8)="",0,INDEX(Transactions!$Q:$Q,ROW()-8))</f>
        <v>0</v>
      </c>
    </row>
    <row r="2099" spans="2:6" x14ac:dyDescent="0.15">
      <c r="B2099">
        <f ca="1">IF(INDEX(Transactions!$L:$L,ROW()-8)="",TODAY(),INDEX(Transactions!$G:$G,ROW()-8))</f>
        <v>46238</v>
      </c>
      <c r="F2099">
        <f>IF(INDEX(Transactions!$L:$L,ROW()-8)="",0,INDEX(Transactions!$Q:$Q,ROW()-8))</f>
        <v>0</v>
      </c>
    </row>
    <row r="2100" spans="2:6" x14ac:dyDescent="0.15">
      <c r="B2100">
        <f ca="1">IF(INDEX(Transactions!$L:$L,ROW()-8)="",TODAY(),INDEX(Transactions!$G:$G,ROW()-8))</f>
        <v>46238</v>
      </c>
      <c r="F2100">
        <f>IF(INDEX(Transactions!$L:$L,ROW()-8)="",0,INDEX(Transactions!$Q:$Q,ROW()-8))</f>
        <v>0</v>
      </c>
    </row>
    <row r="2101" spans="2:6" x14ac:dyDescent="0.15">
      <c r="B2101">
        <f ca="1">IF(INDEX(Transactions!$L:$L,ROW()-8)="",TODAY(),INDEX(Transactions!$G:$G,ROW()-8))</f>
        <v>46238</v>
      </c>
      <c r="F2101">
        <f>IF(INDEX(Transactions!$L:$L,ROW()-8)="",0,INDEX(Transactions!$Q:$Q,ROW()-8))</f>
        <v>0</v>
      </c>
    </row>
    <row r="2102" spans="2:6" x14ac:dyDescent="0.15">
      <c r="B2102">
        <f ca="1">IF(INDEX(Transactions!$L:$L,ROW()-8)="",TODAY(),INDEX(Transactions!$G:$G,ROW()-8))</f>
        <v>46238</v>
      </c>
      <c r="F2102">
        <f>IF(INDEX(Transactions!$L:$L,ROW()-8)="",0,INDEX(Transactions!$Q:$Q,ROW()-8))</f>
        <v>0</v>
      </c>
    </row>
    <row r="2103" spans="2:6" x14ac:dyDescent="0.15">
      <c r="B2103">
        <f ca="1">IF(INDEX(Transactions!$L:$L,ROW()-8)="",TODAY(),INDEX(Transactions!$G:$G,ROW()-8))</f>
        <v>46238</v>
      </c>
      <c r="F2103">
        <f>IF(INDEX(Transactions!$L:$L,ROW()-8)="",0,INDEX(Transactions!$Q:$Q,ROW()-8))</f>
        <v>0</v>
      </c>
    </row>
    <row r="2104" spans="2:6" x14ac:dyDescent="0.15">
      <c r="B2104">
        <f ca="1">IF(INDEX(Transactions!$L:$L,ROW()-8)="",TODAY(),INDEX(Transactions!$G:$G,ROW()-8))</f>
        <v>46238</v>
      </c>
      <c r="F2104">
        <f>IF(INDEX(Transactions!$L:$L,ROW()-8)="",0,INDEX(Transactions!$Q:$Q,ROW()-8))</f>
        <v>0</v>
      </c>
    </row>
    <row r="2105" spans="2:6" x14ac:dyDescent="0.15">
      <c r="B2105">
        <f ca="1">IF(INDEX(Transactions!$L:$L,ROW()-8)="",TODAY(),INDEX(Transactions!$G:$G,ROW()-8))</f>
        <v>46238</v>
      </c>
      <c r="F2105">
        <f>IF(INDEX(Transactions!$L:$L,ROW()-8)="",0,INDEX(Transactions!$Q:$Q,ROW()-8))</f>
        <v>0</v>
      </c>
    </row>
    <row r="2106" spans="2:6" x14ac:dyDescent="0.15">
      <c r="B2106">
        <f ca="1">IF(INDEX(Transactions!$L:$L,ROW()-8)="",TODAY(),INDEX(Transactions!$G:$G,ROW()-8))</f>
        <v>46238</v>
      </c>
      <c r="F2106">
        <f>IF(INDEX(Transactions!$L:$L,ROW()-8)="",0,INDEX(Transactions!$Q:$Q,ROW()-8))</f>
        <v>0</v>
      </c>
    </row>
    <row r="2107" spans="2:6" x14ac:dyDescent="0.15">
      <c r="B2107">
        <f ca="1">IF(INDEX(Transactions!$L:$L,ROW()-8)="",TODAY(),INDEX(Transactions!$G:$G,ROW()-8))</f>
        <v>46238</v>
      </c>
      <c r="F2107">
        <f>IF(INDEX(Transactions!$L:$L,ROW()-8)="",0,INDEX(Transactions!$Q:$Q,ROW()-8))</f>
        <v>0</v>
      </c>
    </row>
    <row r="2108" spans="2:6" x14ac:dyDescent="0.15">
      <c r="B2108">
        <f ca="1">IF(INDEX(Transactions!$L:$L,ROW()-8)="",TODAY(),INDEX(Transactions!$G:$G,ROW()-8))</f>
        <v>46238</v>
      </c>
      <c r="F2108">
        <f>IF(INDEX(Transactions!$L:$L,ROW()-8)="",0,INDEX(Transactions!$Q:$Q,ROW()-8))</f>
        <v>0</v>
      </c>
    </row>
    <row r="2109" spans="2:6" x14ac:dyDescent="0.15">
      <c r="B2109">
        <f ca="1">IF(INDEX(Transactions!$L:$L,ROW()-8)="",TODAY(),INDEX(Transactions!$G:$G,ROW()-8))</f>
        <v>46238</v>
      </c>
      <c r="F2109">
        <f>IF(INDEX(Transactions!$L:$L,ROW()-8)="",0,INDEX(Transactions!$Q:$Q,ROW()-8))</f>
        <v>0</v>
      </c>
    </row>
    <row r="2110" spans="2:6" x14ac:dyDescent="0.15">
      <c r="B2110">
        <f ca="1">IF(INDEX(Transactions!$L:$L,ROW()-8)="",TODAY(),INDEX(Transactions!$G:$G,ROW()-8))</f>
        <v>46238</v>
      </c>
      <c r="F2110">
        <f>IF(INDEX(Transactions!$L:$L,ROW()-8)="",0,INDEX(Transactions!$Q:$Q,ROW()-8))</f>
        <v>0</v>
      </c>
    </row>
    <row r="2111" spans="2:6" x14ac:dyDescent="0.15">
      <c r="B2111">
        <f ca="1">IF(INDEX(Transactions!$L:$L,ROW()-8)="",TODAY(),INDEX(Transactions!$G:$G,ROW()-8))</f>
        <v>46238</v>
      </c>
      <c r="F2111">
        <f>IF(INDEX(Transactions!$L:$L,ROW()-8)="",0,INDEX(Transactions!$Q:$Q,ROW()-8))</f>
        <v>0</v>
      </c>
    </row>
    <row r="2112" spans="2:6" x14ac:dyDescent="0.15">
      <c r="B2112">
        <f ca="1">IF(INDEX(Transactions!$L:$L,ROW()-8)="",TODAY(),INDEX(Transactions!$G:$G,ROW()-8))</f>
        <v>46238</v>
      </c>
      <c r="F2112">
        <f>IF(INDEX(Transactions!$L:$L,ROW()-8)="",0,INDEX(Transactions!$Q:$Q,ROW()-8))</f>
        <v>0</v>
      </c>
    </row>
    <row r="2113" spans="2:6" x14ac:dyDescent="0.15">
      <c r="B2113">
        <f ca="1">IF(INDEX(Transactions!$L:$L,ROW()-8)="",TODAY(),INDEX(Transactions!$G:$G,ROW()-8))</f>
        <v>46238</v>
      </c>
      <c r="F2113">
        <f>IF(INDEX(Transactions!$L:$L,ROW()-8)="",0,INDEX(Transactions!$Q:$Q,ROW()-8))</f>
        <v>0</v>
      </c>
    </row>
    <row r="2114" spans="2:6" x14ac:dyDescent="0.15">
      <c r="B2114">
        <f ca="1">IF(INDEX(Transactions!$L:$L,ROW()-8)="",TODAY(),INDEX(Transactions!$G:$G,ROW()-8))</f>
        <v>46238</v>
      </c>
      <c r="F2114">
        <f>IF(INDEX(Transactions!$L:$L,ROW()-8)="",0,INDEX(Transactions!$Q:$Q,ROW()-8))</f>
        <v>0</v>
      </c>
    </row>
    <row r="2115" spans="2:6" x14ac:dyDescent="0.15">
      <c r="B2115">
        <f ca="1">IF(INDEX(Transactions!$L:$L,ROW()-8)="",TODAY(),INDEX(Transactions!$G:$G,ROW()-8))</f>
        <v>46238</v>
      </c>
      <c r="F2115">
        <f>IF(INDEX(Transactions!$L:$L,ROW()-8)="",0,INDEX(Transactions!$Q:$Q,ROW()-8))</f>
        <v>0</v>
      </c>
    </row>
    <row r="2116" spans="2:6" x14ac:dyDescent="0.15">
      <c r="B2116">
        <f ca="1">IF(INDEX(Transactions!$L:$L,ROW()-8)="",TODAY(),INDEX(Transactions!$G:$G,ROW()-8))</f>
        <v>46238</v>
      </c>
      <c r="F2116">
        <f>IF(INDEX(Transactions!$L:$L,ROW()-8)="",0,INDEX(Transactions!$Q:$Q,ROW()-8))</f>
        <v>0</v>
      </c>
    </row>
    <row r="2117" spans="2:6" x14ac:dyDescent="0.15">
      <c r="B2117">
        <f ca="1">IF(INDEX(Transactions!$L:$L,ROW()-8)="",TODAY(),INDEX(Transactions!$G:$G,ROW()-8))</f>
        <v>46238</v>
      </c>
      <c r="F2117">
        <f>IF(INDEX(Transactions!$L:$L,ROW()-8)="",0,INDEX(Transactions!$Q:$Q,ROW()-8))</f>
        <v>0</v>
      </c>
    </row>
    <row r="2118" spans="2:6" x14ac:dyDescent="0.15">
      <c r="B2118">
        <f ca="1">IF(INDEX(Transactions!$L:$L,ROW()-8)="",TODAY(),INDEX(Transactions!$G:$G,ROW()-8))</f>
        <v>46238</v>
      </c>
      <c r="F2118">
        <f>IF(INDEX(Transactions!$L:$L,ROW()-8)="",0,INDEX(Transactions!$Q:$Q,ROW()-8))</f>
        <v>0</v>
      </c>
    </row>
    <row r="2119" spans="2:6" x14ac:dyDescent="0.15">
      <c r="B2119">
        <f ca="1">IF(INDEX(Transactions!$L:$L,ROW()-8)="",TODAY(),INDEX(Transactions!$G:$G,ROW()-8))</f>
        <v>46238</v>
      </c>
      <c r="F2119">
        <f>IF(INDEX(Transactions!$L:$L,ROW()-8)="",0,INDEX(Transactions!$Q:$Q,ROW()-8))</f>
        <v>0</v>
      </c>
    </row>
    <row r="2120" spans="2:6" x14ac:dyDescent="0.15">
      <c r="B2120">
        <f ca="1">IF(INDEX(Transactions!$L:$L,ROW()-8)="",TODAY(),INDEX(Transactions!$G:$G,ROW()-8))</f>
        <v>46238</v>
      </c>
      <c r="F2120">
        <f>IF(INDEX(Transactions!$L:$L,ROW()-8)="",0,INDEX(Transactions!$Q:$Q,ROW()-8))</f>
        <v>0</v>
      </c>
    </row>
    <row r="2121" spans="2:6" x14ac:dyDescent="0.15">
      <c r="B2121">
        <f ca="1">IF(INDEX(Transactions!$L:$L,ROW()-8)="",TODAY(),INDEX(Transactions!$G:$G,ROW()-8))</f>
        <v>46238</v>
      </c>
      <c r="F2121">
        <f>IF(INDEX(Transactions!$L:$L,ROW()-8)="",0,INDEX(Transactions!$Q:$Q,ROW()-8))</f>
        <v>0</v>
      </c>
    </row>
    <row r="2122" spans="2:6" x14ac:dyDescent="0.15">
      <c r="B2122">
        <f ca="1">IF(INDEX(Transactions!$L:$L,ROW()-8)="",TODAY(),INDEX(Transactions!$G:$G,ROW()-8))</f>
        <v>46238</v>
      </c>
      <c r="F2122">
        <f>IF(INDEX(Transactions!$L:$L,ROW()-8)="",0,INDEX(Transactions!$Q:$Q,ROW()-8))</f>
        <v>0</v>
      </c>
    </row>
    <row r="2123" spans="2:6" x14ac:dyDescent="0.15">
      <c r="B2123">
        <f ca="1">IF(INDEX(Transactions!$L:$L,ROW()-8)="",TODAY(),INDEX(Transactions!$G:$G,ROW()-8))</f>
        <v>46238</v>
      </c>
      <c r="F2123">
        <f>IF(INDEX(Transactions!$L:$L,ROW()-8)="",0,INDEX(Transactions!$Q:$Q,ROW()-8))</f>
        <v>0</v>
      </c>
    </row>
    <row r="2124" spans="2:6" x14ac:dyDescent="0.15">
      <c r="B2124">
        <f ca="1">IF(INDEX(Transactions!$L:$L,ROW()-8)="",TODAY(),INDEX(Transactions!$G:$G,ROW()-8))</f>
        <v>46238</v>
      </c>
      <c r="F2124">
        <f>IF(INDEX(Transactions!$L:$L,ROW()-8)="",0,INDEX(Transactions!$Q:$Q,ROW()-8))</f>
        <v>0</v>
      </c>
    </row>
    <row r="2125" spans="2:6" x14ac:dyDescent="0.15">
      <c r="B2125">
        <f ca="1">IF(INDEX(Transactions!$L:$L,ROW()-8)="",TODAY(),INDEX(Transactions!$G:$G,ROW()-8))</f>
        <v>46238</v>
      </c>
      <c r="F2125">
        <f>IF(INDEX(Transactions!$L:$L,ROW()-8)="",0,INDEX(Transactions!$Q:$Q,ROW()-8))</f>
        <v>0</v>
      </c>
    </row>
    <row r="2126" spans="2:6" x14ac:dyDescent="0.15">
      <c r="B2126">
        <f ca="1">IF(INDEX(Transactions!$L:$L,ROW()-8)="",TODAY(),INDEX(Transactions!$G:$G,ROW()-8))</f>
        <v>46238</v>
      </c>
      <c r="F2126">
        <f>IF(INDEX(Transactions!$L:$L,ROW()-8)="",0,INDEX(Transactions!$Q:$Q,ROW()-8))</f>
        <v>0</v>
      </c>
    </row>
    <row r="2127" spans="2:6" x14ac:dyDescent="0.15">
      <c r="B2127">
        <f ca="1">IF(INDEX(Transactions!$L:$L,ROW()-8)="",TODAY(),INDEX(Transactions!$G:$G,ROW()-8))</f>
        <v>46238</v>
      </c>
      <c r="F2127">
        <f>IF(INDEX(Transactions!$L:$L,ROW()-8)="",0,INDEX(Transactions!$Q:$Q,ROW()-8))</f>
        <v>0</v>
      </c>
    </row>
    <row r="2128" spans="2:6" x14ac:dyDescent="0.15">
      <c r="B2128">
        <f ca="1">IF(INDEX(Transactions!$L:$L,ROW()-8)="",TODAY(),INDEX(Transactions!$G:$G,ROW()-8))</f>
        <v>46238</v>
      </c>
      <c r="F2128">
        <f>IF(INDEX(Transactions!$L:$L,ROW()-8)="",0,INDEX(Transactions!$Q:$Q,ROW()-8))</f>
        <v>0</v>
      </c>
    </row>
    <row r="2129" spans="2:6" x14ac:dyDescent="0.15">
      <c r="B2129">
        <f ca="1">IF(INDEX(Transactions!$L:$L,ROW()-8)="",TODAY(),INDEX(Transactions!$G:$G,ROW()-8))</f>
        <v>46238</v>
      </c>
      <c r="F2129">
        <f>IF(INDEX(Transactions!$L:$L,ROW()-8)="",0,INDEX(Transactions!$Q:$Q,ROW()-8))</f>
        <v>0</v>
      </c>
    </row>
    <row r="2130" spans="2:6" x14ac:dyDescent="0.15">
      <c r="B2130">
        <f ca="1">IF(INDEX(Transactions!$L:$L,ROW()-8)="",TODAY(),INDEX(Transactions!$G:$G,ROW()-8))</f>
        <v>46238</v>
      </c>
      <c r="F2130">
        <f>IF(INDEX(Transactions!$L:$L,ROW()-8)="",0,INDEX(Transactions!$Q:$Q,ROW()-8))</f>
        <v>0</v>
      </c>
    </row>
    <row r="2131" spans="2:6" x14ac:dyDescent="0.15">
      <c r="B2131">
        <f ca="1">IF(INDEX(Transactions!$L:$L,ROW()-8)="",TODAY(),INDEX(Transactions!$G:$G,ROW()-8))</f>
        <v>46238</v>
      </c>
      <c r="F2131">
        <f>IF(INDEX(Transactions!$L:$L,ROW()-8)="",0,INDEX(Transactions!$Q:$Q,ROW()-8))</f>
        <v>0</v>
      </c>
    </row>
    <row r="2132" spans="2:6" x14ac:dyDescent="0.15">
      <c r="B2132">
        <f ca="1">IF(INDEX(Transactions!$L:$L,ROW()-8)="",TODAY(),INDEX(Transactions!$G:$G,ROW()-8))</f>
        <v>46238</v>
      </c>
      <c r="F2132">
        <f>IF(INDEX(Transactions!$L:$L,ROW()-8)="",0,INDEX(Transactions!$Q:$Q,ROW()-8))</f>
        <v>0</v>
      </c>
    </row>
    <row r="2133" spans="2:6" x14ac:dyDescent="0.15">
      <c r="B2133">
        <f ca="1">IF(INDEX(Transactions!$L:$L,ROW()-8)="",TODAY(),INDEX(Transactions!$G:$G,ROW()-8))</f>
        <v>46238</v>
      </c>
      <c r="F2133">
        <f>IF(INDEX(Transactions!$L:$L,ROW()-8)="",0,INDEX(Transactions!$Q:$Q,ROW()-8))</f>
        <v>0</v>
      </c>
    </row>
    <row r="2134" spans="2:6" x14ac:dyDescent="0.15">
      <c r="B2134">
        <f ca="1">IF(INDEX(Transactions!$L:$L,ROW()-8)="",TODAY(),INDEX(Transactions!$G:$G,ROW()-8))</f>
        <v>46238</v>
      </c>
      <c r="F2134">
        <f>IF(INDEX(Transactions!$L:$L,ROW()-8)="",0,INDEX(Transactions!$Q:$Q,ROW()-8))</f>
        <v>0</v>
      </c>
    </row>
    <row r="2135" spans="2:6" x14ac:dyDescent="0.15">
      <c r="B2135">
        <f ca="1">IF(INDEX(Transactions!$L:$L,ROW()-8)="",TODAY(),INDEX(Transactions!$G:$G,ROW()-8))</f>
        <v>46238</v>
      </c>
      <c r="F2135">
        <f>IF(INDEX(Transactions!$L:$L,ROW()-8)="",0,INDEX(Transactions!$Q:$Q,ROW()-8))</f>
        <v>0</v>
      </c>
    </row>
    <row r="2136" spans="2:6" x14ac:dyDescent="0.15">
      <c r="B2136">
        <f ca="1">IF(INDEX(Transactions!$L:$L,ROW()-8)="",TODAY(),INDEX(Transactions!$G:$G,ROW()-8))</f>
        <v>46238</v>
      </c>
      <c r="F2136">
        <f>IF(INDEX(Transactions!$L:$L,ROW()-8)="",0,INDEX(Transactions!$Q:$Q,ROW()-8))</f>
        <v>0</v>
      </c>
    </row>
    <row r="2137" spans="2:6" x14ac:dyDescent="0.15">
      <c r="B2137">
        <f ca="1">IF(INDEX(Transactions!$L:$L,ROW()-8)="",TODAY(),INDEX(Transactions!$G:$G,ROW()-8))</f>
        <v>46238</v>
      </c>
      <c r="F2137">
        <f>IF(INDEX(Transactions!$L:$L,ROW()-8)="",0,INDEX(Transactions!$Q:$Q,ROW()-8))</f>
        <v>0</v>
      </c>
    </row>
    <row r="2138" spans="2:6" x14ac:dyDescent="0.15">
      <c r="B2138">
        <f ca="1">IF(INDEX(Transactions!$L:$L,ROW()-8)="",TODAY(),INDEX(Transactions!$G:$G,ROW()-8))</f>
        <v>46238</v>
      </c>
      <c r="F2138">
        <f>IF(INDEX(Transactions!$L:$L,ROW()-8)="",0,INDEX(Transactions!$Q:$Q,ROW()-8))</f>
        <v>0</v>
      </c>
    </row>
    <row r="2139" spans="2:6" x14ac:dyDescent="0.15">
      <c r="B2139">
        <f ca="1">IF(INDEX(Transactions!$L:$L,ROW()-8)="",TODAY(),INDEX(Transactions!$G:$G,ROW()-8))</f>
        <v>46238</v>
      </c>
      <c r="F2139">
        <f>IF(INDEX(Transactions!$L:$L,ROW()-8)="",0,INDEX(Transactions!$Q:$Q,ROW()-8))</f>
        <v>0</v>
      </c>
    </row>
    <row r="2140" spans="2:6" x14ac:dyDescent="0.15">
      <c r="B2140">
        <f ca="1">IF(INDEX(Transactions!$L:$L,ROW()-8)="",TODAY(),INDEX(Transactions!$G:$G,ROW()-8))</f>
        <v>46238</v>
      </c>
      <c r="F2140">
        <f>IF(INDEX(Transactions!$L:$L,ROW()-8)="",0,INDEX(Transactions!$Q:$Q,ROW()-8))</f>
        <v>0</v>
      </c>
    </row>
    <row r="2141" spans="2:6" x14ac:dyDescent="0.15">
      <c r="B2141">
        <f ca="1">IF(INDEX(Transactions!$L:$L,ROW()-8)="",TODAY(),INDEX(Transactions!$G:$G,ROW()-8))</f>
        <v>46238</v>
      </c>
      <c r="F2141">
        <f>IF(INDEX(Transactions!$L:$L,ROW()-8)="",0,INDEX(Transactions!$Q:$Q,ROW()-8))</f>
        <v>0</v>
      </c>
    </row>
    <row r="2142" spans="2:6" x14ac:dyDescent="0.15">
      <c r="B2142">
        <f ca="1">IF(INDEX(Transactions!$L:$L,ROW()-8)="",TODAY(),INDEX(Transactions!$G:$G,ROW()-8))</f>
        <v>46238</v>
      </c>
      <c r="F2142">
        <f>IF(INDEX(Transactions!$L:$L,ROW()-8)="",0,INDEX(Transactions!$Q:$Q,ROW()-8))</f>
        <v>0</v>
      </c>
    </row>
    <row r="2143" spans="2:6" x14ac:dyDescent="0.15">
      <c r="B2143">
        <f ca="1">IF(INDEX(Transactions!$L:$L,ROW()-8)="",TODAY(),INDEX(Transactions!$G:$G,ROW()-8))</f>
        <v>46238</v>
      </c>
      <c r="F2143">
        <f>IF(INDEX(Transactions!$L:$L,ROW()-8)="",0,INDEX(Transactions!$Q:$Q,ROW()-8))</f>
        <v>0</v>
      </c>
    </row>
    <row r="2144" spans="2:6" x14ac:dyDescent="0.15">
      <c r="B2144">
        <f ca="1">IF(INDEX(Transactions!$L:$L,ROW()-8)="",TODAY(),INDEX(Transactions!$G:$G,ROW()-8))</f>
        <v>46238</v>
      </c>
      <c r="F2144">
        <f>IF(INDEX(Transactions!$L:$L,ROW()-8)="",0,INDEX(Transactions!$Q:$Q,ROW()-8))</f>
        <v>0</v>
      </c>
    </row>
    <row r="2145" spans="2:6" x14ac:dyDescent="0.15">
      <c r="B2145">
        <f ca="1">IF(INDEX(Transactions!$L:$L,ROW()-8)="",TODAY(),INDEX(Transactions!$G:$G,ROW()-8))</f>
        <v>46238</v>
      </c>
      <c r="F2145">
        <f>IF(INDEX(Transactions!$L:$L,ROW()-8)="",0,INDEX(Transactions!$Q:$Q,ROW()-8))</f>
        <v>0</v>
      </c>
    </row>
    <row r="2146" spans="2:6" x14ac:dyDescent="0.15">
      <c r="B2146">
        <f ca="1">IF(INDEX(Transactions!$L:$L,ROW()-8)="",TODAY(),INDEX(Transactions!$G:$G,ROW()-8))</f>
        <v>46238</v>
      </c>
      <c r="F2146">
        <f>IF(INDEX(Transactions!$L:$L,ROW()-8)="",0,INDEX(Transactions!$Q:$Q,ROW()-8))</f>
        <v>0</v>
      </c>
    </row>
    <row r="2147" spans="2:6" x14ac:dyDescent="0.15">
      <c r="B2147">
        <f ca="1">IF(INDEX(Transactions!$L:$L,ROW()-8)="",TODAY(),INDEX(Transactions!$G:$G,ROW()-8))</f>
        <v>46238</v>
      </c>
      <c r="F2147">
        <f>IF(INDEX(Transactions!$L:$L,ROW()-8)="",0,INDEX(Transactions!$Q:$Q,ROW()-8))</f>
        <v>0</v>
      </c>
    </row>
    <row r="2148" spans="2:6" x14ac:dyDescent="0.15">
      <c r="B2148">
        <f ca="1">IF(INDEX(Transactions!$L:$L,ROW()-8)="",TODAY(),INDEX(Transactions!$G:$G,ROW()-8))</f>
        <v>46238</v>
      </c>
      <c r="F2148">
        <f>IF(INDEX(Transactions!$L:$L,ROW()-8)="",0,INDEX(Transactions!$Q:$Q,ROW()-8))</f>
        <v>0</v>
      </c>
    </row>
    <row r="2149" spans="2:6" x14ac:dyDescent="0.15">
      <c r="B2149">
        <f ca="1">IF(INDEX(Transactions!$L:$L,ROW()-8)="",TODAY(),INDEX(Transactions!$G:$G,ROW()-8))</f>
        <v>46238</v>
      </c>
      <c r="F2149">
        <f>IF(INDEX(Transactions!$L:$L,ROW()-8)="",0,INDEX(Transactions!$Q:$Q,ROW()-8))</f>
        <v>0</v>
      </c>
    </row>
    <row r="2150" spans="2:6" x14ac:dyDescent="0.15">
      <c r="B2150">
        <f ca="1">IF(INDEX(Transactions!$L:$L,ROW()-8)="",TODAY(),INDEX(Transactions!$G:$G,ROW()-8))</f>
        <v>46238</v>
      </c>
      <c r="F2150">
        <f>IF(INDEX(Transactions!$L:$L,ROW()-8)="",0,INDEX(Transactions!$Q:$Q,ROW()-8))</f>
        <v>0</v>
      </c>
    </row>
    <row r="2151" spans="2:6" x14ac:dyDescent="0.15">
      <c r="B2151">
        <f ca="1">IF(INDEX(Transactions!$L:$L,ROW()-8)="",TODAY(),INDEX(Transactions!$G:$G,ROW()-8))</f>
        <v>46238</v>
      </c>
      <c r="F2151">
        <f>IF(INDEX(Transactions!$L:$L,ROW()-8)="",0,INDEX(Transactions!$Q:$Q,ROW()-8))</f>
        <v>0</v>
      </c>
    </row>
    <row r="2152" spans="2:6" x14ac:dyDescent="0.15">
      <c r="B2152">
        <f ca="1">IF(INDEX(Transactions!$L:$L,ROW()-8)="",TODAY(),INDEX(Transactions!$G:$G,ROW()-8))</f>
        <v>46238</v>
      </c>
      <c r="F2152">
        <f>IF(INDEX(Transactions!$L:$L,ROW()-8)="",0,INDEX(Transactions!$Q:$Q,ROW()-8))</f>
        <v>0</v>
      </c>
    </row>
    <row r="2153" spans="2:6" x14ac:dyDescent="0.15">
      <c r="B2153">
        <f ca="1">IF(INDEX(Transactions!$L:$L,ROW()-8)="",TODAY(),INDEX(Transactions!$G:$G,ROW()-8))</f>
        <v>46238</v>
      </c>
      <c r="F2153">
        <f>IF(INDEX(Transactions!$L:$L,ROW()-8)="",0,INDEX(Transactions!$Q:$Q,ROW()-8))</f>
        <v>0</v>
      </c>
    </row>
    <row r="2154" spans="2:6" x14ac:dyDescent="0.15">
      <c r="B2154">
        <f ca="1">IF(INDEX(Transactions!$L:$L,ROW()-8)="",TODAY(),INDEX(Transactions!$G:$G,ROW()-8))</f>
        <v>46238</v>
      </c>
      <c r="F2154">
        <f>IF(INDEX(Transactions!$L:$L,ROW()-8)="",0,INDEX(Transactions!$Q:$Q,ROW()-8))</f>
        <v>0</v>
      </c>
    </row>
    <row r="2155" spans="2:6" x14ac:dyDescent="0.15">
      <c r="B2155">
        <f ca="1">IF(INDEX(Transactions!$L:$L,ROW()-8)="",TODAY(),INDEX(Transactions!$G:$G,ROW()-8))</f>
        <v>46238</v>
      </c>
      <c r="F2155">
        <f>IF(INDEX(Transactions!$L:$L,ROW()-8)="",0,INDEX(Transactions!$Q:$Q,ROW()-8))</f>
        <v>0</v>
      </c>
    </row>
    <row r="2156" spans="2:6" x14ac:dyDescent="0.15">
      <c r="B2156">
        <f ca="1">IF(INDEX(Transactions!$L:$L,ROW()-8)="",TODAY(),INDEX(Transactions!$G:$G,ROW()-8))</f>
        <v>46238</v>
      </c>
      <c r="F2156">
        <f>IF(INDEX(Transactions!$L:$L,ROW()-8)="",0,INDEX(Transactions!$Q:$Q,ROW()-8))</f>
        <v>0</v>
      </c>
    </row>
    <row r="2157" spans="2:6" x14ac:dyDescent="0.15">
      <c r="B2157">
        <f ca="1">IF(INDEX(Transactions!$L:$L,ROW()-8)="",TODAY(),INDEX(Transactions!$G:$G,ROW()-8))</f>
        <v>46238</v>
      </c>
      <c r="F2157">
        <f>IF(INDEX(Transactions!$L:$L,ROW()-8)="",0,INDEX(Transactions!$Q:$Q,ROW()-8))</f>
        <v>0</v>
      </c>
    </row>
    <row r="2158" spans="2:6" x14ac:dyDescent="0.15">
      <c r="B2158">
        <f ca="1">IF(INDEX(Transactions!$L:$L,ROW()-8)="",TODAY(),INDEX(Transactions!$G:$G,ROW()-8))</f>
        <v>46238</v>
      </c>
      <c r="F2158">
        <f>IF(INDEX(Transactions!$L:$L,ROW()-8)="",0,INDEX(Transactions!$Q:$Q,ROW()-8))</f>
        <v>0</v>
      </c>
    </row>
    <row r="2159" spans="2:6" x14ac:dyDescent="0.15">
      <c r="B2159">
        <f ca="1">IF(INDEX(Transactions!$L:$L,ROW()-8)="",TODAY(),INDEX(Transactions!$G:$G,ROW()-8))</f>
        <v>46238</v>
      </c>
      <c r="F2159">
        <f>IF(INDEX(Transactions!$L:$L,ROW()-8)="",0,INDEX(Transactions!$Q:$Q,ROW()-8))</f>
        <v>0</v>
      </c>
    </row>
    <row r="2160" spans="2:6" x14ac:dyDescent="0.15">
      <c r="B2160">
        <f ca="1">IF(INDEX(Transactions!$L:$L,ROW()-8)="",TODAY(),INDEX(Transactions!$G:$G,ROW()-8))</f>
        <v>46238</v>
      </c>
      <c r="F2160">
        <f>IF(INDEX(Transactions!$L:$L,ROW()-8)="",0,INDEX(Transactions!$Q:$Q,ROW()-8))</f>
        <v>0</v>
      </c>
    </row>
    <row r="2161" spans="2:6" x14ac:dyDescent="0.15">
      <c r="B2161">
        <f ca="1">IF(INDEX(Transactions!$L:$L,ROW()-8)="",TODAY(),INDEX(Transactions!$G:$G,ROW()-8))</f>
        <v>46238</v>
      </c>
      <c r="F2161">
        <f>IF(INDEX(Transactions!$L:$L,ROW()-8)="",0,INDEX(Transactions!$Q:$Q,ROW()-8))</f>
        <v>0</v>
      </c>
    </row>
    <row r="2162" spans="2:6" x14ac:dyDescent="0.15">
      <c r="B2162">
        <f ca="1">IF(INDEX(Transactions!$L:$L,ROW()-8)="",TODAY(),INDEX(Transactions!$G:$G,ROW()-8))</f>
        <v>46238</v>
      </c>
      <c r="F2162">
        <f>IF(INDEX(Transactions!$L:$L,ROW()-8)="",0,INDEX(Transactions!$Q:$Q,ROW()-8))</f>
        <v>0</v>
      </c>
    </row>
    <row r="2163" spans="2:6" x14ac:dyDescent="0.15">
      <c r="B2163">
        <f ca="1">IF(INDEX(Transactions!$L:$L,ROW()-8)="",TODAY(),INDEX(Transactions!$G:$G,ROW()-8))</f>
        <v>46238</v>
      </c>
      <c r="F2163">
        <f>IF(INDEX(Transactions!$L:$L,ROW()-8)="",0,INDEX(Transactions!$Q:$Q,ROW()-8))</f>
        <v>0</v>
      </c>
    </row>
    <row r="2164" spans="2:6" x14ac:dyDescent="0.15">
      <c r="B2164">
        <f ca="1">IF(INDEX(Transactions!$L:$L,ROW()-8)="",TODAY(),INDEX(Transactions!$G:$G,ROW()-8))</f>
        <v>46238</v>
      </c>
      <c r="F2164">
        <f>IF(INDEX(Transactions!$L:$L,ROW()-8)="",0,INDEX(Transactions!$Q:$Q,ROW()-8))</f>
        <v>0</v>
      </c>
    </row>
    <row r="2165" spans="2:6" x14ac:dyDescent="0.15">
      <c r="B2165">
        <f ca="1">IF(INDEX(Transactions!$L:$L,ROW()-8)="",TODAY(),INDEX(Transactions!$G:$G,ROW()-8))</f>
        <v>46238</v>
      </c>
      <c r="F2165">
        <f>IF(INDEX(Transactions!$L:$L,ROW()-8)="",0,INDEX(Transactions!$Q:$Q,ROW()-8))</f>
        <v>0</v>
      </c>
    </row>
    <row r="2166" spans="2:6" x14ac:dyDescent="0.15">
      <c r="B2166">
        <f ca="1">IF(INDEX(Transactions!$L:$L,ROW()-8)="",TODAY(),INDEX(Transactions!$G:$G,ROW()-8))</f>
        <v>46238</v>
      </c>
      <c r="F2166">
        <f>IF(INDEX(Transactions!$L:$L,ROW()-8)="",0,INDEX(Transactions!$Q:$Q,ROW()-8))</f>
        <v>0</v>
      </c>
    </row>
    <row r="2167" spans="2:6" x14ac:dyDescent="0.15">
      <c r="B2167">
        <f ca="1">IF(INDEX(Transactions!$L:$L,ROW()-8)="",TODAY(),INDEX(Transactions!$G:$G,ROW()-8))</f>
        <v>46238</v>
      </c>
      <c r="F2167">
        <f>IF(INDEX(Transactions!$L:$L,ROW()-8)="",0,INDEX(Transactions!$Q:$Q,ROW()-8))</f>
        <v>0</v>
      </c>
    </row>
    <row r="2168" spans="2:6" x14ac:dyDescent="0.15">
      <c r="B2168">
        <f ca="1">IF(INDEX(Transactions!$L:$L,ROW()-8)="",TODAY(),INDEX(Transactions!$G:$G,ROW()-8))</f>
        <v>46238</v>
      </c>
      <c r="F2168">
        <f>IF(INDEX(Transactions!$L:$L,ROW()-8)="",0,INDEX(Transactions!$Q:$Q,ROW()-8))</f>
        <v>0</v>
      </c>
    </row>
    <row r="2169" spans="2:6" x14ac:dyDescent="0.15">
      <c r="B2169">
        <f ca="1">IF(INDEX(Transactions!$L:$L,ROW()-8)="",TODAY(),INDEX(Transactions!$G:$G,ROW()-8))</f>
        <v>46238</v>
      </c>
      <c r="F2169">
        <f>IF(INDEX(Transactions!$L:$L,ROW()-8)="",0,INDEX(Transactions!$Q:$Q,ROW()-8))</f>
        <v>0</v>
      </c>
    </row>
    <row r="2170" spans="2:6" x14ac:dyDescent="0.15">
      <c r="B2170">
        <f ca="1">IF(INDEX(Transactions!$L:$L,ROW()-8)="",TODAY(),INDEX(Transactions!$G:$G,ROW()-8))</f>
        <v>46238</v>
      </c>
      <c r="F2170">
        <f>IF(INDEX(Transactions!$L:$L,ROW()-8)="",0,INDEX(Transactions!$Q:$Q,ROW()-8))</f>
        <v>0</v>
      </c>
    </row>
    <row r="2171" spans="2:6" x14ac:dyDescent="0.15">
      <c r="B2171">
        <f ca="1">IF(INDEX(Transactions!$L:$L,ROW()-8)="",TODAY(),INDEX(Transactions!$G:$G,ROW()-8))</f>
        <v>46238</v>
      </c>
      <c r="F2171">
        <f>IF(INDEX(Transactions!$L:$L,ROW()-8)="",0,INDEX(Transactions!$Q:$Q,ROW()-8))</f>
        <v>0</v>
      </c>
    </row>
    <row r="2172" spans="2:6" x14ac:dyDescent="0.15">
      <c r="B2172">
        <f ca="1">IF(INDEX(Transactions!$L:$L,ROW()-8)="",TODAY(),INDEX(Transactions!$G:$G,ROW()-8))</f>
        <v>46238</v>
      </c>
      <c r="F2172">
        <f>IF(INDEX(Transactions!$L:$L,ROW()-8)="",0,INDEX(Transactions!$Q:$Q,ROW()-8))</f>
        <v>0</v>
      </c>
    </row>
    <row r="2173" spans="2:6" x14ac:dyDescent="0.15">
      <c r="B2173">
        <f ca="1">IF(INDEX(Transactions!$L:$L,ROW()-8)="",TODAY(),INDEX(Transactions!$G:$G,ROW()-8))</f>
        <v>46238</v>
      </c>
      <c r="F2173">
        <f>IF(INDEX(Transactions!$L:$L,ROW()-8)="",0,INDEX(Transactions!$Q:$Q,ROW()-8))</f>
        <v>0</v>
      </c>
    </row>
    <row r="2174" spans="2:6" x14ac:dyDescent="0.15">
      <c r="B2174">
        <f ca="1">IF(INDEX(Transactions!$L:$L,ROW()-8)="",TODAY(),INDEX(Transactions!$G:$G,ROW()-8))</f>
        <v>46238</v>
      </c>
      <c r="F2174">
        <f>IF(INDEX(Transactions!$L:$L,ROW()-8)="",0,INDEX(Transactions!$Q:$Q,ROW()-8))</f>
        <v>0</v>
      </c>
    </row>
    <row r="2175" spans="2:6" x14ac:dyDescent="0.15">
      <c r="B2175">
        <f ca="1">IF(INDEX(Transactions!$L:$L,ROW()-8)="",TODAY(),INDEX(Transactions!$G:$G,ROW()-8))</f>
        <v>46238</v>
      </c>
      <c r="F2175">
        <f>IF(INDEX(Transactions!$L:$L,ROW()-8)="",0,INDEX(Transactions!$Q:$Q,ROW()-8))</f>
        <v>0</v>
      </c>
    </row>
    <row r="2176" spans="2:6" x14ac:dyDescent="0.15">
      <c r="B2176">
        <f ca="1">IF(INDEX(Transactions!$L:$L,ROW()-8)="",TODAY(),INDEX(Transactions!$G:$G,ROW()-8))</f>
        <v>46238</v>
      </c>
      <c r="F2176">
        <f>IF(INDEX(Transactions!$L:$L,ROW()-8)="",0,INDEX(Transactions!$Q:$Q,ROW()-8))</f>
        <v>0</v>
      </c>
    </row>
    <row r="2177" spans="2:6" x14ac:dyDescent="0.15">
      <c r="B2177">
        <f ca="1">IF(INDEX(Transactions!$L:$L,ROW()-8)="",TODAY(),INDEX(Transactions!$G:$G,ROW()-8))</f>
        <v>46238</v>
      </c>
      <c r="F2177">
        <f>IF(INDEX(Transactions!$L:$L,ROW()-8)="",0,INDEX(Transactions!$Q:$Q,ROW()-8))</f>
        <v>0</v>
      </c>
    </row>
    <row r="2178" spans="2:6" x14ac:dyDescent="0.15">
      <c r="B2178">
        <f ca="1">IF(INDEX(Transactions!$L:$L,ROW()-8)="",TODAY(),INDEX(Transactions!$G:$G,ROW()-8))</f>
        <v>46238</v>
      </c>
      <c r="F2178">
        <f>IF(INDEX(Transactions!$L:$L,ROW()-8)="",0,INDEX(Transactions!$Q:$Q,ROW()-8))</f>
        <v>0</v>
      </c>
    </row>
    <row r="2179" spans="2:6" x14ac:dyDescent="0.15">
      <c r="B2179">
        <f ca="1">IF(INDEX(Transactions!$L:$L,ROW()-8)="",TODAY(),INDEX(Transactions!$G:$G,ROW()-8))</f>
        <v>46238</v>
      </c>
      <c r="F2179">
        <f>IF(INDEX(Transactions!$L:$L,ROW()-8)="",0,INDEX(Transactions!$Q:$Q,ROW()-8))</f>
        <v>0</v>
      </c>
    </row>
    <row r="2180" spans="2:6" x14ac:dyDescent="0.15">
      <c r="B2180">
        <f ca="1">IF(INDEX(Transactions!$L:$L,ROW()-8)="",TODAY(),INDEX(Transactions!$G:$G,ROW()-8))</f>
        <v>46238</v>
      </c>
      <c r="F2180">
        <f>IF(INDEX(Transactions!$L:$L,ROW()-8)="",0,INDEX(Transactions!$Q:$Q,ROW()-8))</f>
        <v>0</v>
      </c>
    </row>
    <row r="2181" spans="2:6" x14ac:dyDescent="0.15">
      <c r="B2181">
        <f ca="1">IF(INDEX(Transactions!$L:$L,ROW()-8)="",TODAY(),INDEX(Transactions!$G:$G,ROW()-8))</f>
        <v>46238</v>
      </c>
      <c r="F2181">
        <f>IF(INDEX(Transactions!$L:$L,ROW()-8)="",0,INDEX(Transactions!$Q:$Q,ROW()-8))</f>
        <v>0</v>
      </c>
    </row>
    <row r="2182" spans="2:6" x14ac:dyDescent="0.15">
      <c r="B2182">
        <f ca="1">IF(INDEX(Transactions!$L:$L,ROW()-8)="",TODAY(),INDEX(Transactions!$G:$G,ROW()-8))</f>
        <v>46238</v>
      </c>
      <c r="F2182">
        <f>IF(INDEX(Transactions!$L:$L,ROW()-8)="",0,INDEX(Transactions!$Q:$Q,ROW()-8))</f>
        <v>0</v>
      </c>
    </row>
    <row r="2183" spans="2:6" x14ac:dyDescent="0.15">
      <c r="B2183">
        <f ca="1">IF(INDEX(Transactions!$L:$L,ROW()-8)="",TODAY(),INDEX(Transactions!$G:$G,ROW()-8))</f>
        <v>46238</v>
      </c>
      <c r="F2183">
        <f>IF(INDEX(Transactions!$L:$L,ROW()-8)="",0,INDEX(Transactions!$Q:$Q,ROW()-8))</f>
        <v>0</v>
      </c>
    </row>
    <row r="2184" spans="2:6" x14ac:dyDescent="0.15">
      <c r="B2184">
        <f ca="1">IF(INDEX(Transactions!$L:$L,ROW()-8)="",TODAY(),INDEX(Transactions!$G:$G,ROW()-8))</f>
        <v>46238</v>
      </c>
      <c r="F2184">
        <f>IF(INDEX(Transactions!$L:$L,ROW()-8)="",0,INDEX(Transactions!$Q:$Q,ROW()-8))</f>
        <v>0</v>
      </c>
    </row>
    <row r="2185" spans="2:6" x14ac:dyDescent="0.15">
      <c r="B2185">
        <f ca="1">IF(INDEX(Transactions!$L:$L,ROW()-8)="",TODAY(),INDEX(Transactions!$G:$G,ROW()-8))</f>
        <v>46238</v>
      </c>
      <c r="F2185">
        <f>IF(INDEX(Transactions!$L:$L,ROW()-8)="",0,INDEX(Transactions!$Q:$Q,ROW()-8))</f>
        <v>0</v>
      </c>
    </row>
    <row r="2186" spans="2:6" x14ac:dyDescent="0.15">
      <c r="B2186">
        <f ca="1">IF(INDEX(Transactions!$L:$L,ROW()-8)="",TODAY(),INDEX(Transactions!$G:$G,ROW()-8))</f>
        <v>46238</v>
      </c>
      <c r="F2186">
        <f>IF(INDEX(Transactions!$L:$L,ROW()-8)="",0,INDEX(Transactions!$Q:$Q,ROW()-8))</f>
        <v>0</v>
      </c>
    </row>
    <row r="2187" spans="2:6" x14ac:dyDescent="0.15">
      <c r="B2187">
        <f ca="1">IF(INDEX(Transactions!$L:$L,ROW()-8)="",TODAY(),INDEX(Transactions!$G:$G,ROW()-8))</f>
        <v>46238</v>
      </c>
      <c r="F2187">
        <f>IF(INDEX(Transactions!$L:$L,ROW()-8)="",0,INDEX(Transactions!$Q:$Q,ROW()-8))</f>
        <v>0</v>
      </c>
    </row>
    <row r="2188" spans="2:6" x14ac:dyDescent="0.15">
      <c r="B2188">
        <f ca="1">IF(INDEX(Transactions!$L:$L,ROW()-8)="",TODAY(),INDEX(Transactions!$G:$G,ROW()-8))</f>
        <v>46238</v>
      </c>
      <c r="F2188">
        <f>IF(INDEX(Transactions!$L:$L,ROW()-8)="",0,INDEX(Transactions!$Q:$Q,ROW()-8))</f>
        <v>0</v>
      </c>
    </row>
    <row r="2189" spans="2:6" x14ac:dyDescent="0.15">
      <c r="B2189">
        <f ca="1">IF(INDEX(Transactions!$L:$L,ROW()-8)="",TODAY(),INDEX(Transactions!$G:$G,ROW()-8))</f>
        <v>46238</v>
      </c>
      <c r="F2189">
        <f>IF(INDEX(Transactions!$L:$L,ROW()-8)="",0,INDEX(Transactions!$Q:$Q,ROW()-8))</f>
        <v>0</v>
      </c>
    </row>
    <row r="2190" spans="2:6" x14ac:dyDescent="0.15">
      <c r="B2190">
        <f ca="1">IF(INDEX(Transactions!$L:$L,ROW()-8)="",TODAY(),INDEX(Transactions!$G:$G,ROW()-8))</f>
        <v>46238</v>
      </c>
      <c r="F2190">
        <f>IF(INDEX(Transactions!$L:$L,ROW()-8)="",0,INDEX(Transactions!$Q:$Q,ROW()-8))</f>
        <v>0</v>
      </c>
    </row>
    <row r="2191" spans="2:6" x14ac:dyDescent="0.15">
      <c r="B2191">
        <f ca="1">IF(INDEX(Transactions!$L:$L,ROW()-8)="",TODAY(),INDEX(Transactions!$G:$G,ROW()-8))</f>
        <v>46238</v>
      </c>
      <c r="F2191">
        <f>IF(INDEX(Transactions!$L:$L,ROW()-8)="",0,INDEX(Transactions!$Q:$Q,ROW()-8))</f>
        <v>0</v>
      </c>
    </row>
    <row r="2192" spans="2:6" x14ac:dyDescent="0.15">
      <c r="B2192">
        <f ca="1">IF(INDEX(Transactions!$L:$L,ROW()-8)="",TODAY(),INDEX(Transactions!$G:$G,ROW()-8))</f>
        <v>46238</v>
      </c>
      <c r="F2192">
        <f>IF(INDEX(Transactions!$L:$L,ROW()-8)="",0,INDEX(Transactions!$Q:$Q,ROW()-8))</f>
        <v>0</v>
      </c>
    </row>
    <row r="2193" spans="2:6" x14ac:dyDescent="0.15">
      <c r="B2193">
        <f ca="1">IF(INDEX(Transactions!$L:$L,ROW()-8)="",TODAY(),INDEX(Transactions!$G:$G,ROW()-8))</f>
        <v>46238</v>
      </c>
      <c r="F2193">
        <f>IF(INDEX(Transactions!$L:$L,ROW()-8)="",0,INDEX(Transactions!$Q:$Q,ROW()-8))</f>
        <v>0</v>
      </c>
    </row>
    <row r="2194" spans="2:6" x14ac:dyDescent="0.15">
      <c r="B2194">
        <f ca="1">IF(INDEX(Transactions!$L:$L,ROW()-8)="",TODAY(),INDEX(Transactions!$G:$G,ROW()-8))</f>
        <v>46238</v>
      </c>
      <c r="F2194">
        <f>IF(INDEX(Transactions!$L:$L,ROW()-8)="",0,INDEX(Transactions!$Q:$Q,ROW()-8))</f>
        <v>0</v>
      </c>
    </row>
    <row r="2195" spans="2:6" x14ac:dyDescent="0.15">
      <c r="B2195">
        <f ca="1">IF(INDEX(Transactions!$L:$L,ROW()-8)="",TODAY(),INDEX(Transactions!$G:$G,ROW()-8))</f>
        <v>46238</v>
      </c>
      <c r="F2195">
        <f>IF(INDEX(Transactions!$L:$L,ROW()-8)="",0,INDEX(Transactions!$Q:$Q,ROW()-8))</f>
        <v>0</v>
      </c>
    </row>
    <row r="2196" spans="2:6" x14ac:dyDescent="0.15">
      <c r="B2196">
        <f ca="1">IF(INDEX(Transactions!$L:$L,ROW()-8)="",TODAY(),INDEX(Transactions!$G:$G,ROW()-8))</f>
        <v>46238</v>
      </c>
      <c r="F2196">
        <f>IF(INDEX(Transactions!$L:$L,ROW()-8)="",0,INDEX(Transactions!$Q:$Q,ROW()-8))</f>
        <v>0</v>
      </c>
    </row>
    <row r="2197" spans="2:6" x14ac:dyDescent="0.15">
      <c r="B2197">
        <f ca="1">IF(INDEX(Transactions!$L:$L,ROW()-8)="",TODAY(),INDEX(Transactions!$G:$G,ROW()-8))</f>
        <v>46238</v>
      </c>
      <c r="F2197">
        <f>IF(INDEX(Transactions!$L:$L,ROW()-8)="",0,INDEX(Transactions!$Q:$Q,ROW()-8))</f>
        <v>0</v>
      </c>
    </row>
    <row r="2198" spans="2:6" x14ac:dyDescent="0.15">
      <c r="B2198">
        <f ca="1">IF(INDEX(Transactions!$L:$L,ROW()-8)="",TODAY(),INDEX(Transactions!$G:$G,ROW()-8))</f>
        <v>46238</v>
      </c>
      <c r="F2198">
        <f>IF(INDEX(Transactions!$L:$L,ROW()-8)="",0,INDEX(Transactions!$Q:$Q,ROW()-8))</f>
        <v>0</v>
      </c>
    </row>
    <row r="2199" spans="2:6" x14ac:dyDescent="0.15">
      <c r="B2199">
        <f ca="1">IF(INDEX(Transactions!$L:$L,ROW()-8)="",TODAY(),INDEX(Transactions!$G:$G,ROW()-8))</f>
        <v>46238</v>
      </c>
      <c r="F2199">
        <f>IF(INDEX(Transactions!$L:$L,ROW()-8)="",0,INDEX(Transactions!$Q:$Q,ROW()-8))</f>
        <v>0</v>
      </c>
    </row>
    <row r="2200" spans="2:6" x14ac:dyDescent="0.15">
      <c r="B2200">
        <f ca="1">IF(INDEX(Transactions!$L:$L,ROW()-8)="",TODAY(),INDEX(Transactions!$G:$G,ROW()-8))</f>
        <v>46238</v>
      </c>
      <c r="F2200">
        <f>IF(INDEX(Transactions!$L:$L,ROW()-8)="",0,INDEX(Transactions!$Q:$Q,ROW()-8))</f>
        <v>0</v>
      </c>
    </row>
    <row r="2201" spans="2:6" x14ac:dyDescent="0.15">
      <c r="B2201">
        <f ca="1">IF(INDEX(Transactions!$L:$L,ROW()-8)="",TODAY(),INDEX(Transactions!$G:$G,ROW()-8))</f>
        <v>46238</v>
      </c>
      <c r="F2201">
        <f>IF(INDEX(Transactions!$L:$L,ROW()-8)="",0,INDEX(Transactions!$Q:$Q,ROW()-8))</f>
        <v>0</v>
      </c>
    </row>
    <row r="2202" spans="2:6" x14ac:dyDescent="0.15">
      <c r="B2202">
        <f ca="1">IF(INDEX(Transactions!$L:$L,ROW()-8)="",TODAY(),INDEX(Transactions!$G:$G,ROW()-8))</f>
        <v>46238</v>
      </c>
      <c r="F2202">
        <f>IF(INDEX(Transactions!$L:$L,ROW()-8)="",0,INDEX(Transactions!$Q:$Q,ROW()-8))</f>
        <v>0</v>
      </c>
    </row>
    <row r="2203" spans="2:6" x14ac:dyDescent="0.15">
      <c r="B2203">
        <f ca="1">IF(INDEX(Transactions!$L:$L,ROW()-8)="",TODAY(),INDEX(Transactions!$G:$G,ROW()-8))</f>
        <v>46238</v>
      </c>
      <c r="F2203">
        <f>IF(INDEX(Transactions!$L:$L,ROW()-8)="",0,INDEX(Transactions!$Q:$Q,ROW()-8))</f>
        <v>0</v>
      </c>
    </row>
    <row r="2204" spans="2:6" x14ac:dyDescent="0.15">
      <c r="B2204">
        <f ca="1">IF(INDEX(Transactions!$L:$L,ROW()-8)="",TODAY(),INDEX(Transactions!$G:$G,ROW()-8))</f>
        <v>46238</v>
      </c>
      <c r="F2204">
        <f>IF(INDEX(Transactions!$L:$L,ROW()-8)="",0,INDEX(Transactions!$Q:$Q,ROW()-8))</f>
        <v>0</v>
      </c>
    </row>
    <row r="2205" spans="2:6" x14ac:dyDescent="0.15">
      <c r="B2205">
        <f ca="1">IF(INDEX(Transactions!$L:$L,ROW()-8)="",TODAY(),INDEX(Transactions!$G:$G,ROW()-8))</f>
        <v>46238</v>
      </c>
      <c r="F2205">
        <f>IF(INDEX(Transactions!$L:$L,ROW()-8)="",0,INDEX(Transactions!$Q:$Q,ROW()-8))</f>
        <v>0</v>
      </c>
    </row>
    <row r="2206" spans="2:6" x14ac:dyDescent="0.15">
      <c r="B2206">
        <f ca="1">IF(INDEX(Transactions!$L:$L,ROW()-8)="",TODAY(),INDEX(Transactions!$G:$G,ROW()-8))</f>
        <v>46238</v>
      </c>
      <c r="F2206">
        <f>IF(INDEX(Transactions!$L:$L,ROW()-8)="",0,INDEX(Transactions!$Q:$Q,ROW()-8))</f>
        <v>0</v>
      </c>
    </row>
    <row r="2207" spans="2:6" x14ac:dyDescent="0.15">
      <c r="B2207">
        <f ca="1">IF(INDEX(Transactions!$L:$L,ROW()-8)="",TODAY(),INDEX(Transactions!$G:$G,ROW()-8))</f>
        <v>46238</v>
      </c>
      <c r="F2207">
        <f>IF(INDEX(Transactions!$L:$L,ROW()-8)="",0,INDEX(Transactions!$Q:$Q,ROW()-8))</f>
        <v>0</v>
      </c>
    </row>
    <row r="2208" spans="2:6" x14ac:dyDescent="0.15">
      <c r="B2208">
        <f ca="1">IF(INDEX(Transactions!$L:$L,ROW()-8)="",TODAY(),INDEX(Transactions!$G:$G,ROW()-8))</f>
        <v>46238</v>
      </c>
      <c r="F2208">
        <f>IF(INDEX(Transactions!$L:$L,ROW()-8)="",0,INDEX(Transactions!$Q:$Q,ROW()-8))</f>
        <v>0</v>
      </c>
    </row>
    <row r="2209" spans="2:6" x14ac:dyDescent="0.15">
      <c r="B2209">
        <f ca="1">IF(INDEX(Transactions!$L:$L,ROW()-8)="",TODAY(),INDEX(Transactions!$G:$G,ROW()-8))</f>
        <v>46238</v>
      </c>
      <c r="F2209">
        <f>IF(INDEX(Transactions!$L:$L,ROW()-8)="",0,INDEX(Transactions!$Q:$Q,ROW()-8))</f>
        <v>0</v>
      </c>
    </row>
    <row r="2210" spans="2:6" x14ac:dyDescent="0.15">
      <c r="B2210">
        <f ca="1">IF(INDEX(Transactions!$L:$L,ROW()-8)="",TODAY(),INDEX(Transactions!$G:$G,ROW()-8))</f>
        <v>46238</v>
      </c>
      <c r="F2210">
        <f>IF(INDEX(Transactions!$L:$L,ROW()-8)="",0,INDEX(Transactions!$Q:$Q,ROW()-8))</f>
        <v>0</v>
      </c>
    </row>
    <row r="2211" spans="2:6" x14ac:dyDescent="0.15">
      <c r="B2211">
        <f ca="1">IF(INDEX(Transactions!$L:$L,ROW()-8)="",TODAY(),INDEX(Transactions!$G:$G,ROW()-8))</f>
        <v>46238</v>
      </c>
      <c r="F2211">
        <f>IF(INDEX(Transactions!$L:$L,ROW()-8)="",0,INDEX(Transactions!$Q:$Q,ROW()-8))</f>
        <v>0</v>
      </c>
    </row>
    <row r="2212" spans="2:6" x14ac:dyDescent="0.15">
      <c r="B2212">
        <f ca="1">IF(INDEX(Transactions!$L:$L,ROW()-8)="",TODAY(),INDEX(Transactions!$G:$G,ROW()-8))</f>
        <v>46238</v>
      </c>
      <c r="F2212">
        <f>IF(INDEX(Transactions!$L:$L,ROW()-8)="",0,INDEX(Transactions!$Q:$Q,ROW()-8))</f>
        <v>0</v>
      </c>
    </row>
    <row r="2213" spans="2:6" x14ac:dyDescent="0.15">
      <c r="B2213">
        <f ca="1">IF(INDEX(Transactions!$L:$L,ROW()-8)="",TODAY(),INDEX(Transactions!$G:$G,ROW()-8))</f>
        <v>46238</v>
      </c>
      <c r="F2213">
        <f>IF(INDEX(Transactions!$L:$L,ROW()-8)="",0,INDEX(Transactions!$Q:$Q,ROW()-8))</f>
        <v>0</v>
      </c>
    </row>
    <row r="2214" spans="2:6" x14ac:dyDescent="0.15">
      <c r="B2214">
        <f ca="1">IF(INDEX(Transactions!$L:$L,ROW()-8)="",TODAY(),INDEX(Transactions!$G:$G,ROW()-8))</f>
        <v>46238</v>
      </c>
      <c r="F2214">
        <f>IF(INDEX(Transactions!$L:$L,ROW()-8)="",0,INDEX(Transactions!$Q:$Q,ROW()-8))</f>
        <v>0</v>
      </c>
    </row>
    <row r="2215" spans="2:6" x14ac:dyDescent="0.15">
      <c r="B2215">
        <f ca="1">IF(INDEX(Transactions!$L:$L,ROW()-8)="",TODAY(),INDEX(Transactions!$G:$G,ROW()-8))</f>
        <v>46238</v>
      </c>
      <c r="F2215">
        <f>IF(INDEX(Transactions!$L:$L,ROW()-8)="",0,INDEX(Transactions!$Q:$Q,ROW()-8))</f>
        <v>0</v>
      </c>
    </row>
    <row r="2216" spans="2:6" x14ac:dyDescent="0.15">
      <c r="B2216">
        <f ca="1">IF(INDEX(Transactions!$L:$L,ROW()-8)="",TODAY(),INDEX(Transactions!$G:$G,ROW()-8))</f>
        <v>46238</v>
      </c>
      <c r="F2216">
        <f>IF(INDEX(Transactions!$L:$L,ROW()-8)="",0,INDEX(Transactions!$Q:$Q,ROW()-8))</f>
        <v>0</v>
      </c>
    </row>
    <row r="2217" spans="2:6" x14ac:dyDescent="0.15">
      <c r="B2217">
        <f ca="1">IF(INDEX(Transactions!$L:$L,ROW()-8)="",TODAY(),INDEX(Transactions!$G:$G,ROW()-8))</f>
        <v>46238</v>
      </c>
      <c r="F2217">
        <f>IF(INDEX(Transactions!$L:$L,ROW()-8)="",0,INDEX(Transactions!$Q:$Q,ROW()-8))</f>
        <v>0</v>
      </c>
    </row>
    <row r="2218" spans="2:6" x14ac:dyDescent="0.15">
      <c r="B2218">
        <f ca="1">IF(INDEX(Transactions!$L:$L,ROW()-8)="",TODAY(),INDEX(Transactions!$G:$G,ROW()-8))</f>
        <v>46238</v>
      </c>
      <c r="F2218">
        <f>IF(INDEX(Transactions!$L:$L,ROW()-8)="",0,INDEX(Transactions!$Q:$Q,ROW()-8))</f>
        <v>0</v>
      </c>
    </row>
    <row r="2219" spans="2:6" x14ac:dyDescent="0.15">
      <c r="B2219">
        <f ca="1">IF(INDEX(Transactions!$L:$L,ROW()-8)="",TODAY(),INDEX(Transactions!$G:$G,ROW()-8))</f>
        <v>46238</v>
      </c>
      <c r="F2219">
        <f>IF(INDEX(Transactions!$L:$L,ROW()-8)="",0,INDEX(Transactions!$Q:$Q,ROW()-8))</f>
        <v>0</v>
      </c>
    </row>
    <row r="2220" spans="2:6" x14ac:dyDescent="0.15">
      <c r="B2220">
        <f ca="1">IF(INDEX(Transactions!$L:$L,ROW()-8)="",TODAY(),INDEX(Transactions!$G:$G,ROW()-8))</f>
        <v>46238</v>
      </c>
      <c r="F2220">
        <f>IF(INDEX(Transactions!$L:$L,ROW()-8)="",0,INDEX(Transactions!$Q:$Q,ROW()-8))</f>
        <v>0</v>
      </c>
    </row>
    <row r="2221" spans="2:6" x14ac:dyDescent="0.15">
      <c r="B2221">
        <f ca="1">IF(INDEX(Transactions!$L:$L,ROW()-8)="",TODAY(),INDEX(Transactions!$G:$G,ROW()-8))</f>
        <v>46238</v>
      </c>
      <c r="F2221">
        <f>IF(INDEX(Transactions!$L:$L,ROW()-8)="",0,INDEX(Transactions!$Q:$Q,ROW()-8))</f>
        <v>0</v>
      </c>
    </row>
    <row r="2222" spans="2:6" x14ac:dyDescent="0.15">
      <c r="B2222">
        <f ca="1">IF(INDEX(Transactions!$L:$L,ROW()-8)="",TODAY(),INDEX(Transactions!$G:$G,ROW()-8))</f>
        <v>46238</v>
      </c>
      <c r="F2222">
        <f>IF(INDEX(Transactions!$L:$L,ROW()-8)="",0,INDEX(Transactions!$Q:$Q,ROW()-8))</f>
        <v>0</v>
      </c>
    </row>
    <row r="2223" spans="2:6" x14ac:dyDescent="0.15">
      <c r="B2223">
        <f ca="1">IF(INDEX(Transactions!$L:$L,ROW()-8)="",TODAY(),INDEX(Transactions!$G:$G,ROW()-8))</f>
        <v>46238</v>
      </c>
      <c r="F2223">
        <f>IF(INDEX(Transactions!$L:$L,ROW()-8)="",0,INDEX(Transactions!$Q:$Q,ROW()-8))</f>
        <v>0</v>
      </c>
    </row>
    <row r="2224" spans="2:6" x14ac:dyDescent="0.15">
      <c r="B2224">
        <f ca="1">IF(INDEX(Transactions!$L:$L,ROW()-8)="",TODAY(),INDEX(Transactions!$G:$G,ROW()-8))</f>
        <v>46238</v>
      </c>
      <c r="F2224">
        <f>IF(INDEX(Transactions!$L:$L,ROW()-8)="",0,INDEX(Transactions!$Q:$Q,ROW()-8))</f>
        <v>0</v>
      </c>
    </row>
    <row r="2225" spans="2:6" x14ac:dyDescent="0.15">
      <c r="B2225">
        <f ca="1">IF(INDEX(Transactions!$L:$L,ROW()-8)="",TODAY(),INDEX(Transactions!$G:$G,ROW()-8))</f>
        <v>46238</v>
      </c>
      <c r="F2225">
        <f>IF(INDEX(Transactions!$L:$L,ROW()-8)="",0,INDEX(Transactions!$Q:$Q,ROW()-8))</f>
        <v>0</v>
      </c>
    </row>
    <row r="2226" spans="2:6" x14ac:dyDescent="0.15">
      <c r="B2226">
        <f ca="1">IF(INDEX(Transactions!$L:$L,ROW()-8)="",TODAY(),INDEX(Transactions!$G:$G,ROW()-8))</f>
        <v>46238</v>
      </c>
      <c r="F2226">
        <f>IF(INDEX(Transactions!$L:$L,ROW()-8)="",0,INDEX(Transactions!$Q:$Q,ROW()-8))</f>
        <v>0</v>
      </c>
    </row>
    <row r="2227" spans="2:6" x14ac:dyDescent="0.15">
      <c r="B2227">
        <f ca="1">IF(INDEX(Transactions!$L:$L,ROW()-8)="",TODAY(),INDEX(Transactions!$G:$G,ROW()-8))</f>
        <v>46238</v>
      </c>
      <c r="F2227">
        <f>IF(INDEX(Transactions!$L:$L,ROW()-8)="",0,INDEX(Transactions!$Q:$Q,ROW()-8))</f>
        <v>0</v>
      </c>
    </row>
    <row r="2228" spans="2:6" x14ac:dyDescent="0.15">
      <c r="B2228">
        <f ca="1">IF(INDEX(Transactions!$L:$L,ROW()-8)="",TODAY(),INDEX(Transactions!$G:$G,ROW()-8))</f>
        <v>46238</v>
      </c>
      <c r="F2228">
        <f>IF(INDEX(Transactions!$L:$L,ROW()-8)="",0,INDEX(Transactions!$Q:$Q,ROW()-8))</f>
        <v>0</v>
      </c>
    </row>
    <row r="2229" spans="2:6" x14ac:dyDescent="0.15">
      <c r="B2229">
        <f ca="1">IF(INDEX(Transactions!$L:$L,ROW()-8)="",TODAY(),INDEX(Transactions!$G:$G,ROW()-8))</f>
        <v>46238</v>
      </c>
      <c r="F2229">
        <f>IF(INDEX(Transactions!$L:$L,ROW()-8)="",0,INDEX(Transactions!$Q:$Q,ROW()-8))</f>
        <v>0</v>
      </c>
    </row>
    <row r="2230" spans="2:6" x14ac:dyDescent="0.15">
      <c r="B2230">
        <f ca="1">IF(INDEX(Transactions!$L:$L,ROW()-8)="",TODAY(),INDEX(Transactions!$G:$G,ROW()-8))</f>
        <v>46238</v>
      </c>
      <c r="F2230">
        <f>IF(INDEX(Transactions!$L:$L,ROW()-8)="",0,INDEX(Transactions!$Q:$Q,ROW()-8))</f>
        <v>0</v>
      </c>
    </row>
    <row r="2231" spans="2:6" x14ac:dyDescent="0.15">
      <c r="B2231">
        <f ca="1">IF(INDEX(Transactions!$L:$L,ROW()-8)="",TODAY(),INDEX(Transactions!$G:$G,ROW()-8))</f>
        <v>46238</v>
      </c>
      <c r="F2231">
        <f>IF(INDEX(Transactions!$L:$L,ROW()-8)="",0,INDEX(Transactions!$Q:$Q,ROW()-8))</f>
        <v>0</v>
      </c>
    </row>
    <row r="2232" spans="2:6" x14ac:dyDescent="0.15">
      <c r="B2232">
        <f ca="1">IF(INDEX(Transactions!$L:$L,ROW()-8)="",TODAY(),INDEX(Transactions!$G:$G,ROW()-8))</f>
        <v>46238</v>
      </c>
      <c r="F2232">
        <f>IF(INDEX(Transactions!$L:$L,ROW()-8)="",0,INDEX(Transactions!$Q:$Q,ROW()-8))</f>
        <v>0</v>
      </c>
    </row>
    <row r="2233" spans="2:6" x14ac:dyDescent="0.15">
      <c r="B2233">
        <f ca="1">IF(INDEX(Transactions!$L:$L,ROW()-8)="",TODAY(),INDEX(Transactions!$G:$G,ROW()-8))</f>
        <v>46238</v>
      </c>
      <c r="F2233">
        <f>IF(INDEX(Transactions!$L:$L,ROW()-8)="",0,INDEX(Transactions!$Q:$Q,ROW()-8))</f>
        <v>0</v>
      </c>
    </row>
    <row r="2234" spans="2:6" x14ac:dyDescent="0.15">
      <c r="B2234">
        <f ca="1">IF(INDEX(Transactions!$L:$L,ROW()-8)="",TODAY(),INDEX(Transactions!$G:$G,ROW()-8))</f>
        <v>46238</v>
      </c>
      <c r="F2234">
        <f>IF(INDEX(Transactions!$L:$L,ROW()-8)="",0,INDEX(Transactions!$Q:$Q,ROW()-8))</f>
        <v>0</v>
      </c>
    </row>
    <row r="2235" spans="2:6" x14ac:dyDescent="0.15">
      <c r="B2235">
        <f ca="1">IF(INDEX(Transactions!$L:$L,ROW()-8)="",TODAY(),INDEX(Transactions!$G:$G,ROW()-8))</f>
        <v>46238</v>
      </c>
      <c r="F2235">
        <f>IF(INDEX(Transactions!$L:$L,ROW()-8)="",0,INDEX(Transactions!$Q:$Q,ROW()-8))</f>
        <v>0</v>
      </c>
    </row>
    <row r="2236" spans="2:6" x14ac:dyDescent="0.15">
      <c r="B2236">
        <f ca="1">IF(INDEX(Transactions!$L:$L,ROW()-8)="",TODAY(),INDEX(Transactions!$G:$G,ROW()-8))</f>
        <v>46238</v>
      </c>
      <c r="F2236">
        <f>IF(INDEX(Transactions!$L:$L,ROW()-8)="",0,INDEX(Transactions!$Q:$Q,ROW()-8))</f>
        <v>0</v>
      </c>
    </row>
    <row r="2237" spans="2:6" x14ac:dyDescent="0.15">
      <c r="B2237">
        <f ca="1">IF(INDEX(Transactions!$L:$L,ROW()-8)="",TODAY(),INDEX(Transactions!$G:$G,ROW()-8))</f>
        <v>46238</v>
      </c>
      <c r="F2237">
        <f>IF(INDEX(Transactions!$L:$L,ROW()-8)="",0,INDEX(Transactions!$Q:$Q,ROW()-8))</f>
        <v>0</v>
      </c>
    </row>
    <row r="2238" spans="2:6" x14ac:dyDescent="0.15">
      <c r="B2238">
        <f ca="1">IF(INDEX(Transactions!$L:$L,ROW()-8)="",TODAY(),INDEX(Transactions!$G:$G,ROW()-8))</f>
        <v>46238</v>
      </c>
      <c r="F2238">
        <f>IF(INDEX(Transactions!$L:$L,ROW()-8)="",0,INDEX(Transactions!$Q:$Q,ROW()-8))</f>
        <v>0</v>
      </c>
    </row>
    <row r="2239" spans="2:6" x14ac:dyDescent="0.15">
      <c r="B2239">
        <f ca="1">IF(INDEX(Transactions!$L:$L,ROW()-8)="",TODAY(),INDEX(Transactions!$G:$G,ROW()-8))</f>
        <v>46238</v>
      </c>
      <c r="F2239">
        <f>IF(INDEX(Transactions!$L:$L,ROW()-8)="",0,INDEX(Transactions!$Q:$Q,ROW()-8))</f>
        <v>0</v>
      </c>
    </row>
    <row r="2240" spans="2:6" x14ac:dyDescent="0.15">
      <c r="B2240">
        <f ca="1">IF(INDEX(Transactions!$L:$L,ROW()-8)="",TODAY(),INDEX(Transactions!$G:$G,ROW()-8))</f>
        <v>46238</v>
      </c>
      <c r="F2240">
        <f>IF(INDEX(Transactions!$L:$L,ROW()-8)="",0,INDEX(Transactions!$Q:$Q,ROW()-8))</f>
        <v>0</v>
      </c>
    </row>
    <row r="2241" spans="2:6" x14ac:dyDescent="0.15">
      <c r="B2241">
        <f ca="1">IF(INDEX(Transactions!$L:$L,ROW()-8)="",TODAY(),INDEX(Transactions!$G:$G,ROW()-8))</f>
        <v>46238</v>
      </c>
      <c r="F2241">
        <f>IF(INDEX(Transactions!$L:$L,ROW()-8)="",0,INDEX(Transactions!$Q:$Q,ROW()-8))</f>
        <v>0</v>
      </c>
    </row>
    <row r="2242" spans="2:6" x14ac:dyDescent="0.15">
      <c r="B2242">
        <f ca="1">IF(INDEX(Transactions!$L:$L,ROW()-8)="",TODAY(),INDEX(Transactions!$G:$G,ROW()-8))</f>
        <v>46238</v>
      </c>
      <c r="F2242">
        <f>IF(INDEX(Transactions!$L:$L,ROW()-8)="",0,INDEX(Transactions!$Q:$Q,ROW()-8))</f>
        <v>0</v>
      </c>
    </row>
    <row r="2243" spans="2:6" x14ac:dyDescent="0.15">
      <c r="B2243">
        <f ca="1">IF(INDEX(Transactions!$L:$L,ROW()-8)="",TODAY(),INDEX(Transactions!$G:$G,ROW()-8))</f>
        <v>46238</v>
      </c>
      <c r="F2243">
        <f>IF(INDEX(Transactions!$L:$L,ROW()-8)="",0,INDEX(Transactions!$Q:$Q,ROW()-8))</f>
        <v>0</v>
      </c>
    </row>
    <row r="2244" spans="2:6" x14ac:dyDescent="0.15">
      <c r="B2244">
        <f ca="1">IF(INDEX(Transactions!$L:$L,ROW()-8)="",TODAY(),INDEX(Transactions!$G:$G,ROW()-8))</f>
        <v>46238</v>
      </c>
      <c r="F2244">
        <f>IF(INDEX(Transactions!$L:$L,ROW()-8)="",0,INDEX(Transactions!$Q:$Q,ROW()-8))</f>
        <v>0</v>
      </c>
    </row>
    <row r="2245" spans="2:6" x14ac:dyDescent="0.15">
      <c r="B2245">
        <f ca="1">IF(INDEX(Transactions!$L:$L,ROW()-8)="",TODAY(),INDEX(Transactions!$G:$G,ROW()-8))</f>
        <v>46238</v>
      </c>
      <c r="F2245">
        <f>IF(INDEX(Transactions!$L:$L,ROW()-8)="",0,INDEX(Transactions!$Q:$Q,ROW()-8))</f>
        <v>0</v>
      </c>
    </row>
    <row r="2246" spans="2:6" x14ac:dyDescent="0.15">
      <c r="B2246">
        <f ca="1">IF(INDEX(Transactions!$L:$L,ROW()-8)="",TODAY(),INDEX(Transactions!$G:$G,ROW()-8))</f>
        <v>46238</v>
      </c>
      <c r="F2246">
        <f>IF(INDEX(Transactions!$L:$L,ROW()-8)="",0,INDEX(Transactions!$Q:$Q,ROW()-8))</f>
        <v>0</v>
      </c>
    </row>
    <row r="2247" spans="2:6" x14ac:dyDescent="0.15">
      <c r="B2247">
        <f ca="1">IF(INDEX(Transactions!$L:$L,ROW()-8)="",TODAY(),INDEX(Transactions!$G:$G,ROW()-8))</f>
        <v>46238</v>
      </c>
      <c r="F2247">
        <f>IF(INDEX(Transactions!$L:$L,ROW()-8)="",0,INDEX(Transactions!$Q:$Q,ROW()-8))</f>
        <v>0</v>
      </c>
    </row>
    <row r="2248" spans="2:6" x14ac:dyDescent="0.15">
      <c r="B2248">
        <f ca="1">IF(INDEX(Transactions!$L:$L,ROW()-8)="",TODAY(),INDEX(Transactions!$G:$G,ROW()-8))</f>
        <v>46238</v>
      </c>
      <c r="F2248">
        <f>IF(INDEX(Transactions!$L:$L,ROW()-8)="",0,INDEX(Transactions!$Q:$Q,ROW()-8))</f>
        <v>0</v>
      </c>
    </row>
    <row r="2249" spans="2:6" x14ac:dyDescent="0.15">
      <c r="B2249">
        <f ca="1">IF(INDEX(Transactions!$L:$L,ROW()-8)="",TODAY(),INDEX(Transactions!$G:$G,ROW()-8))</f>
        <v>46238</v>
      </c>
      <c r="F2249">
        <f>IF(INDEX(Transactions!$L:$L,ROW()-8)="",0,INDEX(Transactions!$Q:$Q,ROW()-8))</f>
        <v>0</v>
      </c>
    </row>
    <row r="2250" spans="2:6" x14ac:dyDescent="0.15">
      <c r="B2250">
        <f ca="1">IF(INDEX(Transactions!$L:$L,ROW()-8)="",TODAY(),INDEX(Transactions!$G:$G,ROW()-8))</f>
        <v>46238</v>
      </c>
      <c r="F2250">
        <f>IF(INDEX(Transactions!$L:$L,ROW()-8)="",0,INDEX(Transactions!$Q:$Q,ROW()-8))</f>
        <v>0</v>
      </c>
    </row>
    <row r="2251" spans="2:6" x14ac:dyDescent="0.15">
      <c r="B2251">
        <f ca="1">IF(INDEX(Transactions!$L:$L,ROW()-8)="",TODAY(),INDEX(Transactions!$G:$G,ROW()-8))</f>
        <v>46238</v>
      </c>
      <c r="F2251">
        <f>IF(INDEX(Transactions!$L:$L,ROW()-8)="",0,INDEX(Transactions!$Q:$Q,ROW()-8))</f>
        <v>0</v>
      </c>
    </row>
    <row r="2252" spans="2:6" x14ac:dyDescent="0.15">
      <c r="B2252">
        <f ca="1">IF(INDEX(Transactions!$L:$L,ROW()-8)="",TODAY(),INDEX(Transactions!$G:$G,ROW()-8))</f>
        <v>46238</v>
      </c>
      <c r="F2252">
        <f>IF(INDEX(Transactions!$L:$L,ROW()-8)="",0,INDEX(Transactions!$Q:$Q,ROW()-8))</f>
        <v>0</v>
      </c>
    </row>
    <row r="2253" spans="2:6" x14ac:dyDescent="0.15">
      <c r="B2253">
        <f ca="1">IF(INDEX(Transactions!$L:$L,ROW()-8)="",TODAY(),INDEX(Transactions!$G:$G,ROW()-8))</f>
        <v>46238</v>
      </c>
      <c r="F2253">
        <f>IF(INDEX(Transactions!$L:$L,ROW()-8)="",0,INDEX(Transactions!$Q:$Q,ROW()-8))</f>
        <v>0</v>
      </c>
    </row>
    <row r="2254" spans="2:6" x14ac:dyDescent="0.15">
      <c r="B2254">
        <f ca="1">IF(INDEX(Transactions!$L:$L,ROW()-8)="",TODAY(),INDEX(Transactions!$G:$G,ROW()-8))</f>
        <v>46238</v>
      </c>
      <c r="F2254">
        <f>IF(INDEX(Transactions!$L:$L,ROW()-8)="",0,INDEX(Transactions!$Q:$Q,ROW()-8))</f>
        <v>0</v>
      </c>
    </row>
    <row r="2255" spans="2:6" x14ac:dyDescent="0.15">
      <c r="B2255">
        <f ca="1">IF(INDEX(Transactions!$L:$L,ROW()-8)="",TODAY(),INDEX(Transactions!$G:$G,ROW()-8))</f>
        <v>46238</v>
      </c>
      <c r="F2255">
        <f>IF(INDEX(Transactions!$L:$L,ROW()-8)="",0,INDEX(Transactions!$Q:$Q,ROW()-8))</f>
        <v>0</v>
      </c>
    </row>
    <row r="2256" spans="2:6" x14ac:dyDescent="0.15">
      <c r="B2256">
        <f ca="1">IF(INDEX(Transactions!$L:$L,ROW()-8)="",TODAY(),INDEX(Transactions!$G:$G,ROW()-8))</f>
        <v>46238</v>
      </c>
      <c r="F2256">
        <f>IF(INDEX(Transactions!$L:$L,ROW()-8)="",0,INDEX(Transactions!$Q:$Q,ROW()-8))</f>
        <v>0</v>
      </c>
    </row>
    <row r="2257" spans="2:6" x14ac:dyDescent="0.15">
      <c r="B2257">
        <f ca="1">IF(INDEX(Transactions!$L:$L,ROW()-8)="",TODAY(),INDEX(Transactions!$G:$G,ROW()-8))</f>
        <v>46238</v>
      </c>
      <c r="F2257">
        <f>IF(INDEX(Transactions!$L:$L,ROW()-8)="",0,INDEX(Transactions!$Q:$Q,ROW()-8))</f>
        <v>0</v>
      </c>
    </row>
    <row r="2258" spans="2:6" x14ac:dyDescent="0.15">
      <c r="B2258">
        <f ca="1">IF(INDEX(Transactions!$L:$L,ROW()-8)="",TODAY(),INDEX(Transactions!$G:$G,ROW()-8))</f>
        <v>46238</v>
      </c>
      <c r="F2258">
        <f>IF(INDEX(Transactions!$L:$L,ROW()-8)="",0,INDEX(Transactions!$Q:$Q,ROW()-8))</f>
        <v>0</v>
      </c>
    </row>
    <row r="2259" spans="2:6" x14ac:dyDescent="0.15">
      <c r="B2259">
        <f ca="1">IF(INDEX(Transactions!$L:$L,ROW()-8)="",TODAY(),INDEX(Transactions!$G:$G,ROW()-8))</f>
        <v>46238</v>
      </c>
      <c r="F2259">
        <f>IF(INDEX(Transactions!$L:$L,ROW()-8)="",0,INDEX(Transactions!$Q:$Q,ROW()-8))</f>
        <v>0</v>
      </c>
    </row>
    <row r="2260" spans="2:6" x14ac:dyDescent="0.15">
      <c r="B2260">
        <f ca="1">IF(INDEX(Transactions!$L:$L,ROW()-8)="",TODAY(),INDEX(Transactions!$G:$G,ROW()-8))</f>
        <v>46238</v>
      </c>
      <c r="F2260">
        <f>IF(INDEX(Transactions!$L:$L,ROW()-8)="",0,INDEX(Transactions!$Q:$Q,ROW()-8))</f>
        <v>0</v>
      </c>
    </row>
    <row r="2261" spans="2:6" x14ac:dyDescent="0.15">
      <c r="B2261">
        <f ca="1">IF(INDEX(Transactions!$L:$L,ROW()-8)="",TODAY(),INDEX(Transactions!$G:$G,ROW()-8))</f>
        <v>46238</v>
      </c>
      <c r="F2261">
        <f>IF(INDEX(Transactions!$L:$L,ROW()-8)="",0,INDEX(Transactions!$Q:$Q,ROW()-8))</f>
        <v>0</v>
      </c>
    </row>
    <row r="2262" spans="2:6" x14ac:dyDescent="0.15">
      <c r="B2262">
        <f ca="1">IF(INDEX(Transactions!$L:$L,ROW()-8)="",TODAY(),INDEX(Transactions!$G:$G,ROW()-8))</f>
        <v>46238</v>
      </c>
      <c r="F2262">
        <f>IF(INDEX(Transactions!$L:$L,ROW()-8)="",0,INDEX(Transactions!$Q:$Q,ROW()-8))</f>
        <v>0</v>
      </c>
    </row>
    <row r="2263" spans="2:6" x14ac:dyDescent="0.15">
      <c r="B2263">
        <f ca="1">IF(INDEX(Transactions!$L:$L,ROW()-8)="",TODAY(),INDEX(Transactions!$G:$G,ROW()-8))</f>
        <v>46238</v>
      </c>
      <c r="F2263">
        <f>IF(INDEX(Transactions!$L:$L,ROW()-8)="",0,INDEX(Transactions!$Q:$Q,ROW()-8))</f>
        <v>0</v>
      </c>
    </row>
    <row r="2264" spans="2:6" x14ac:dyDescent="0.15">
      <c r="B2264">
        <f ca="1">IF(INDEX(Transactions!$L:$L,ROW()-8)="",TODAY(),INDEX(Transactions!$G:$G,ROW()-8))</f>
        <v>46238</v>
      </c>
      <c r="F2264">
        <f>IF(INDEX(Transactions!$L:$L,ROW()-8)="",0,INDEX(Transactions!$Q:$Q,ROW()-8))</f>
        <v>0</v>
      </c>
    </row>
    <row r="2265" spans="2:6" x14ac:dyDescent="0.15">
      <c r="B2265">
        <f ca="1">IF(INDEX(Transactions!$L:$L,ROW()-8)="",TODAY(),INDEX(Transactions!$G:$G,ROW()-8))</f>
        <v>46238</v>
      </c>
      <c r="F2265">
        <f>IF(INDEX(Transactions!$L:$L,ROW()-8)="",0,INDEX(Transactions!$Q:$Q,ROW()-8))</f>
        <v>0</v>
      </c>
    </row>
    <row r="2266" spans="2:6" x14ac:dyDescent="0.15">
      <c r="B2266">
        <f ca="1">IF(INDEX(Transactions!$L:$L,ROW()-8)="",TODAY(),INDEX(Transactions!$G:$G,ROW()-8))</f>
        <v>46238</v>
      </c>
      <c r="F2266">
        <f>IF(INDEX(Transactions!$L:$L,ROW()-8)="",0,INDEX(Transactions!$Q:$Q,ROW()-8))</f>
        <v>0</v>
      </c>
    </row>
    <row r="2267" spans="2:6" x14ac:dyDescent="0.15">
      <c r="B2267">
        <f ca="1">IF(INDEX(Transactions!$L:$L,ROW()-8)="",TODAY(),INDEX(Transactions!$G:$G,ROW()-8))</f>
        <v>46238</v>
      </c>
      <c r="F2267">
        <f>IF(INDEX(Transactions!$L:$L,ROW()-8)="",0,INDEX(Transactions!$Q:$Q,ROW()-8))</f>
        <v>0</v>
      </c>
    </row>
    <row r="2268" spans="2:6" x14ac:dyDescent="0.15">
      <c r="B2268">
        <f ca="1">IF(INDEX(Transactions!$L:$L,ROW()-8)="",TODAY(),INDEX(Transactions!$G:$G,ROW()-8))</f>
        <v>46238</v>
      </c>
      <c r="F2268">
        <f>IF(INDEX(Transactions!$L:$L,ROW()-8)="",0,INDEX(Transactions!$Q:$Q,ROW()-8))</f>
        <v>0</v>
      </c>
    </row>
    <row r="2269" spans="2:6" x14ac:dyDescent="0.15">
      <c r="B2269">
        <f ca="1">IF(INDEX(Transactions!$L:$L,ROW()-8)="",TODAY(),INDEX(Transactions!$G:$G,ROW()-8))</f>
        <v>46238</v>
      </c>
      <c r="F2269">
        <f>IF(INDEX(Transactions!$L:$L,ROW()-8)="",0,INDEX(Transactions!$Q:$Q,ROW()-8))</f>
        <v>0</v>
      </c>
    </row>
    <row r="2270" spans="2:6" x14ac:dyDescent="0.15">
      <c r="B2270">
        <f ca="1">IF(INDEX(Transactions!$L:$L,ROW()-8)="",TODAY(),INDEX(Transactions!$G:$G,ROW()-8))</f>
        <v>46238</v>
      </c>
      <c r="F2270">
        <f>IF(INDEX(Transactions!$L:$L,ROW()-8)="",0,INDEX(Transactions!$Q:$Q,ROW()-8))</f>
        <v>0</v>
      </c>
    </row>
    <row r="2271" spans="2:6" x14ac:dyDescent="0.15">
      <c r="B2271">
        <f ca="1">IF(INDEX(Transactions!$L:$L,ROW()-8)="",TODAY(),INDEX(Transactions!$G:$G,ROW()-8))</f>
        <v>46238</v>
      </c>
      <c r="F2271">
        <f>IF(INDEX(Transactions!$L:$L,ROW()-8)="",0,INDEX(Transactions!$Q:$Q,ROW()-8))</f>
        <v>0</v>
      </c>
    </row>
    <row r="2272" spans="2:6" x14ac:dyDescent="0.15">
      <c r="B2272">
        <f ca="1">IF(INDEX(Transactions!$L:$L,ROW()-8)="",TODAY(),INDEX(Transactions!$G:$G,ROW()-8))</f>
        <v>46238</v>
      </c>
      <c r="F2272">
        <f>IF(INDEX(Transactions!$L:$L,ROW()-8)="",0,INDEX(Transactions!$Q:$Q,ROW()-8))</f>
        <v>0</v>
      </c>
    </row>
    <row r="2273" spans="2:6" x14ac:dyDescent="0.15">
      <c r="B2273">
        <f ca="1">IF(INDEX(Transactions!$L:$L,ROW()-8)="",TODAY(),INDEX(Transactions!$G:$G,ROW()-8))</f>
        <v>46238</v>
      </c>
      <c r="F2273">
        <f>IF(INDEX(Transactions!$L:$L,ROW()-8)="",0,INDEX(Transactions!$Q:$Q,ROW()-8))</f>
        <v>0</v>
      </c>
    </row>
    <row r="2274" spans="2:6" x14ac:dyDescent="0.15">
      <c r="B2274">
        <f ca="1">IF(INDEX(Transactions!$L:$L,ROW()-8)="",TODAY(),INDEX(Transactions!$G:$G,ROW()-8))</f>
        <v>46238</v>
      </c>
      <c r="F2274">
        <f>IF(INDEX(Transactions!$L:$L,ROW()-8)="",0,INDEX(Transactions!$Q:$Q,ROW()-8))</f>
        <v>0</v>
      </c>
    </row>
    <row r="2275" spans="2:6" x14ac:dyDescent="0.15">
      <c r="B2275">
        <f ca="1">IF(INDEX(Transactions!$L:$L,ROW()-8)="",TODAY(),INDEX(Transactions!$G:$G,ROW()-8))</f>
        <v>46238</v>
      </c>
      <c r="F2275">
        <f>IF(INDEX(Transactions!$L:$L,ROW()-8)="",0,INDEX(Transactions!$Q:$Q,ROW()-8))</f>
        <v>0</v>
      </c>
    </row>
    <row r="2276" spans="2:6" x14ac:dyDescent="0.15">
      <c r="B2276">
        <f ca="1">IF(INDEX(Transactions!$L:$L,ROW()-8)="",TODAY(),INDEX(Transactions!$G:$G,ROW()-8))</f>
        <v>46238</v>
      </c>
      <c r="F2276">
        <f>IF(INDEX(Transactions!$L:$L,ROW()-8)="",0,INDEX(Transactions!$Q:$Q,ROW()-8))</f>
        <v>0</v>
      </c>
    </row>
    <row r="2277" spans="2:6" x14ac:dyDescent="0.15">
      <c r="B2277">
        <f ca="1">IF(INDEX(Transactions!$L:$L,ROW()-8)="",TODAY(),INDEX(Transactions!$G:$G,ROW()-8))</f>
        <v>46238</v>
      </c>
      <c r="F2277">
        <f>IF(INDEX(Transactions!$L:$L,ROW()-8)="",0,INDEX(Transactions!$Q:$Q,ROW()-8))</f>
        <v>0</v>
      </c>
    </row>
    <row r="2278" spans="2:6" x14ac:dyDescent="0.15">
      <c r="B2278">
        <f ca="1">IF(INDEX(Transactions!$L:$L,ROW()-8)="",TODAY(),INDEX(Transactions!$G:$G,ROW()-8))</f>
        <v>46238</v>
      </c>
      <c r="F2278">
        <f>IF(INDEX(Transactions!$L:$L,ROW()-8)="",0,INDEX(Transactions!$Q:$Q,ROW()-8))</f>
        <v>0</v>
      </c>
    </row>
    <row r="2279" spans="2:6" x14ac:dyDescent="0.15">
      <c r="B2279">
        <f ca="1">IF(INDEX(Transactions!$L:$L,ROW()-8)="",TODAY(),INDEX(Transactions!$G:$G,ROW()-8))</f>
        <v>46238</v>
      </c>
      <c r="F2279">
        <f>IF(INDEX(Transactions!$L:$L,ROW()-8)="",0,INDEX(Transactions!$Q:$Q,ROW()-8))</f>
        <v>0</v>
      </c>
    </row>
    <row r="2280" spans="2:6" x14ac:dyDescent="0.15">
      <c r="B2280">
        <f ca="1">IF(INDEX(Transactions!$L:$L,ROW()-8)="",TODAY(),INDEX(Transactions!$G:$G,ROW()-8))</f>
        <v>46238</v>
      </c>
      <c r="F2280">
        <f>IF(INDEX(Transactions!$L:$L,ROW()-8)="",0,INDEX(Transactions!$Q:$Q,ROW()-8))</f>
        <v>0</v>
      </c>
    </row>
    <row r="2281" spans="2:6" x14ac:dyDescent="0.15">
      <c r="B2281">
        <f ca="1">IF(INDEX(Transactions!$L:$L,ROW()-8)="",TODAY(),INDEX(Transactions!$G:$G,ROW()-8))</f>
        <v>46238</v>
      </c>
      <c r="F2281">
        <f>IF(INDEX(Transactions!$L:$L,ROW()-8)="",0,INDEX(Transactions!$Q:$Q,ROW()-8))</f>
        <v>0</v>
      </c>
    </row>
    <row r="2282" spans="2:6" x14ac:dyDescent="0.15">
      <c r="B2282">
        <f ca="1">IF(INDEX(Transactions!$L:$L,ROW()-8)="",TODAY(),INDEX(Transactions!$G:$G,ROW()-8))</f>
        <v>46238</v>
      </c>
      <c r="F2282">
        <f>IF(INDEX(Transactions!$L:$L,ROW()-8)="",0,INDEX(Transactions!$Q:$Q,ROW()-8))</f>
        <v>0</v>
      </c>
    </row>
    <row r="2283" spans="2:6" x14ac:dyDescent="0.15">
      <c r="B2283">
        <f ca="1">IF(INDEX(Transactions!$L:$L,ROW()-8)="",TODAY(),INDEX(Transactions!$G:$G,ROW()-8))</f>
        <v>46238</v>
      </c>
      <c r="F2283">
        <f>IF(INDEX(Transactions!$L:$L,ROW()-8)="",0,INDEX(Transactions!$Q:$Q,ROW()-8))</f>
        <v>0</v>
      </c>
    </row>
    <row r="2284" spans="2:6" x14ac:dyDescent="0.15">
      <c r="B2284">
        <f ca="1">IF(INDEX(Transactions!$L:$L,ROW()-8)="",TODAY(),INDEX(Transactions!$G:$G,ROW()-8))</f>
        <v>46238</v>
      </c>
      <c r="F2284">
        <f>IF(INDEX(Transactions!$L:$L,ROW()-8)="",0,INDEX(Transactions!$Q:$Q,ROW()-8))</f>
        <v>0</v>
      </c>
    </row>
    <row r="2285" spans="2:6" x14ac:dyDescent="0.15">
      <c r="B2285">
        <f ca="1">IF(INDEX(Transactions!$L:$L,ROW()-8)="",TODAY(),INDEX(Transactions!$G:$G,ROW()-8))</f>
        <v>46238</v>
      </c>
      <c r="F2285">
        <f>IF(INDEX(Transactions!$L:$L,ROW()-8)="",0,INDEX(Transactions!$Q:$Q,ROW()-8))</f>
        <v>0</v>
      </c>
    </row>
    <row r="2286" spans="2:6" x14ac:dyDescent="0.15">
      <c r="B2286">
        <f ca="1">IF(INDEX(Transactions!$L:$L,ROW()-8)="",TODAY(),INDEX(Transactions!$G:$G,ROW()-8))</f>
        <v>46238</v>
      </c>
      <c r="F2286">
        <f>IF(INDEX(Transactions!$L:$L,ROW()-8)="",0,INDEX(Transactions!$Q:$Q,ROW()-8))</f>
        <v>0</v>
      </c>
    </row>
    <row r="2287" spans="2:6" x14ac:dyDescent="0.15">
      <c r="B2287">
        <f ca="1">IF(INDEX(Transactions!$L:$L,ROW()-8)="",TODAY(),INDEX(Transactions!$G:$G,ROW()-8))</f>
        <v>46238</v>
      </c>
      <c r="F2287">
        <f>IF(INDEX(Transactions!$L:$L,ROW()-8)="",0,INDEX(Transactions!$Q:$Q,ROW()-8))</f>
        <v>0</v>
      </c>
    </row>
    <row r="2288" spans="2:6" x14ac:dyDescent="0.15">
      <c r="B2288">
        <f ca="1">IF(INDEX(Transactions!$L:$L,ROW()-8)="",TODAY(),INDEX(Transactions!$G:$G,ROW()-8))</f>
        <v>46238</v>
      </c>
      <c r="F2288">
        <f>IF(INDEX(Transactions!$L:$L,ROW()-8)="",0,INDEX(Transactions!$Q:$Q,ROW()-8))</f>
        <v>0</v>
      </c>
    </row>
    <row r="2289" spans="2:6" x14ac:dyDescent="0.15">
      <c r="B2289">
        <f ca="1">IF(INDEX(Transactions!$L:$L,ROW()-8)="",TODAY(),INDEX(Transactions!$G:$G,ROW()-8))</f>
        <v>46238</v>
      </c>
      <c r="F2289">
        <f>IF(INDEX(Transactions!$L:$L,ROW()-8)="",0,INDEX(Transactions!$Q:$Q,ROW()-8))</f>
        <v>0</v>
      </c>
    </row>
    <row r="2290" spans="2:6" x14ac:dyDescent="0.15">
      <c r="B2290">
        <f ca="1">IF(INDEX(Transactions!$L:$L,ROW()-8)="",TODAY(),INDEX(Transactions!$G:$G,ROW()-8))</f>
        <v>46238</v>
      </c>
      <c r="F2290">
        <f>IF(INDEX(Transactions!$L:$L,ROW()-8)="",0,INDEX(Transactions!$Q:$Q,ROW()-8))</f>
        <v>0</v>
      </c>
    </row>
    <row r="2291" spans="2:6" x14ac:dyDescent="0.15">
      <c r="B2291">
        <f ca="1">IF(INDEX(Transactions!$L:$L,ROW()-8)="",TODAY(),INDEX(Transactions!$G:$G,ROW()-8))</f>
        <v>46238</v>
      </c>
      <c r="F2291">
        <f>IF(INDEX(Transactions!$L:$L,ROW()-8)="",0,INDEX(Transactions!$Q:$Q,ROW()-8))</f>
        <v>0</v>
      </c>
    </row>
    <row r="2292" spans="2:6" x14ac:dyDescent="0.15">
      <c r="B2292">
        <f ca="1">IF(INDEX(Transactions!$L:$L,ROW()-8)="",TODAY(),INDEX(Transactions!$G:$G,ROW()-8))</f>
        <v>46238</v>
      </c>
      <c r="F2292">
        <f>IF(INDEX(Transactions!$L:$L,ROW()-8)="",0,INDEX(Transactions!$Q:$Q,ROW()-8))</f>
        <v>0</v>
      </c>
    </row>
    <row r="2293" spans="2:6" x14ac:dyDescent="0.15">
      <c r="B2293">
        <f ca="1">IF(INDEX(Transactions!$L:$L,ROW()-8)="",TODAY(),INDEX(Transactions!$G:$G,ROW()-8))</f>
        <v>46238</v>
      </c>
      <c r="F2293">
        <f>IF(INDEX(Transactions!$L:$L,ROW()-8)="",0,INDEX(Transactions!$Q:$Q,ROW()-8))</f>
        <v>0</v>
      </c>
    </row>
    <row r="2294" spans="2:6" x14ac:dyDescent="0.15">
      <c r="B2294">
        <f ca="1">IF(INDEX(Transactions!$L:$L,ROW()-8)="",TODAY(),INDEX(Transactions!$G:$G,ROW()-8))</f>
        <v>46238</v>
      </c>
      <c r="F2294">
        <f>IF(INDEX(Transactions!$L:$L,ROW()-8)="",0,INDEX(Transactions!$Q:$Q,ROW()-8))</f>
        <v>0</v>
      </c>
    </row>
    <row r="2295" spans="2:6" x14ac:dyDescent="0.15">
      <c r="B2295">
        <f ca="1">IF(INDEX(Transactions!$L:$L,ROW()-8)="",TODAY(),INDEX(Transactions!$G:$G,ROW()-8))</f>
        <v>46238</v>
      </c>
      <c r="F2295">
        <f>IF(INDEX(Transactions!$L:$L,ROW()-8)="",0,INDEX(Transactions!$Q:$Q,ROW()-8))</f>
        <v>0</v>
      </c>
    </row>
    <row r="2296" spans="2:6" x14ac:dyDescent="0.15">
      <c r="B2296">
        <f ca="1">IF(INDEX(Transactions!$L:$L,ROW()-8)="",TODAY(),INDEX(Transactions!$G:$G,ROW()-8))</f>
        <v>46238</v>
      </c>
      <c r="F2296">
        <f>IF(INDEX(Transactions!$L:$L,ROW()-8)="",0,INDEX(Transactions!$Q:$Q,ROW()-8))</f>
        <v>0</v>
      </c>
    </row>
    <row r="2297" spans="2:6" x14ac:dyDescent="0.15">
      <c r="B2297">
        <f ca="1">IF(INDEX(Transactions!$L:$L,ROW()-8)="",TODAY(),INDEX(Transactions!$G:$G,ROW()-8))</f>
        <v>46238</v>
      </c>
      <c r="F2297">
        <f>IF(INDEX(Transactions!$L:$L,ROW()-8)="",0,INDEX(Transactions!$Q:$Q,ROW()-8))</f>
        <v>0</v>
      </c>
    </row>
    <row r="2298" spans="2:6" x14ac:dyDescent="0.15">
      <c r="B2298">
        <f ca="1">IF(INDEX(Transactions!$L:$L,ROW()-8)="",TODAY(),INDEX(Transactions!$G:$G,ROW()-8))</f>
        <v>46238</v>
      </c>
      <c r="F2298">
        <f>IF(INDEX(Transactions!$L:$L,ROW()-8)="",0,INDEX(Transactions!$Q:$Q,ROW()-8))</f>
        <v>0</v>
      </c>
    </row>
    <row r="2299" spans="2:6" x14ac:dyDescent="0.15">
      <c r="B2299">
        <f ca="1">IF(INDEX(Transactions!$L:$L,ROW()-8)="",TODAY(),INDEX(Transactions!$G:$G,ROW()-8))</f>
        <v>46238</v>
      </c>
      <c r="F2299">
        <f>IF(INDEX(Transactions!$L:$L,ROW()-8)="",0,INDEX(Transactions!$Q:$Q,ROW()-8))</f>
        <v>0</v>
      </c>
    </row>
    <row r="2300" spans="2:6" x14ac:dyDescent="0.15">
      <c r="B2300">
        <f ca="1">IF(INDEX(Transactions!$L:$L,ROW()-8)="",TODAY(),INDEX(Transactions!$G:$G,ROW()-8))</f>
        <v>46238</v>
      </c>
      <c r="F2300">
        <f>IF(INDEX(Transactions!$L:$L,ROW()-8)="",0,INDEX(Transactions!$Q:$Q,ROW()-8))</f>
        <v>0</v>
      </c>
    </row>
    <row r="2301" spans="2:6" x14ac:dyDescent="0.15">
      <c r="B2301">
        <f ca="1">IF(INDEX(Transactions!$L:$L,ROW()-8)="",TODAY(),INDEX(Transactions!$G:$G,ROW()-8))</f>
        <v>46238</v>
      </c>
      <c r="F2301">
        <f>IF(INDEX(Transactions!$L:$L,ROW()-8)="",0,INDEX(Transactions!$Q:$Q,ROW()-8))</f>
        <v>0</v>
      </c>
    </row>
    <row r="2302" spans="2:6" x14ac:dyDescent="0.15">
      <c r="B2302">
        <f ca="1">IF(INDEX(Transactions!$L:$L,ROW()-8)="",TODAY(),INDEX(Transactions!$G:$G,ROW()-8))</f>
        <v>46238</v>
      </c>
      <c r="F2302">
        <f>IF(INDEX(Transactions!$L:$L,ROW()-8)="",0,INDEX(Transactions!$Q:$Q,ROW()-8))</f>
        <v>0</v>
      </c>
    </row>
    <row r="2303" spans="2:6" x14ac:dyDescent="0.15">
      <c r="B2303">
        <f ca="1">IF(INDEX(Transactions!$L:$L,ROW()-8)="",TODAY(),INDEX(Transactions!$G:$G,ROW()-8))</f>
        <v>46238</v>
      </c>
      <c r="F2303">
        <f>IF(INDEX(Transactions!$L:$L,ROW()-8)="",0,INDEX(Transactions!$Q:$Q,ROW()-8))</f>
        <v>0</v>
      </c>
    </row>
    <row r="2304" spans="2:6" x14ac:dyDescent="0.15">
      <c r="B2304">
        <f ca="1">IF(INDEX(Transactions!$L:$L,ROW()-8)="",TODAY(),INDEX(Transactions!$G:$G,ROW()-8))</f>
        <v>46238</v>
      </c>
      <c r="F2304">
        <f>IF(INDEX(Transactions!$L:$L,ROW()-8)="",0,INDEX(Transactions!$Q:$Q,ROW()-8))</f>
        <v>0</v>
      </c>
    </row>
    <row r="2305" spans="2:6" x14ac:dyDescent="0.15">
      <c r="B2305">
        <f ca="1">IF(INDEX(Transactions!$L:$L,ROW()-8)="",TODAY(),INDEX(Transactions!$G:$G,ROW()-8))</f>
        <v>46238</v>
      </c>
      <c r="F2305">
        <f>IF(INDEX(Transactions!$L:$L,ROW()-8)="",0,INDEX(Transactions!$Q:$Q,ROW()-8))</f>
        <v>0</v>
      </c>
    </row>
    <row r="2306" spans="2:6" x14ac:dyDescent="0.15">
      <c r="B2306">
        <f ca="1">IF(INDEX(Transactions!$L:$L,ROW()-8)="",TODAY(),INDEX(Transactions!$G:$G,ROW()-8))</f>
        <v>46238</v>
      </c>
      <c r="F2306">
        <f>IF(INDEX(Transactions!$L:$L,ROW()-8)="",0,INDEX(Transactions!$Q:$Q,ROW()-8))</f>
        <v>0</v>
      </c>
    </row>
    <row r="2307" spans="2:6" x14ac:dyDescent="0.15">
      <c r="B2307">
        <f ca="1">IF(INDEX(Transactions!$L:$L,ROW()-8)="",TODAY(),INDEX(Transactions!$G:$G,ROW()-8))</f>
        <v>46238</v>
      </c>
      <c r="F2307">
        <f>IF(INDEX(Transactions!$L:$L,ROW()-8)="",0,INDEX(Transactions!$Q:$Q,ROW()-8))</f>
        <v>0</v>
      </c>
    </row>
    <row r="2308" spans="2:6" x14ac:dyDescent="0.15">
      <c r="B2308">
        <f ca="1">IF(INDEX(Transactions!$L:$L,ROW()-8)="",TODAY(),INDEX(Transactions!$G:$G,ROW()-8))</f>
        <v>46238</v>
      </c>
      <c r="F2308">
        <f>IF(INDEX(Transactions!$L:$L,ROW()-8)="",0,INDEX(Transactions!$Q:$Q,ROW()-8))</f>
        <v>0</v>
      </c>
    </row>
    <row r="2309" spans="2:6" x14ac:dyDescent="0.15">
      <c r="B2309">
        <f ca="1">IF(INDEX(Transactions!$L:$L,ROW()-8)="",TODAY(),INDEX(Transactions!$G:$G,ROW()-8))</f>
        <v>46238</v>
      </c>
      <c r="F2309">
        <f>IF(INDEX(Transactions!$L:$L,ROW()-8)="",0,INDEX(Transactions!$Q:$Q,ROW()-8))</f>
        <v>0</v>
      </c>
    </row>
    <row r="2310" spans="2:6" x14ac:dyDescent="0.15">
      <c r="B2310">
        <f ca="1">IF(INDEX(Transactions!$L:$L,ROW()-8)="",TODAY(),INDEX(Transactions!$G:$G,ROW()-8))</f>
        <v>46238</v>
      </c>
      <c r="F2310">
        <f>IF(INDEX(Transactions!$L:$L,ROW()-8)="",0,INDEX(Transactions!$Q:$Q,ROW()-8))</f>
        <v>0</v>
      </c>
    </row>
    <row r="2311" spans="2:6" x14ac:dyDescent="0.15">
      <c r="B2311">
        <f ca="1">IF(INDEX(Transactions!$L:$L,ROW()-8)="",TODAY(),INDEX(Transactions!$G:$G,ROW()-8))</f>
        <v>46238</v>
      </c>
      <c r="F2311">
        <f>IF(INDEX(Transactions!$L:$L,ROW()-8)="",0,INDEX(Transactions!$Q:$Q,ROW()-8))</f>
        <v>0</v>
      </c>
    </row>
    <row r="2312" spans="2:6" x14ac:dyDescent="0.15">
      <c r="B2312">
        <f ca="1">IF(INDEX(Transactions!$L:$L,ROW()-8)="",TODAY(),INDEX(Transactions!$G:$G,ROW()-8))</f>
        <v>46238</v>
      </c>
      <c r="F2312">
        <f>IF(INDEX(Transactions!$L:$L,ROW()-8)="",0,INDEX(Transactions!$Q:$Q,ROW()-8))</f>
        <v>0</v>
      </c>
    </row>
    <row r="2313" spans="2:6" x14ac:dyDescent="0.15">
      <c r="B2313">
        <f ca="1">IF(INDEX(Transactions!$L:$L,ROW()-8)="",TODAY(),INDEX(Transactions!$G:$G,ROW()-8))</f>
        <v>46238</v>
      </c>
      <c r="F2313">
        <f>IF(INDEX(Transactions!$L:$L,ROW()-8)="",0,INDEX(Transactions!$Q:$Q,ROW()-8))</f>
        <v>0</v>
      </c>
    </row>
    <row r="2314" spans="2:6" x14ac:dyDescent="0.15">
      <c r="B2314">
        <f ca="1">IF(INDEX(Transactions!$L:$L,ROW()-8)="",TODAY(),INDEX(Transactions!$G:$G,ROW()-8))</f>
        <v>46238</v>
      </c>
      <c r="F2314">
        <f>IF(INDEX(Transactions!$L:$L,ROW()-8)="",0,INDEX(Transactions!$Q:$Q,ROW()-8))</f>
        <v>0</v>
      </c>
    </row>
    <row r="2315" spans="2:6" x14ac:dyDescent="0.15">
      <c r="B2315">
        <f ca="1">IF(INDEX(Transactions!$L:$L,ROW()-8)="",TODAY(),INDEX(Transactions!$G:$G,ROW()-8))</f>
        <v>46238</v>
      </c>
      <c r="F2315">
        <f>IF(INDEX(Transactions!$L:$L,ROW()-8)="",0,INDEX(Transactions!$Q:$Q,ROW()-8))</f>
        <v>0</v>
      </c>
    </row>
    <row r="2316" spans="2:6" x14ac:dyDescent="0.15">
      <c r="B2316">
        <f ca="1">IF(INDEX(Transactions!$L:$L,ROW()-8)="",TODAY(),INDEX(Transactions!$G:$G,ROW()-8))</f>
        <v>46238</v>
      </c>
      <c r="F2316">
        <f>IF(INDEX(Transactions!$L:$L,ROW()-8)="",0,INDEX(Transactions!$Q:$Q,ROW()-8))</f>
        <v>0</v>
      </c>
    </row>
    <row r="2317" spans="2:6" x14ac:dyDescent="0.15">
      <c r="B2317">
        <f ca="1">IF(INDEX(Transactions!$L:$L,ROW()-8)="",TODAY(),INDEX(Transactions!$G:$G,ROW()-8))</f>
        <v>46238</v>
      </c>
      <c r="F2317">
        <f>IF(INDEX(Transactions!$L:$L,ROW()-8)="",0,INDEX(Transactions!$Q:$Q,ROW()-8))</f>
        <v>0</v>
      </c>
    </row>
    <row r="2318" spans="2:6" x14ac:dyDescent="0.15">
      <c r="B2318">
        <f ca="1">IF(INDEX(Transactions!$L:$L,ROW()-8)="",TODAY(),INDEX(Transactions!$G:$G,ROW()-8))</f>
        <v>46238</v>
      </c>
      <c r="F2318">
        <f>IF(INDEX(Transactions!$L:$L,ROW()-8)="",0,INDEX(Transactions!$Q:$Q,ROW()-8))</f>
        <v>0</v>
      </c>
    </row>
    <row r="2319" spans="2:6" x14ac:dyDescent="0.15">
      <c r="B2319">
        <f ca="1">IF(INDEX(Transactions!$L:$L,ROW()-8)="",TODAY(),INDEX(Transactions!$G:$G,ROW()-8))</f>
        <v>46238</v>
      </c>
      <c r="F2319">
        <f>IF(INDEX(Transactions!$L:$L,ROW()-8)="",0,INDEX(Transactions!$Q:$Q,ROW()-8))</f>
        <v>0</v>
      </c>
    </row>
    <row r="2320" spans="2:6" x14ac:dyDescent="0.15">
      <c r="B2320">
        <f ca="1">IF(INDEX(Transactions!$L:$L,ROW()-8)="",TODAY(),INDEX(Transactions!$G:$G,ROW()-8))</f>
        <v>46238</v>
      </c>
      <c r="F2320">
        <f>IF(INDEX(Transactions!$L:$L,ROW()-8)="",0,INDEX(Transactions!$Q:$Q,ROW()-8))</f>
        <v>0</v>
      </c>
    </row>
    <row r="2321" spans="2:6" x14ac:dyDescent="0.15">
      <c r="B2321">
        <f ca="1">IF(INDEX(Transactions!$L:$L,ROW()-8)="",TODAY(),INDEX(Transactions!$G:$G,ROW()-8))</f>
        <v>46238</v>
      </c>
      <c r="F2321">
        <f>IF(INDEX(Transactions!$L:$L,ROW()-8)="",0,INDEX(Transactions!$Q:$Q,ROW()-8))</f>
        <v>0</v>
      </c>
    </row>
    <row r="2322" spans="2:6" x14ac:dyDescent="0.15">
      <c r="B2322">
        <f ca="1">IF(INDEX(Transactions!$L:$L,ROW()-8)="",TODAY(),INDEX(Transactions!$G:$G,ROW()-8))</f>
        <v>46238</v>
      </c>
      <c r="F2322">
        <f>IF(INDEX(Transactions!$L:$L,ROW()-8)="",0,INDEX(Transactions!$Q:$Q,ROW()-8))</f>
        <v>0</v>
      </c>
    </row>
    <row r="2323" spans="2:6" x14ac:dyDescent="0.15">
      <c r="B2323">
        <f ca="1">IF(INDEX(Transactions!$L:$L,ROW()-8)="",TODAY(),INDEX(Transactions!$G:$G,ROW()-8))</f>
        <v>46238</v>
      </c>
      <c r="F2323">
        <f>IF(INDEX(Transactions!$L:$L,ROW()-8)="",0,INDEX(Transactions!$Q:$Q,ROW()-8))</f>
        <v>0</v>
      </c>
    </row>
    <row r="2324" spans="2:6" x14ac:dyDescent="0.15">
      <c r="B2324">
        <f ca="1">IF(INDEX(Transactions!$L:$L,ROW()-8)="",TODAY(),INDEX(Transactions!$G:$G,ROW()-8))</f>
        <v>46238</v>
      </c>
      <c r="F2324">
        <f>IF(INDEX(Transactions!$L:$L,ROW()-8)="",0,INDEX(Transactions!$Q:$Q,ROW()-8))</f>
        <v>0</v>
      </c>
    </row>
    <row r="2325" spans="2:6" x14ac:dyDescent="0.15">
      <c r="B2325">
        <f ca="1">IF(INDEX(Transactions!$L:$L,ROW()-8)="",TODAY(),INDEX(Transactions!$G:$G,ROW()-8))</f>
        <v>46238</v>
      </c>
      <c r="F2325">
        <f>IF(INDEX(Transactions!$L:$L,ROW()-8)="",0,INDEX(Transactions!$Q:$Q,ROW()-8))</f>
        <v>0</v>
      </c>
    </row>
    <row r="2326" spans="2:6" x14ac:dyDescent="0.15">
      <c r="B2326">
        <f ca="1">IF(INDEX(Transactions!$L:$L,ROW()-8)="",TODAY(),INDEX(Transactions!$G:$G,ROW()-8))</f>
        <v>46238</v>
      </c>
      <c r="F2326">
        <f>IF(INDEX(Transactions!$L:$L,ROW()-8)="",0,INDEX(Transactions!$Q:$Q,ROW()-8))</f>
        <v>0</v>
      </c>
    </row>
    <row r="2327" spans="2:6" x14ac:dyDescent="0.15">
      <c r="B2327">
        <f ca="1">IF(INDEX(Transactions!$L:$L,ROW()-8)="",TODAY(),INDEX(Transactions!$G:$G,ROW()-8))</f>
        <v>46238</v>
      </c>
      <c r="F2327">
        <f>IF(INDEX(Transactions!$L:$L,ROW()-8)="",0,INDEX(Transactions!$Q:$Q,ROW()-8))</f>
        <v>0</v>
      </c>
    </row>
    <row r="2328" spans="2:6" x14ac:dyDescent="0.15">
      <c r="B2328">
        <f ca="1">IF(INDEX(Transactions!$L:$L,ROW()-8)="",TODAY(),INDEX(Transactions!$G:$G,ROW()-8))</f>
        <v>46238</v>
      </c>
      <c r="F2328">
        <f>IF(INDEX(Transactions!$L:$L,ROW()-8)="",0,INDEX(Transactions!$Q:$Q,ROW()-8))</f>
        <v>0</v>
      </c>
    </row>
    <row r="2329" spans="2:6" x14ac:dyDescent="0.15">
      <c r="B2329">
        <f ca="1">IF(INDEX(Transactions!$L:$L,ROW()-8)="",TODAY(),INDEX(Transactions!$G:$G,ROW()-8))</f>
        <v>46238</v>
      </c>
      <c r="F2329">
        <f>IF(INDEX(Transactions!$L:$L,ROW()-8)="",0,INDEX(Transactions!$Q:$Q,ROW()-8))</f>
        <v>0</v>
      </c>
    </row>
    <row r="2330" spans="2:6" x14ac:dyDescent="0.15">
      <c r="B2330">
        <f ca="1">IF(INDEX(Transactions!$L:$L,ROW()-8)="",TODAY(),INDEX(Transactions!$G:$G,ROW()-8))</f>
        <v>46238</v>
      </c>
      <c r="F2330">
        <f>IF(INDEX(Transactions!$L:$L,ROW()-8)="",0,INDEX(Transactions!$Q:$Q,ROW()-8))</f>
        <v>0</v>
      </c>
    </row>
    <row r="2331" spans="2:6" x14ac:dyDescent="0.15">
      <c r="B2331">
        <f ca="1">IF(INDEX(Transactions!$L:$L,ROW()-8)="",TODAY(),INDEX(Transactions!$G:$G,ROW()-8))</f>
        <v>46238</v>
      </c>
      <c r="F2331">
        <f>IF(INDEX(Transactions!$L:$L,ROW()-8)="",0,INDEX(Transactions!$Q:$Q,ROW()-8))</f>
        <v>0</v>
      </c>
    </row>
    <row r="2332" spans="2:6" x14ac:dyDescent="0.15">
      <c r="B2332">
        <f ca="1">IF(INDEX(Transactions!$L:$L,ROW()-8)="",TODAY(),INDEX(Transactions!$G:$G,ROW()-8))</f>
        <v>46238</v>
      </c>
      <c r="F2332">
        <f>IF(INDEX(Transactions!$L:$L,ROW()-8)="",0,INDEX(Transactions!$Q:$Q,ROW()-8))</f>
        <v>0</v>
      </c>
    </row>
    <row r="2333" spans="2:6" x14ac:dyDescent="0.15">
      <c r="B2333">
        <f ca="1">IF(INDEX(Transactions!$L:$L,ROW()-8)="",TODAY(),INDEX(Transactions!$G:$G,ROW()-8))</f>
        <v>46238</v>
      </c>
      <c r="F2333">
        <f>IF(INDEX(Transactions!$L:$L,ROW()-8)="",0,INDEX(Transactions!$Q:$Q,ROW()-8))</f>
        <v>0</v>
      </c>
    </row>
    <row r="2334" spans="2:6" x14ac:dyDescent="0.15">
      <c r="B2334">
        <f ca="1">IF(INDEX(Transactions!$L:$L,ROW()-8)="",TODAY(),INDEX(Transactions!$G:$G,ROW()-8))</f>
        <v>46238</v>
      </c>
      <c r="F2334">
        <f>IF(INDEX(Transactions!$L:$L,ROW()-8)="",0,INDEX(Transactions!$Q:$Q,ROW()-8))</f>
        <v>0</v>
      </c>
    </row>
    <row r="2335" spans="2:6" x14ac:dyDescent="0.15">
      <c r="B2335">
        <f ca="1">IF(INDEX(Transactions!$L:$L,ROW()-8)="",TODAY(),INDEX(Transactions!$G:$G,ROW()-8))</f>
        <v>46238</v>
      </c>
      <c r="F2335">
        <f>IF(INDEX(Transactions!$L:$L,ROW()-8)="",0,INDEX(Transactions!$Q:$Q,ROW()-8))</f>
        <v>0</v>
      </c>
    </row>
    <row r="2336" spans="2:6" x14ac:dyDescent="0.15">
      <c r="B2336">
        <f ca="1">IF(INDEX(Transactions!$L:$L,ROW()-8)="",TODAY(),INDEX(Transactions!$G:$G,ROW()-8))</f>
        <v>46238</v>
      </c>
      <c r="F2336">
        <f>IF(INDEX(Transactions!$L:$L,ROW()-8)="",0,INDEX(Transactions!$Q:$Q,ROW()-8))</f>
        <v>0</v>
      </c>
    </row>
    <row r="2337" spans="2:6" x14ac:dyDescent="0.15">
      <c r="B2337">
        <f ca="1">IF(INDEX(Transactions!$L:$L,ROW()-8)="",TODAY(),INDEX(Transactions!$G:$G,ROW()-8))</f>
        <v>46238</v>
      </c>
      <c r="F2337">
        <f>IF(INDEX(Transactions!$L:$L,ROW()-8)="",0,INDEX(Transactions!$Q:$Q,ROW()-8))</f>
        <v>0</v>
      </c>
    </row>
    <row r="2338" spans="2:6" x14ac:dyDescent="0.15">
      <c r="B2338">
        <f ca="1">IF(INDEX(Transactions!$L:$L,ROW()-8)="",TODAY(),INDEX(Transactions!$G:$G,ROW()-8))</f>
        <v>46238</v>
      </c>
      <c r="F2338">
        <f>IF(INDEX(Transactions!$L:$L,ROW()-8)="",0,INDEX(Transactions!$Q:$Q,ROW()-8))</f>
        <v>0</v>
      </c>
    </row>
    <row r="2339" spans="2:6" x14ac:dyDescent="0.15">
      <c r="B2339">
        <f ca="1">IF(INDEX(Transactions!$L:$L,ROW()-8)="",TODAY(),INDEX(Transactions!$G:$G,ROW()-8))</f>
        <v>46238</v>
      </c>
      <c r="F2339">
        <f>IF(INDEX(Transactions!$L:$L,ROW()-8)="",0,INDEX(Transactions!$Q:$Q,ROW()-8))</f>
        <v>0</v>
      </c>
    </row>
    <row r="2340" spans="2:6" x14ac:dyDescent="0.15">
      <c r="B2340">
        <f ca="1">IF(INDEX(Transactions!$L:$L,ROW()-8)="",TODAY(),INDEX(Transactions!$G:$G,ROW()-8))</f>
        <v>46238</v>
      </c>
      <c r="F2340">
        <f>IF(INDEX(Transactions!$L:$L,ROW()-8)="",0,INDEX(Transactions!$Q:$Q,ROW()-8))</f>
        <v>0</v>
      </c>
    </row>
    <row r="2341" spans="2:6" x14ac:dyDescent="0.15">
      <c r="B2341">
        <f ca="1">IF(INDEX(Transactions!$L:$L,ROW()-8)="",TODAY(),INDEX(Transactions!$G:$G,ROW()-8))</f>
        <v>46238</v>
      </c>
      <c r="F2341">
        <f>IF(INDEX(Transactions!$L:$L,ROW()-8)="",0,INDEX(Transactions!$Q:$Q,ROW()-8))</f>
        <v>0</v>
      </c>
    </row>
    <row r="2342" spans="2:6" x14ac:dyDescent="0.15">
      <c r="B2342">
        <f ca="1">IF(INDEX(Transactions!$L:$L,ROW()-8)="",TODAY(),INDEX(Transactions!$G:$G,ROW()-8))</f>
        <v>46238</v>
      </c>
      <c r="F2342">
        <f>IF(INDEX(Transactions!$L:$L,ROW()-8)="",0,INDEX(Transactions!$Q:$Q,ROW()-8))</f>
        <v>0</v>
      </c>
    </row>
    <row r="2343" spans="2:6" x14ac:dyDescent="0.15">
      <c r="B2343">
        <f ca="1">IF(INDEX(Transactions!$L:$L,ROW()-8)="",TODAY(),INDEX(Transactions!$G:$G,ROW()-8))</f>
        <v>46238</v>
      </c>
      <c r="F2343">
        <f>IF(INDEX(Transactions!$L:$L,ROW()-8)="",0,INDEX(Transactions!$Q:$Q,ROW()-8))</f>
        <v>0</v>
      </c>
    </row>
    <row r="2344" spans="2:6" x14ac:dyDescent="0.15">
      <c r="B2344">
        <f ca="1">IF(INDEX(Transactions!$L:$L,ROW()-8)="",TODAY(),INDEX(Transactions!$G:$G,ROW()-8))</f>
        <v>46238</v>
      </c>
      <c r="F2344">
        <f>IF(INDEX(Transactions!$L:$L,ROW()-8)="",0,INDEX(Transactions!$Q:$Q,ROW()-8))</f>
        <v>0</v>
      </c>
    </row>
    <row r="2345" spans="2:6" x14ac:dyDescent="0.15">
      <c r="B2345">
        <f ca="1">IF(INDEX(Transactions!$L:$L,ROW()-8)="",TODAY(),INDEX(Transactions!$G:$G,ROW()-8))</f>
        <v>46238</v>
      </c>
      <c r="F2345">
        <f>IF(INDEX(Transactions!$L:$L,ROW()-8)="",0,INDEX(Transactions!$Q:$Q,ROW()-8))</f>
        <v>0</v>
      </c>
    </row>
    <row r="2346" spans="2:6" x14ac:dyDescent="0.15">
      <c r="B2346">
        <f ca="1">IF(INDEX(Transactions!$L:$L,ROW()-8)="",TODAY(),INDEX(Transactions!$G:$G,ROW()-8))</f>
        <v>46238</v>
      </c>
      <c r="F2346">
        <f>IF(INDEX(Transactions!$L:$L,ROW()-8)="",0,INDEX(Transactions!$Q:$Q,ROW()-8))</f>
        <v>0</v>
      </c>
    </row>
    <row r="2347" spans="2:6" x14ac:dyDescent="0.15">
      <c r="B2347">
        <f ca="1">IF(INDEX(Transactions!$L:$L,ROW()-8)="",TODAY(),INDEX(Transactions!$G:$G,ROW()-8))</f>
        <v>46238</v>
      </c>
      <c r="F2347">
        <f>IF(INDEX(Transactions!$L:$L,ROW()-8)="",0,INDEX(Transactions!$Q:$Q,ROW()-8))</f>
        <v>0</v>
      </c>
    </row>
    <row r="2348" spans="2:6" x14ac:dyDescent="0.15">
      <c r="B2348">
        <f ca="1">IF(INDEX(Transactions!$L:$L,ROW()-8)="",TODAY(),INDEX(Transactions!$G:$G,ROW()-8))</f>
        <v>46238</v>
      </c>
      <c r="F2348">
        <f>IF(INDEX(Transactions!$L:$L,ROW()-8)="",0,INDEX(Transactions!$Q:$Q,ROW()-8))</f>
        <v>0</v>
      </c>
    </row>
    <row r="2349" spans="2:6" x14ac:dyDescent="0.15">
      <c r="B2349">
        <f ca="1">IF(INDEX(Transactions!$L:$L,ROW()-8)="",TODAY(),INDEX(Transactions!$G:$G,ROW()-8))</f>
        <v>46238</v>
      </c>
      <c r="F2349">
        <f>IF(INDEX(Transactions!$L:$L,ROW()-8)="",0,INDEX(Transactions!$Q:$Q,ROW()-8))</f>
        <v>0</v>
      </c>
    </row>
    <row r="2350" spans="2:6" x14ac:dyDescent="0.15">
      <c r="B2350">
        <f ca="1">IF(INDEX(Transactions!$L:$L,ROW()-8)="",TODAY(),INDEX(Transactions!$G:$G,ROW()-8))</f>
        <v>46238</v>
      </c>
      <c r="F2350">
        <f>IF(INDEX(Transactions!$L:$L,ROW()-8)="",0,INDEX(Transactions!$Q:$Q,ROW()-8))</f>
        <v>0</v>
      </c>
    </row>
    <row r="2351" spans="2:6" x14ac:dyDescent="0.15">
      <c r="B2351">
        <f ca="1">IF(INDEX(Transactions!$L:$L,ROW()-8)="",TODAY(),INDEX(Transactions!$G:$G,ROW()-8))</f>
        <v>46238</v>
      </c>
      <c r="F2351">
        <f>IF(INDEX(Transactions!$L:$L,ROW()-8)="",0,INDEX(Transactions!$Q:$Q,ROW()-8))</f>
        <v>0</v>
      </c>
    </row>
    <row r="2352" spans="2:6" x14ac:dyDescent="0.15">
      <c r="B2352">
        <f ca="1">IF(INDEX(Transactions!$L:$L,ROW()-8)="",TODAY(),INDEX(Transactions!$G:$G,ROW()-8))</f>
        <v>46238</v>
      </c>
      <c r="F2352">
        <f>IF(INDEX(Transactions!$L:$L,ROW()-8)="",0,INDEX(Transactions!$Q:$Q,ROW()-8))</f>
        <v>0</v>
      </c>
    </row>
    <row r="2353" spans="2:6" x14ac:dyDescent="0.15">
      <c r="B2353">
        <f ca="1">IF(INDEX(Transactions!$L:$L,ROW()-8)="",TODAY(),INDEX(Transactions!$G:$G,ROW()-8))</f>
        <v>46238</v>
      </c>
      <c r="F2353">
        <f>IF(INDEX(Transactions!$L:$L,ROW()-8)="",0,INDEX(Transactions!$Q:$Q,ROW()-8))</f>
        <v>0</v>
      </c>
    </row>
    <row r="2354" spans="2:6" x14ac:dyDescent="0.15">
      <c r="B2354">
        <f ca="1">IF(INDEX(Transactions!$L:$L,ROW()-8)="",TODAY(),INDEX(Transactions!$G:$G,ROW()-8))</f>
        <v>46238</v>
      </c>
      <c r="F2354">
        <f>IF(INDEX(Transactions!$L:$L,ROW()-8)="",0,INDEX(Transactions!$Q:$Q,ROW()-8))</f>
        <v>0</v>
      </c>
    </row>
    <row r="2355" spans="2:6" x14ac:dyDescent="0.15">
      <c r="B2355">
        <f ca="1">IF(INDEX(Transactions!$L:$L,ROW()-8)="",TODAY(),INDEX(Transactions!$G:$G,ROW()-8))</f>
        <v>46238</v>
      </c>
      <c r="F2355">
        <f>IF(INDEX(Transactions!$L:$L,ROW()-8)="",0,INDEX(Transactions!$Q:$Q,ROW()-8))</f>
        <v>0</v>
      </c>
    </row>
    <row r="2356" spans="2:6" x14ac:dyDescent="0.15">
      <c r="B2356">
        <f ca="1">IF(INDEX(Transactions!$L:$L,ROW()-8)="",TODAY(),INDEX(Transactions!$G:$G,ROW()-8))</f>
        <v>46238</v>
      </c>
      <c r="F2356">
        <f>IF(INDEX(Transactions!$L:$L,ROW()-8)="",0,INDEX(Transactions!$Q:$Q,ROW()-8))</f>
        <v>0</v>
      </c>
    </row>
    <row r="2357" spans="2:6" x14ac:dyDescent="0.15">
      <c r="B2357">
        <f ca="1">IF(INDEX(Transactions!$L:$L,ROW()-8)="",TODAY(),INDEX(Transactions!$G:$G,ROW()-8))</f>
        <v>46238</v>
      </c>
      <c r="F2357">
        <f>IF(INDEX(Transactions!$L:$L,ROW()-8)="",0,INDEX(Transactions!$Q:$Q,ROW()-8))</f>
        <v>0</v>
      </c>
    </row>
    <row r="2358" spans="2:6" x14ac:dyDescent="0.15">
      <c r="B2358">
        <f ca="1">IF(INDEX(Transactions!$L:$L,ROW()-8)="",TODAY(),INDEX(Transactions!$G:$G,ROW()-8))</f>
        <v>46238</v>
      </c>
      <c r="F2358">
        <f>IF(INDEX(Transactions!$L:$L,ROW()-8)="",0,INDEX(Transactions!$Q:$Q,ROW()-8))</f>
        <v>0</v>
      </c>
    </row>
    <row r="2359" spans="2:6" x14ac:dyDescent="0.15">
      <c r="B2359">
        <f ca="1">IF(INDEX(Transactions!$L:$L,ROW()-8)="",TODAY(),INDEX(Transactions!$G:$G,ROW()-8))</f>
        <v>46238</v>
      </c>
      <c r="F2359">
        <f>IF(INDEX(Transactions!$L:$L,ROW()-8)="",0,INDEX(Transactions!$Q:$Q,ROW()-8))</f>
        <v>0</v>
      </c>
    </row>
    <row r="2360" spans="2:6" x14ac:dyDescent="0.15">
      <c r="B2360">
        <f ca="1">IF(INDEX(Transactions!$L:$L,ROW()-8)="",TODAY(),INDEX(Transactions!$G:$G,ROW()-8))</f>
        <v>46238</v>
      </c>
      <c r="F2360">
        <f>IF(INDEX(Transactions!$L:$L,ROW()-8)="",0,INDEX(Transactions!$Q:$Q,ROW()-8))</f>
        <v>0</v>
      </c>
    </row>
    <row r="2361" spans="2:6" x14ac:dyDescent="0.15">
      <c r="B2361">
        <f ca="1">IF(INDEX(Transactions!$L:$L,ROW()-8)="",TODAY(),INDEX(Transactions!$G:$G,ROW()-8))</f>
        <v>46238</v>
      </c>
      <c r="F2361">
        <f>IF(INDEX(Transactions!$L:$L,ROW()-8)="",0,INDEX(Transactions!$Q:$Q,ROW()-8))</f>
        <v>0</v>
      </c>
    </row>
    <row r="2362" spans="2:6" x14ac:dyDescent="0.15">
      <c r="B2362">
        <f ca="1">IF(INDEX(Transactions!$L:$L,ROW()-8)="",TODAY(),INDEX(Transactions!$G:$G,ROW()-8))</f>
        <v>46238</v>
      </c>
      <c r="F2362">
        <f>IF(INDEX(Transactions!$L:$L,ROW()-8)="",0,INDEX(Transactions!$Q:$Q,ROW()-8))</f>
        <v>0</v>
      </c>
    </row>
    <row r="2363" spans="2:6" x14ac:dyDescent="0.15">
      <c r="B2363">
        <f ca="1">IF(INDEX(Transactions!$L:$L,ROW()-8)="",TODAY(),INDEX(Transactions!$G:$G,ROW()-8))</f>
        <v>46238</v>
      </c>
      <c r="F2363">
        <f>IF(INDEX(Transactions!$L:$L,ROW()-8)="",0,INDEX(Transactions!$Q:$Q,ROW()-8))</f>
        <v>0</v>
      </c>
    </row>
    <row r="2364" spans="2:6" x14ac:dyDescent="0.15">
      <c r="B2364">
        <f ca="1">IF(INDEX(Transactions!$L:$L,ROW()-8)="",TODAY(),INDEX(Transactions!$G:$G,ROW()-8))</f>
        <v>46238</v>
      </c>
      <c r="F2364">
        <f>IF(INDEX(Transactions!$L:$L,ROW()-8)="",0,INDEX(Transactions!$Q:$Q,ROW()-8))</f>
        <v>0</v>
      </c>
    </row>
    <row r="2365" spans="2:6" x14ac:dyDescent="0.15">
      <c r="B2365">
        <f ca="1">IF(INDEX(Transactions!$L:$L,ROW()-8)="",TODAY(),INDEX(Transactions!$G:$G,ROW()-8))</f>
        <v>46238</v>
      </c>
      <c r="F2365">
        <f>IF(INDEX(Transactions!$L:$L,ROW()-8)="",0,INDEX(Transactions!$Q:$Q,ROW()-8))</f>
        <v>0</v>
      </c>
    </row>
    <row r="2366" spans="2:6" x14ac:dyDescent="0.15">
      <c r="B2366">
        <f ca="1">IF(INDEX(Transactions!$L:$L,ROW()-8)="",TODAY(),INDEX(Transactions!$G:$G,ROW()-8))</f>
        <v>46238</v>
      </c>
      <c r="F2366">
        <f>IF(INDEX(Transactions!$L:$L,ROW()-8)="",0,INDEX(Transactions!$Q:$Q,ROW()-8))</f>
        <v>0</v>
      </c>
    </row>
    <row r="2367" spans="2:6" x14ac:dyDescent="0.15">
      <c r="B2367">
        <f ca="1">IF(INDEX(Transactions!$L:$L,ROW()-8)="",TODAY(),INDEX(Transactions!$G:$G,ROW()-8))</f>
        <v>46238</v>
      </c>
      <c r="F2367">
        <f>IF(INDEX(Transactions!$L:$L,ROW()-8)="",0,INDEX(Transactions!$Q:$Q,ROW()-8))</f>
        <v>0</v>
      </c>
    </row>
    <row r="2368" spans="2:6" x14ac:dyDescent="0.15">
      <c r="B2368">
        <f ca="1">IF(INDEX(Transactions!$L:$L,ROW()-8)="",TODAY(),INDEX(Transactions!$G:$G,ROW()-8))</f>
        <v>46238</v>
      </c>
      <c r="F2368">
        <f>IF(INDEX(Transactions!$L:$L,ROW()-8)="",0,INDEX(Transactions!$Q:$Q,ROW()-8))</f>
        <v>0</v>
      </c>
    </row>
    <row r="2369" spans="2:6" x14ac:dyDescent="0.15">
      <c r="B2369">
        <f ca="1">IF(INDEX(Transactions!$L:$L,ROW()-8)="",TODAY(),INDEX(Transactions!$G:$G,ROW()-8))</f>
        <v>46238</v>
      </c>
      <c r="F2369">
        <f>IF(INDEX(Transactions!$L:$L,ROW()-8)="",0,INDEX(Transactions!$Q:$Q,ROW()-8))</f>
        <v>0</v>
      </c>
    </row>
    <row r="2370" spans="2:6" x14ac:dyDescent="0.15">
      <c r="B2370">
        <f ca="1">IF(INDEX(Transactions!$L:$L,ROW()-8)="",TODAY(),INDEX(Transactions!$G:$G,ROW()-8))</f>
        <v>46238</v>
      </c>
      <c r="F2370">
        <f>IF(INDEX(Transactions!$L:$L,ROW()-8)="",0,INDEX(Transactions!$Q:$Q,ROW()-8))</f>
        <v>0</v>
      </c>
    </row>
    <row r="2371" spans="2:6" x14ac:dyDescent="0.15">
      <c r="B2371">
        <f ca="1">IF(INDEX(Transactions!$L:$L,ROW()-8)="",TODAY(),INDEX(Transactions!$G:$G,ROW()-8))</f>
        <v>46238</v>
      </c>
      <c r="F2371">
        <f>IF(INDEX(Transactions!$L:$L,ROW()-8)="",0,INDEX(Transactions!$Q:$Q,ROW()-8))</f>
        <v>0</v>
      </c>
    </row>
    <row r="2372" spans="2:6" x14ac:dyDescent="0.15">
      <c r="B2372">
        <f ca="1">IF(INDEX(Transactions!$L:$L,ROW()-8)="",TODAY(),INDEX(Transactions!$G:$G,ROW()-8))</f>
        <v>46238</v>
      </c>
      <c r="F2372">
        <f>IF(INDEX(Transactions!$L:$L,ROW()-8)="",0,INDEX(Transactions!$Q:$Q,ROW()-8))</f>
        <v>0</v>
      </c>
    </row>
    <row r="2373" spans="2:6" x14ac:dyDescent="0.15">
      <c r="B2373">
        <f ca="1">IF(INDEX(Transactions!$L:$L,ROW()-8)="",TODAY(),INDEX(Transactions!$G:$G,ROW()-8))</f>
        <v>46238</v>
      </c>
      <c r="F2373">
        <f>IF(INDEX(Transactions!$L:$L,ROW()-8)="",0,INDEX(Transactions!$Q:$Q,ROW()-8))</f>
        <v>0</v>
      </c>
    </row>
    <row r="2374" spans="2:6" x14ac:dyDescent="0.15">
      <c r="B2374">
        <f ca="1">IF(INDEX(Transactions!$L:$L,ROW()-8)="",TODAY(),INDEX(Transactions!$G:$G,ROW()-8))</f>
        <v>46238</v>
      </c>
      <c r="F2374">
        <f>IF(INDEX(Transactions!$L:$L,ROW()-8)="",0,INDEX(Transactions!$Q:$Q,ROW()-8))</f>
        <v>0</v>
      </c>
    </row>
    <row r="2375" spans="2:6" x14ac:dyDescent="0.15">
      <c r="B2375">
        <f ca="1">IF(INDEX(Transactions!$L:$L,ROW()-8)="",TODAY(),INDEX(Transactions!$G:$G,ROW()-8))</f>
        <v>46238</v>
      </c>
      <c r="F2375">
        <f>IF(INDEX(Transactions!$L:$L,ROW()-8)="",0,INDEX(Transactions!$Q:$Q,ROW()-8))</f>
        <v>0</v>
      </c>
    </row>
    <row r="2376" spans="2:6" x14ac:dyDescent="0.15">
      <c r="B2376">
        <f ca="1">IF(INDEX(Transactions!$L:$L,ROW()-8)="",TODAY(),INDEX(Transactions!$G:$G,ROW()-8))</f>
        <v>46238</v>
      </c>
      <c r="F2376">
        <f>IF(INDEX(Transactions!$L:$L,ROW()-8)="",0,INDEX(Transactions!$Q:$Q,ROW()-8))</f>
        <v>0</v>
      </c>
    </row>
    <row r="2377" spans="2:6" x14ac:dyDescent="0.15">
      <c r="B2377">
        <f ca="1">IF(INDEX(Transactions!$L:$L,ROW()-8)="",TODAY(),INDEX(Transactions!$G:$G,ROW()-8))</f>
        <v>46238</v>
      </c>
      <c r="F2377">
        <f>IF(INDEX(Transactions!$L:$L,ROW()-8)="",0,INDEX(Transactions!$Q:$Q,ROW()-8))</f>
        <v>0</v>
      </c>
    </row>
    <row r="2378" spans="2:6" x14ac:dyDescent="0.15">
      <c r="B2378">
        <f ca="1">IF(INDEX(Transactions!$L:$L,ROW()-8)="",TODAY(),INDEX(Transactions!$G:$G,ROW()-8))</f>
        <v>46238</v>
      </c>
      <c r="F2378">
        <f>IF(INDEX(Transactions!$L:$L,ROW()-8)="",0,INDEX(Transactions!$Q:$Q,ROW()-8))</f>
        <v>0</v>
      </c>
    </row>
    <row r="2379" spans="2:6" x14ac:dyDescent="0.15">
      <c r="B2379">
        <f ca="1">IF(INDEX(Transactions!$L:$L,ROW()-8)="",TODAY(),INDEX(Transactions!$G:$G,ROW()-8))</f>
        <v>46238</v>
      </c>
      <c r="F2379">
        <f>IF(INDEX(Transactions!$L:$L,ROW()-8)="",0,INDEX(Transactions!$Q:$Q,ROW()-8))</f>
        <v>0</v>
      </c>
    </row>
    <row r="2380" spans="2:6" x14ac:dyDescent="0.15">
      <c r="B2380">
        <f ca="1">IF(INDEX(Transactions!$L:$L,ROW()-8)="",TODAY(),INDEX(Transactions!$G:$G,ROW()-8))</f>
        <v>46238</v>
      </c>
      <c r="F2380">
        <f>IF(INDEX(Transactions!$L:$L,ROW()-8)="",0,INDEX(Transactions!$Q:$Q,ROW()-8))</f>
        <v>0</v>
      </c>
    </row>
    <row r="2381" spans="2:6" x14ac:dyDescent="0.15">
      <c r="B2381">
        <f ca="1">IF(INDEX(Transactions!$L:$L,ROW()-8)="",TODAY(),INDEX(Transactions!$G:$G,ROW()-8))</f>
        <v>46238</v>
      </c>
      <c r="F2381">
        <f>IF(INDEX(Transactions!$L:$L,ROW()-8)="",0,INDEX(Transactions!$Q:$Q,ROW()-8))</f>
        <v>0</v>
      </c>
    </row>
    <row r="2382" spans="2:6" x14ac:dyDescent="0.15">
      <c r="B2382">
        <f ca="1">IF(INDEX(Transactions!$L:$L,ROW()-8)="",TODAY(),INDEX(Transactions!$G:$G,ROW()-8))</f>
        <v>46238</v>
      </c>
      <c r="F2382">
        <f>IF(INDEX(Transactions!$L:$L,ROW()-8)="",0,INDEX(Transactions!$Q:$Q,ROW()-8))</f>
        <v>0</v>
      </c>
    </row>
    <row r="2383" spans="2:6" x14ac:dyDescent="0.15">
      <c r="B2383">
        <f ca="1">IF(INDEX(Transactions!$L:$L,ROW()-8)="",TODAY(),INDEX(Transactions!$G:$G,ROW()-8))</f>
        <v>46238</v>
      </c>
      <c r="F2383">
        <f>IF(INDEX(Transactions!$L:$L,ROW()-8)="",0,INDEX(Transactions!$Q:$Q,ROW()-8))</f>
        <v>0</v>
      </c>
    </row>
    <row r="2384" spans="2:6" x14ac:dyDescent="0.15">
      <c r="B2384">
        <f ca="1">IF(INDEX(Transactions!$L:$L,ROW()-8)="",TODAY(),INDEX(Transactions!$G:$G,ROW()-8))</f>
        <v>46238</v>
      </c>
      <c r="F2384">
        <f>IF(INDEX(Transactions!$L:$L,ROW()-8)="",0,INDEX(Transactions!$Q:$Q,ROW()-8))</f>
        <v>0</v>
      </c>
    </row>
    <row r="2385" spans="2:6" x14ac:dyDescent="0.15">
      <c r="B2385">
        <f ca="1">IF(INDEX(Transactions!$L:$L,ROW()-8)="",TODAY(),INDEX(Transactions!$G:$G,ROW()-8))</f>
        <v>46238</v>
      </c>
      <c r="F2385">
        <f>IF(INDEX(Transactions!$L:$L,ROW()-8)="",0,INDEX(Transactions!$Q:$Q,ROW()-8))</f>
        <v>0</v>
      </c>
    </row>
    <row r="2386" spans="2:6" x14ac:dyDescent="0.15">
      <c r="B2386">
        <f ca="1">IF(INDEX(Transactions!$L:$L,ROW()-8)="",TODAY(),INDEX(Transactions!$G:$G,ROW()-8))</f>
        <v>46238</v>
      </c>
      <c r="F2386">
        <f>IF(INDEX(Transactions!$L:$L,ROW()-8)="",0,INDEX(Transactions!$Q:$Q,ROW()-8))</f>
        <v>0</v>
      </c>
    </row>
    <row r="2387" spans="2:6" x14ac:dyDescent="0.15">
      <c r="B2387">
        <f ca="1">IF(INDEX(Transactions!$L:$L,ROW()-8)="",TODAY(),INDEX(Transactions!$G:$G,ROW()-8))</f>
        <v>46238</v>
      </c>
      <c r="F2387">
        <f>IF(INDEX(Transactions!$L:$L,ROW()-8)="",0,INDEX(Transactions!$Q:$Q,ROW()-8))</f>
        <v>0</v>
      </c>
    </row>
    <row r="2388" spans="2:6" x14ac:dyDescent="0.15">
      <c r="B2388">
        <f ca="1">IF(INDEX(Transactions!$L:$L,ROW()-8)="",TODAY(),INDEX(Transactions!$G:$G,ROW()-8))</f>
        <v>46238</v>
      </c>
      <c r="F2388">
        <f>IF(INDEX(Transactions!$L:$L,ROW()-8)="",0,INDEX(Transactions!$Q:$Q,ROW()-8))</f>
        <v>0</v>
      </c>
    </row>
    <row r="2389" spans="2:6" x14ac:dyDescent="0.15">
      <c r="B2389">
        <f ca="1">IF(INDEX(Transactions!$L:$L,ROW()-8)="",TODAY(),INDEX(Transactions!$G:$G,ROW()-8))</f>
        <v>46238</v>
      </c>
      <c r="F2389">
        <f>IF(INDEX(Transactions!$L:$L,ROW()-8)="",0,INDEX(Transactions!$Q:$Q,ROW()-8))</f>
        <v>0</v>
      </c>
    </row>
    <row r="2390" spans="2:6" x14ac:dyDescent="0.15">
      <c r="B2390">
        <f ca="1">IF(INDEX(Transactions!$L:$L,ROW()-8)="",TODAY(),INDEX(Transactions!$G:$G,ROW()-8))</f>
        <v>46238</v>
      </c>
      <c r="F2390">
        <f>IF(INDEX(Transactions!$L:$L,ROW()-8)="",0,INDEX(Transactions!$Q:$Q,ROW()-8))</f>
        <v>0</v>
      </c>
    </row>
    <row r="2391" spans="2:6" x14ac:dyDescent="0.15">
      <c r="B2391">
        <f ca="1">IF(INDEX(Transactions!$L:$L,ROW()-8)="",TODAY(),INDEX(Transactions!$G:$G,ROW()-8))</f>
        <v>46238</v>
      </c>
      <c r="F2391">
        <f>IF(INDEX(Transactions!$L:$L,ROW()-8)="",0,INDEX(Transactions!$Q:$Q,ROW()-8))</f>
        <v>0</v>
      </c>
    </row>
    <row r="2392" spans="2:6" x14ac:dyDescent="0.15">
      <c r="B2392">
        <f ca="1">IF(INDEX(Transactions!$L:$L,ROW()-8)="",TODAY(),INDEX(Transactions!$G:$G,ROW()-8))</f>
        <v>46238</v>
      </c>
      <c r="F2392">
        <f>IF(INDEX(Transactions!$L:$L,ROW()-8)="",0,INDEX(Transactions!$Q:$Q,ROW()-8))</f>
        <v>0</v>
      </c>
    </row>
    <row r="2393" spans="2:6" x14ac:dyDescent="0.15">
      <c r="B2393">
        <f ca="1">IF(INDEX(Transactions!$L:$L,ROW()-8)="",TODAY(),INDEX(Transactions!$G:$G,ROW()-8))</f>
        <v>46238</v>
      </c>
      <c r="F2393">
        <f>IF(INDEX(Transactions!$L:$L,ROW()-8)="",0,INDEX(Transactions!$Q:$Q,ROW()-8))</f>
        <v>0</v>
      </c>
    </row>
    <row r="2394" spans="2:6" x14ac:dyDescent="0.15">
      <c r="B2394">
        <f ca="1">IF(INDEX(Transactions!$L:$L,ROW()-8)="",TODAY(),INDEX(Transactions!$G:$G,ROW()-8))</f>
        <v>46238</v>
      </c>
      <c r="F2394">
        <f>IF(INDEX(Transactions!$L:$L,ROW()-8)="",0,INDEX(Transactions!$Q:$Q,ROW()-8))</f>
        <v>0</v>
      </c>
    </row>
    <row r="2395" spans="2:6" x14ac:dyDescent="0.15">
      <c r="B2395">
        <f ca="1">IF(INDEX(Transactions!$L:$L,ROW()-8)="",TODAY(),INDEX(Transactions!$G:$G,ROW()-8))</f>
        <v>46238</v>
      </c>
      <c r="F2395">
        <f>IF(INDEX(Transactions!$L:$L,ROW()-8)="",0,INDEX(Transactions!$Q:$Q,ROW()-8))</f>
        <v>0</v>
      </c>
    </row>
    <row r="2396" spans="2:6" x14ac:dyDescent="0.15">
      <c r="B2396">
        <f ca="1">IF(INDEX(Transactions!$L:$L,ROW()-8)="",TODAY(),INDEX(Transactions!$G:$G,ROW()-8))</f>
        <v>46238</v>
      </c>
      <c r="F2396">
        <f>IF(INDEX(Transactions!$L:$L,ROW()-8)="",0,INDEX(Transactions!$Q:$Q,ROW()-8))</f>
        <v>0</v>
      </c>
    </row>
    <row r="2397" spans="2:6" x14ac:dyDescent="0.15">
      <c r="B2397">
        <f ca="1">IF(INDEX(Transactions!$L:$L,ROW()-8)="",TODAY(),INDEX(Transactions!$G:$G,ROW()-8))</f>
        <v>46238</v>
      </c>
      <c r="F2397">
        <f>IF(INDEX(Transactions!$L:$L,ROW()-8)="",0,INDEX(Transactions!$Q:$Q,ROW()-8))</f>
        <v>0</v>
      </c>
    </row>
    <row r="2398" spans="2:6" x14ac:dyDescent="0.15">
      <c r="B2398">
        <f ca="1">IF(INDEX(Transactions!$L:$L,ROW()-8)="",TODAY(),INDEX(Transactions!$G:$G,ROW()-8))</f>
        <v>46238</v>
      </c>
      <c r="F2398">
        <f>IF(INDEX(Transactions!$L:$L,ROW()-8)="",0,INDEX(Transactions!$Q:$Q,ROW()-8))</f>
        <v>0</v>
      </c>
    </row>
    <row r="2399" spans="2:6" x14ac:dyDescent="0.15">
      <c r="B2399">
        <f ca="1">IF(INDEX(Transactions!$L:$L,ROW()-8)="",TODAY(),INDEX(Transactions!$G:$G,ROW()-8))</f>
        <v>46238</v>
      </c>
      <c r="F2399">
        <f>IF(INDEX(Transactions!$L:$L,ROW()-8)="",0,INDEX(Transactions!$Q:$Q,ROW()-8))</f>
        <v>0</v>
      </c>
    </row>
    <row r="2400" spans="2:6" x14ac:dyDescent="0.15">
      <c r="B2400">
        <f ca="1">IF(INDEX(Transactions!$L:$L,ROW()-8)="",TODAY(),INDEX(Transactions!$G:$G,ROW()-8))</f>
        <v>46238</v>
      </c>
      <c r="F2400">
        <f>IF(INDEX(Transactions!$L:$L,ROW()-8)="",0,INDEX(Transactions!$Q:$Q,ROW()-8))</f>
        <v>0</v>
      </c>
    </row>
    <row r="2401" spans="2:6" x14ac:dyDescent="0.15">
      <c r="B2401">
        <f ca="1">IF(INDEX(Transactions!$L:$L,ROW()-8)="",TODAY(),INDEX(Transactions!$G:$G,ROW()-8))</f>
        <v>46238</v>
      </c>
      <c r="F2401">
        <f>IF(INDEX(Transactions!$L:$L,ROW()-8)="",0,INDEX(Transactions!$Q:$Q,ROW()-8))</f>
        <v>0</v>
      </c>
    </row>
    <row r="2402" spans="2:6" x14ac:dyDescent="0.15">
      <c r="B2402">
        <f ca="1">IF(INDEX(Transactions!$L:$L,ROW()-8)="",TODAY(),INDEX(Transactions!$G:$G,ROW()-8))</f>
        <v>46238</v>
      </c>
      <c r="F2402">
        <f>IF(INDEX(Transactions!$L:$L,ROW()-8)="",0,INDEX(Transactions!$Q:$Q,ROW()-8))</f>
        <v>0</v>
      </c>
    </row>
    <row r="2403" spans="2:6" x14ac:dyDescent="0.15">
      <c r="B2403">
        <f ca="1">IF(INDEX(Transactions!$L:$L,ROW()-8)="",TODAY(),INDEX(Transactions!$G:$G,ROW()-8))</f>
        <v>46238</v>
      </c>
      <c r="F2403">
        <f>IF(INDEX(Transactions!$L:$L,ROW()-8)="",0,INDEX(Transactions!$Q:$Q,ROW()-8))</f>
        <v>0</v>
      </c>
    </row>
    <row r="2404" spans="2:6" x14ac:dyDescent="0.15">
      <c r="B2404">
        <f ca="1">IF(INDEX(Transactions!$L:$L,ROW()-8)="",TODAY(),INDEX(Transactions!$G:$G,ROW()-8))</f>
        <v>46238</v>
      </c>
      <c r="F2404">
        <f>IF(INDEX(Transactions!$L:$L,ROW()-8)="",0,INDEX(Transactions!$Q:$Q,ROW()-8))</f>
        <v>0</v>
      </c>
    </row>
    <row r="2405" spans="2:6" x14ac:dyDescent="0.15">
      <c r="B2405">
        <f ca="1">IF(INDEX(Transactions!$L:$L,ROW()-8)="",TODAY(),INDEX(Transactions!$G:$G,ROW()-8))</f>
        <v>46238</v>
      </c>
      <c r="F2405">
        <f>IF(INDEX(Transactions!$L:$L,ROW()-8)="",0,INDEX(Transactions!$Q:$Q,ROW()-8))</f>
        <v>0</v>
      </c>
    </row>
    <row r="2406" spans="2:6" x14ac:dyDescent="0.15">
      <c r="B2406">
        <f ca="1">IF(INDEX(Transactions!$L:$L,ROW()-8)="",TODAY(),INDEX(Transactions!$G:$G,ROW()-8))</f>
        <v>46238</v>
      </c>
      <c r="F2406">
        <f>IF(INDEX(Transactions!$L:$L,ROW()-8)="",0,INDEX(Transactions!$Q:$Q,ROW()-8))</f>
        <v>0</v>
      </c>
    </row>
    <row r="2407" spans="2:6" x14ac:dyDescent="0.15">
      <c r="B2407">
        <f ca="1">IF(INDEX(Transactions!$L:$L,ROW()-8)="",TODAY(),INDEX(Transactions!$G:$G,ROW()-8))</f>
        <v>46238</v>
      </c>
      <c r="F2407">
        <f>IF(INDEX(Transactions!$L:$L,ROW()-8)="",0,INDEX(Transactions!$Q:$Q,ROW()-8))</f>
        <v>0</v>
      </c>
    </row>
    <row r="2408" spans="2:6" x14ac:dyDescent="0.15">
      <c r="B2408">
        <f ca="1">IF(INDEX(Transactions!$L:$L,ROW()-8)="",TODAY(),INDEX(Transactions!$G:$G,ROW()-8))</f>
        <v>46238</v>
      </c>
      <c r="F2408">
        <f>IF(INDEX(Transactions!$L:$L,ROW()-8)="",0,INDEX(Transactions!$Q:$Q,ROW()-8))</f>
        <v>0</v>
      </c>
    </row>
    <row r="2409" spans="2:6" x14ac:dyDescent="0.15">
      <c r="B2409">
        <f ca="1">IF(INDEX(Transactions!$L:$L,ROW()-8)="",TODAY(),INDEX(Transactions!$G:$G,ROW()-8))</f>
        <v>46238</v>
      </c>
      <c r="F2409">
        <f>IF(INDEX(Transactions!$L:$L,ROW()-8)="",0,INDEX(Transactions!$Q:$Q,ROW()-8))</f>
        <v>0</v>
      </c>
    </row>
    <row r="2410" spans="2:6" x14ac:dyDescent="0.15">
      <c r="B2410">
        <f ca="1">IF(INDEX(Transactions!$L:$L,ROW()-8)="",TODAY(),INDEX(Transactions!$G:$G,ROW()-8))</f>
        <v>46238</v>
      </c>
      <c r="F2410">
        <f>IF(INDEX(Transactions!$L:$L,ROW()-8)="",0,INDEX(Transactions!$Q:$Q,ROW()-8))</f>
        <v>0</v>
      </c>
    </row>
    <row r="2411" spans="2:6" x14ac:dyDescent="0.15">
      <c r="B2411">
        <f ca="1">IF(INDEX(Transactions!$L:$L,ROW()-8)="",TODAY(),INDEX(Transactions!$G:$G,ROW()-8))</f>
        <v>46238</v>
      </c>
      <c r="F2411">
        <f>IF(INDEX(Transactions!$L:$L,ROW()-8)="",0,INDEX(Transactions!$Q:$Q,ROW()-8))</f>
        <v>0</v>
      </c>
    </row>
    <row r="2412" spans="2:6" x14ac:dyDescent="0.15">
      <c r="B2412">
        <f ca="1">IF(INDEX(Transactions!$L:$L,ROW()-8)="",TODAY(),INDEX(Transactions!$G:$G,ROW()-8))</f>
        <v>46238</v>
      </c>
      <c r="F2412">
        <f>IF(INDEX(Transactions!$L:$L,ROW()-8)="",0,INDEX(Transactions!$Q:$Q,ROW()-8))</f>
        <v>0</v>
      </c>
    </row>
    <row r="2413" spans="2:6" x14ac:dyDescent="0.15">
      <c r="B2413">
        <f ca="1">IF(INDEX(Transactions!$L:$L,ROW()-8)="",TODAY(),INDEX(Transactions!$G:$G,ROW()-8))</f>
        <v>46238</v>
      </c>
      <c r="F2413">
        <f>IF(INDEX(Transactions!$L:$L,ROW()-8)="",0,INDEX(Transactions!$Q:$Q,ROW()-8))</f>
        <v>0</v>
      </c>
    </row>
    <row r="2414" spans="2:6" x14ac:dyDescent="0.15">
      <c r="B2414">
        <f ca="1">IF(INDEX(Transactions!$L:$L,ROW()-8)="",TODAY(),INDEX(Transactions!$G:$G,ROW()-8))</f>
        <v>46238</v>
      </c>
      <c r="F2414">
        <f>IF(INDEX(Transactions!$L:$L,ROW()-8)="",0,INDEX(Transactions!$Q:$Q,ROW()-8))</f>
        <v>0</v>
      </c>
    </row>
    <row r="2415" spans="2:6" x14ac:dyDescent="0.15">
      <c r="B2415">
        <f ca="1">IF(INDEX(Transactions!$L:$L,ROW()-8)="",TODAY(),INDEX(Transactions!$G:$G,ROW()-8))</f>
        <v>46238</v>
      </c>
      <c r="F2415">
        <f>IF(INDEX(Transactions!$L:$L,ROW()-8)="",0,INDEX(Transactions!$Q:$Q,ROW()-8))</f>
        <v>0</v>
      </c>
    </row>
    <row r="2416" spans="2:6" x14ac:dyDescent="0.15">
      <c r="B2416">
        <f ca="1">IF(INDEX(Transactions!$L:$L,ROW()-8)="",TODAY(),INDEX(Transactions!$G:$G,ROW()-8))</f>
        <v>46238</v>
      </c>
      <c r="F2416">
        <f>IF(INDEX(Transactions!$L:$L,ROW()-8)="",0,INDEX(Transactions!$Q:$Q,ROW()-8))</f>
        <v>0</v>
      </c>
    </row>
    <row r="2417" spans="2:6" x14ac:dyDescent="0.15">
      <c r="B2417">
        <f ca="1">IF(INDEX(Transactions!$L:$L,ROW()-8)="",TODAY(),INDEX(Transactions!$G:$G,ROW()-8))</f>
        <v>46238</v>
      </c>
      <c r="F2417">
        <f>IF(INDEX(Transactions!$L:$L,ROW()-8)="",0,INDEX(Transactions!$Q:$Q,ROW()-8))</f>
        <v>0</v>
      </c>
    </row>
    <row r="2418" spans="2:6" x14ac:dyDescent="0.15">
      <c r="B2418">
        <f ca="1">IF(INDEX(Transactions!$L:$L,ROW()-8)="",TODAY(),INDEX(Transactions!$G:$G,ROW()-8))</f>
        <v>46238</v>
      </c>
      <c r="F2418">
        <f>IF(INDEX(Transactions!$L:$L,ROW()-8)="",0,INDEX(Transactions!$Q:$Q,ROW()-8))</f>
        <v>0</v>
      </c>
    </row>
    <row r="2419" spans="2:6" x14ac:dyDescent="0.15">
      <c r="B2419">
        <f ca="1">IF(INDEX(Transactions!$L:$L,ROW()-8)="",TODAY(),INDEX(Transactions!$G:$G,ROW()-8))</f>
        <v>46238</v>
      </c>
      <c r="F2419">
        <f>IF(INDEX(Transactions!$L:$L,ROW()-8)="",0,INDEX(Transactions!$Q:$Q,ROW()-8))</f>
        <v>0</v>
      </c>
    </row>
    <row r="2420" spans="2:6" x14ac:dyDescent="0.15">
      <c r="B2420">
        <f ca="1">IF(INDEX(Transactions!$L:$L,ROW()-8)="",TODAY(),INDEX(Transactions!$G:$G,ROW()-8))</f>
        <v>46238</v>
      </c>
      <c r="F2420">
        <f>IF(INDEX(Transactions!$L:$L,ROW()-8)="",0,INDEX(Transactions!$Q:$Q,ROW()-8))</f>
        <v>0</v>
      </c>
    </row>
    <row r="2421" spans="2:6" x14ac:dyDescent="0.15">
      <c r="B2421">
        <f ca="1">IF(INDEX(Transactions!$L:$L,ROW()-8)="",TODAY(),INDEX(Transactions!$G:$G,ROW()-8))</f>
        <v>46238</v>
      </c>
      <c r="F2421">
        <f>IF(INDEX(Transactions!$L:$L,ROW()-8)="",0,INDEX(Transactions!$Q:$Q,ROW()-8))</f>
        <v>0</v>
      </c>
    </row>
    <row r="2422" spans="2:6" x14ac:dyDescent="0.15">
      <c r="B2422">
        <f ca="1">IF(INDEX(Transactions!$L:$L,ROW()-8)="",TODAY(),INDEX(Transactions!$G:$G,ROW()-8))</f>
        <v>46238</v>
      </c>
      <c r="F2422">
        <f>IF(INDEX(Transactions!$L:$L,ROW()-8)="",0,INDEX(Transactions!$Q:$Q,ROW()-8))</f>
        <v>0</v>
      </c>
    </row>
    <row r="2423" spans="2:6" x14ac:dyDescent="0.15">
      <c r="B2423">
        <f ca="1">IF(INDEX(Transactions!$L:$L,ROW()-8)="",TODAY(),INDEX(Transactions!$G:$G,ROW()-8))</f>
        <v>46238</v>
      </c>
      <c r="F2423">
        <f>IF(INDEX(Transactions!$L:$L,ROW()-8)="",0,INDEX(Transactions!$Q:$Q,ROW()-8))</f>
        <v>0</v>
      </c>
    </row>
    <row r="2424" spans="2:6" x14ac:dyDescent="0.15">
      <c r="B2424">
        <f ca="1">IF(INDEX(Transactions!$L:$L,ROW()-8)="",TODAY(),INDEX(Transactions!$G:$G,ROW()-8))</f>
        <v>46238</v>
      </c>
      <c r="F2424">
        <f>IF(INDEX(Transactions!$L:$L,ROW()-8)="",0,INDEX(Transactions!$Q:$Q,ROW()-8))</f>
        <v>0</v>
      </c>
    </row>
    <row r="2425" spans="2:6" x14ac:dyDescent="0.15">
      <c r="B2425">
        <f ca="1">IF(INDEX(Transactions!$L:$L,ROW()-8)="",TODAY(),INDEX(Transactions!$G:$G,ROW()-8))</f>
        <v>46238</v>
      </c>
      <c r="F2425">
        <f>IF(INDEX(Transactions!$L:$L,ROW()-8)="",0,INDEX(Transactions!$Q:$Q,ROW()-8))</f>
        <v>0</v>
      </c>
    </row>
    <row r="2426" spans="2:6" x14ac:dyDescent="0.15">
      <c r="B2426">
        <f ca="1">IF(INDEX(Transactions!$L:$L,ROW()-8)="",TODAY(),INDEX(Transactions!$G:$G,ROW()-8))</f>
        <v>46238</v>
      </c>
      <c r="F2426">
        <f>IF(INDEX(Transactions!$L:$L,ROW()-8)="",0,INDEX(Transactions!$Q:$Q,ROW()-8))</f>
        <v>0</v>
      </c>
    </row>
    <row r="2427" spans="2:6" x14ac:dyDescent="0.15">
      <c r="B2427">
        <f ca="1">IF(INDEX(Transactions!$L:$L,ROW()-8)="",TODAY(),INDEX(Transactions!$G:$G,ROW()-8))</f>
        <v>46238</v>
      </c>
      <c r="F2427">
        <f>IF(INDEX(Transactions!$L:$L,ROW()-8)="",0,INDEX(Transactions!$Q:$Q,ROW()-8))</f>
        <v>0</v>
      </c>
    </row>
    <row r="2428" spans="2:6" x14ac:dyDescent="0.15">
      <c r="B2428">
        <f ca="1">IF(INDEX(Transactions!$L:$L,ROW()-8)="",TODAY(),INDEX(Transactions!$G:$G,ROW()-8))</f>
        <v>46238</v>
      </c>
      <c r="F2428">
        <f>IF(INDEX(Transactions!$L:$L,ROW()-8)="",0,INDEX(Transactions!$Q:$Q,ROW()-8))</f>
        <v>0</v>
      </c>
    </row>
    <row r="2429" spans="2:6" x14ac:dyDescent="0.15">
      <c r="B2429">
        <f ca="1">IF(INDEX(Transactions!$L:$L,ROW()-8)="",TODAY(),INDEX(Transactions!$G:$G,ROW()-8))</f>
        <v>46238</v>
      </c>
      <c r="F2429">
        <f>IF(INDEX(Transactions!$L:$L,ROW()-8)="",0,INDEX(Transactions!$Q:$Q,ROW()-8))</f>
        <v>0</v>
      </c>
    </row>
    <row r="2430" spans="2:6" x14ac:dyDescent="0.15">
      <c r="B2430">
        <f ca="1">IF(INDEX(Transactions!$L:$L,ROW()-8)="",TODAY(),INDEX(Transactions!$G:$G,ROW()-8))</f>
        <v>46238</v>
      </c>
      <c r="F2430">
        <f>IF(INDEX(Transactions!$L:$L,ROW()-8)="",0,INDEX(Transactions!$Q:$Q,ROW()-8))</f>
        <v>0</v>
      </c>
    </row>
    <row r="2431" spans="2:6" x14ac:dyDescent="0.15">
      <c r="B2431">
        <f ca="1">IF(INDEX(Transactions!$L:$L,ROW()-8)="",TODAY(),INDEX(Transactions!$G:$G,ROW()-8))</f>
        <v>46238</v>
      </c>
      <c r="F2431">
        <f>IF(INDEX(Transactions!$L:$L,ROW()-8)="",0,INDEX(Transactions!$Q:$Q,ROW()-8))</f>
        <v>0</v>
      </c>
    </row>
    <row r="2432" spans="2:6" x14ac:dyDescent="0.15">
      <c r="B2432">
        <f ca="1">IF(INDEX(Transactions!$L:$L,ROW()-8)="",TODAY(),INDEX(Transactions!$G:$G,ROW()-8))</f>
        <v>46238</v>
      </c>
      <c r="F2432">
        <f>IF(INDEX(Transactions!$L:$L,ROW()-8)="",0,INDEX(Transactions!$Q:$Q,ROW()-8))</f>
        <v>0</v>
      </c>
    </row>
    <row r="2433" spans="2:6" x14ac:dyDescent="0.15">
      <c r="B2433">
        <f ca="1">IF(INDEX(Transactions!$L:$L,ROW()-8)="",TODAY(),INDEX(Transactions!$G:$G,ROW()-8))</f>
        <v>46238</v>
      </c>
      <c r="F2433">
        <f>IF(INDEX(Transactions!$L:$L,ROW()-8)="",0,INDEX(Transactions!$Q:$Q,ROW()-8))</f>
        <v>0</v>
      </c>
    </row>
    <row r="2434" spans="2:6" x14ac:dyDescent="0.15">
      <c r="B2434">
        <f ca="1">IF(INDEX(Transactions!$L:$L,ROW()-8)="",TODAY(),INDEX(Transactions!$G:$G,ROW()-8))</f>
        <v>46238</v>
      </c>
      <c r="F2434">
        <f>IF(INDEX(Transactions!$L:$L,ROW()-8)="",0,INDEX(Transactions!$Q:$Q,ROW()-8))</f>
        <v>0</v>
      </c>
    </row>
    <row r="2435" spans="2:6" x14ac:dyDescent="0.15">
      <c r="B2435">
        <f ca="1">IF(INDEX(Transactions!$L:$L,ROW()-8)="",TODAY(),INDEX(Transactions!$G:$G,ROW()-8))</f>
        <v>46238</v>
      </c>
      <c r="F2435">
        <f>IF(INDEX(Transactions!$L:$L,ROW()-8)="",0,INDEX(Transactions!$Q:$Q,ROW()-8))</f>
        <v>0</v>
      </c>
    </row>
    <row r="2436" spans="2:6" x14ac:dyDescent="0.15">
      <c r="B2436">
        <f ca="1">IF(INDEX(Transactions!$L:$L,ROW()-8)="",TODAY(),INDEX(Transactions!$G:$G,ROW()-8))</f>
        <v>46238</v>
      </c>
      <c r="F2436">
        <f>IF(INDEX(Transactions!$L:$L,ROW()-8)="",0,INDEX(Transactions!$Q:$Q,ROW()-8))</f>
        <v>0</v>
      </c>
    </row>
    <row r="2437" spans="2:6" x14ac:dyDescent="0.15">
      <c r="B2437">
        <f ca="1">IF(INDEX(Transactions!$L:$L,ROW()-8)="",TODAY(),INDEX(Transactions!$G:$G,ROW()-8))</f>
        <v>46238</v>
      </c>
      <c r="F2437">
        <f>IF(INDEX(Transactions!$L:$L,ROW()-8)="",0,INDEX(Transactions!$Q:$Q,ROW()-8))</f>
        <v>0</v>
      </c>
    </row>
    <row r="2438" spans="2:6" x14ac:dyDescent="0.15">
      <c r="B2438">
        <f ca="1">IF(INDEX(Transactions!$L:$L,ROW()-8)="",TODAY(),INDEX(Transactions!$G:$G,ROW()-8))</f>
        <v>46238</v>
      </c>
      <c r="F2438">
        <f>IF(INDEX(Transactions!$L:$L,ROW()-8)="",0,INDEX(Transactions!$Q:$Q,ROW()-8))</f>
        <v>0</v>
      </c>
    </row>
    <row r="2439" spans="2:6" x14ac:dyDescent="0.15">
      <c r="B2439">
        <f ca="1">IF(INDEX(Transactions!$L:$L,ROW()-8)="",TODAY(),INDEX(Transactions!$G:$G,ROW()-8))</f>
        <v>46238</v>
      </c>
      <c r="F2439">
        <f>IF(INDEX(Transactions!$L:$L,ROW()-8)="",0,INDEX(Transactions!$Q:$Q,ROW()-8))</f>
        <v>0</v>
      </c>
    </row>
    <row r="2440" spans="2:6" x14ac:dyDescent="0.15">
      <c r="B2440">
        <f ca="1">IF(INDEX(Transactions!$L:$L,ROW()-8)="",TODAY(),INDEX(Transactions!$G:$G,ROW()-8))</f>
        <v>46238</v>
      </c>
      <c r="F2440">
        <f>IF(INDEX(Transactions!$L:$L,ROW()-8)="",0,INDEX(Transactions!$Q:$Q,ROW()-8))</f>
        <v>0</v>
      </c>
    </row>
    <row r="2441" spans="2:6" x14ac:dyDescent="0.15">
      <c r="B2441">
        <f ca="1">IF(INDEX(Transactions!$L:$L,ROW()-8)="",TODAY(),INDEX(Transactions!$G:$G,ROW()-8))</f>
        <v>46238</v>
      </c>
      <c r="F2441">
        <f>IF(INDEX(Transactions!$L:$L,ROW()-8)="",0,INDEX(Transactions!$Q:$Q,ROW()-8))</f>
        <v>0</v>
      </c>
    </row>
    <row r="2442" spans="2:6" x14ac:dyDescent="0.15">
      <c r="B2442">
        <f ca="1">IF(INDEX(Transactions!$L:$L,ROW()-8)="",TODAY(),INDEX(Transactions!$G:$G,ROW()-8))</f>
        <v>46238</v>
      </c>
      <c r="F2442">
        <f>IF(INDEX(Transactions!$L:$L,ROW()-8)="",0,INDEX(Transactions!$Q:$Q,ROW()-8))</f>
        <v>0</v>
      </c>
    </row>
    <row r="2443" spans="2:6" x14ac:dyDescent="0.15">
      <c r="B2443">
        <f ca="1">IF(INDEX(Transactions!$L:$L,ROW()-8)="",TODAY(),INDEX(Transactions!$G:$G,ROW()-8))</f>
        <v>46238</v>
      </c>
      <c r="F2443">
        <f>IF(INDEX(Transactions!$L:$L,ROW()-8)="",0,INDEX(Transactions!$Q:$Q,ROW()-8))</f>
        <v>0</v>
      </c>
    </row>
    <row r="2444" spans="2:6" x14ac:dyDescent="0.15">
      <c r="B2444">
        <f ca="1">IF(INDEX(Transactions!$L:$L,ROW()-8)="",TODAY(),INDEX(Transactions!$G:$G,ROW()-8))</f>
        <v>46238</v>
      </c>
      <c r="F2444">
        <f>IF(INDEX(Transactions!$L:$L,ROW()-8)="",0,INDEX(Transactions!$Q:$Q,ROW()-8))</f>
        <v>0</v>
      </c>
    </row>
    <row r="2445" spans="2:6" x14ac:dyDescent="0.15">
      <c r="B2445">
        <f ca="1">IF(INDEX(Transactions!$L:$L,ROW()-8)="",TODAY(),INDEX(Transactions!$G:$G,ROW()-8))</f>
        <v>46238</v>
      </c>
      <c r="F2445">
        <f>IF(INDEX(Transactions!$L:$L,ROW()-8)="",0,INDEX(Transactions!$Q:$Q,ROW()-8))</f>
        <v>0</v>
      </c>
    </row>
    <row r="2446" spans="2:6" x14ac:dyDescent="0.15">
      <c r="B2446">
        <f ca="1">IF(INDEX(Transactions!$L:$L,ROW()-8)="",TODAY(),INDEX(Transactions!$G:$G,ROW()-8))</f>
        <v>46238</v>
      </c>
      <c r="F2446">
        <f>IF(INDEX(Transactions!$L:$L,ROW()-8)="",0,INDEX(Transactions!$Q:$Q,ROW()-8))</f>
        <v>0</v>
      </c>
    </row>
    <row r="2447" spans="2:6" x14ac:dyDescent="0.15">
      <c r="B2447">
        <f ca="1">IF(INDEX(Transactions!$L:$L,ROW()-8)="",TODAY(),INDEX(Transactions!$G:$G,ROW()-8))</f>
        <v>46238</v>
      </c>
      <c r="F2447">
        <f>IF(INDEX(Transactions!$L:$L,ROW()-8)="",0,INDEX(Transactions!$Q:$Q,ROW()-8))</f>
        <v>0</v>
      </c>
    </row>
    <row r="2448" spans="2:6" x14ac:dyDescent="0.15">
      <c r="B2448">
        <f ca="1">IF(INDEX(Transactions!$L:$L,ROW()-8)="",TODAY(),INDEX(Transactions!$G:$G,ROW()-8))</f>
        <v>46238</v>
      </c>
      <c r="F2448">
        <f>IF(INDEX(Transactions!$L:$L,ROW()-8)="",0,INDEX(Transactions!$Q:$Q,ROW()-8))</f>
        <v>0</v>
      </c>
    </row>
    <row r="2449" spans="2:6" x14ac:dyDescent="0.15">
      <c r="B2449">
        <f ca="1">IF(INDEX(Transactions!$L:$L,ROW()-8)="",TODAY(),INDEX(Transactions!$G:$G,ROW()-8))</f>
        <v>46238</v>
      </c>
      <c r="F2449">
        <f>IF(INDEX(Transactions!$L:$L,ROW()-8)="",0,INDEX(Transactions!$Q:$Q,ROW()-8))</f>
        <v>0</v>
      </c>
    </row>
    <row r="2450" spans="2:6" x14ac:dyDescent="0.15">
      <c r="B2450">
        <f ca="1">IF(INDEX(Transactions!$L:$L,ROW()-8)="",TODAY(),INDEX(Transactions!$G:$G,ROW()-8))</f>
        <v>46238</v>
      </c>
      <c r="F2450">
        <f>IF(INDEX(Transactions!$L:$L,ROW()-8)="",0,INDEX(Transactions!$Q:$Q,ROW()-8))</f>
        <v>0</v>
      </c>
    </row>
    <row r="2451" spans="2:6" x14ac:dyDescent="0.15">
      <c r="B2451">
        <f ca="1">IF(INDEX(Transactions!$L:$L,ROW()-8)="",TODAY(),INDEX(Transactions!$G:$G,ROW()-8))</f>
        <v>46238</v>
      </c>
      <c r="F2451">
        <f>IF(INDEX(Transactions!$L:$L,ROW()-8)="",0,INDEX(Transactions!$Q:$Q,ROW()-8))</f>
        <v>0</v>
      </c>
    </row>
    <row r="2452" spans="2:6" x14ac:dyDescent="0.15">
      <c r="B2452">
        <f ca="1">IF(INDEX(Transactions!$L:$L,ROW()-8)="",TODAY(),INDEX(Transactions!$G:$G,ROW()-8))</f>
        <v>46238</v>
      </c>
      <c r="F2452">
        <f>IF(INDEX(Transactions!$L:$L,ROW()-8)="",0,INDEX(Transactions!$Q:$Q,ROW()-8))</f>
        <v>0</v>
      </c>
    </row>
    <row r="2453" spans="2:6" x14ac:dyDescent="0.15">
      <c r="B2453">
        <f ca="1">IF(INDEX(Transactions!$L:$L,ROW()-8)="",TODAY(),INDEX(Transactions!$G:$G,ROW()-8))</f>
        <v>46238</v>
      </c>
      <c r="F2453">
        <f>IF(INDEX(Transactions!$L:$L,ROW()-8)="",0,INDEX(Transactions!$Q:$Q,ROW()-8))</f>
        <v>0</v>
      </c>
    </row>
    <row r="2454" spans="2:6" x14ac:dyDescent="0.15">
      <c r="B2454">
        <f ca="1">IF(INDEX(Transactions!$L:$L,ROW()-8)="",TODAY(),INDEX(Transactions!$G:$G,ROW()-8))</f>
        <v>46238</v>
      </c>
      <c r="F2454">
        <f>IF(INDEX(Transactions!$L:$L,ROW()-8)="",0,INDEX(Transactions!$Q:$Q,ROW()-8))</f>
        <v>0</v>
      </c>
    </row>
    <row r="2455" spans="2:6" x14ac:dyDescent="0.15">
      <c r="B2455">
        <f ca="1">IF(INDEX(Transactions!$L:$L,ROW()-8)="",TODAY(),INDEX(Transactions!$G:$G,ROW()-8))</f>
        <v>46238</v>
      </c>
      <c r="F2455">
        <f>IF(INDEX(Transactions!$L:$L,ROW()-8)="",0,INDEX(Transactions!$Q:$Q,ROW()-8))</f>
        <v>0</v>
      </c>
    </row>
    <row r="2456" spans="2:6" x14ac:dyDescent="0.15">
      <c r="B2456">
        <f ca="1">IF(INDEX(Transactions!$L:$L,ROW()-8)="",TODAY(),INDEX(Transactions!$G:$G,ROW()-8))</f>
        <v>46238</v>
      </c>
      <c r="F2456">
        <f>IF(INDEX(Transactions!$L:$L,ROW()-8)="",0,INDEX(Transactions!$Q:$Q,ROW()-8))</f>
        <v>0</v>
      </c>
    </row>
    <row r="2457" spans="2:6" x14ac:dyDescent="0.15">
      <c r="B2457">
        <f ca="1">IF(INDEX(Transactions!$L:$L,ROW()-8)="",TODAY(),INDEX(Transactions!$G:$G,ROW()-8))</f>
        <v>46238</v>
      </c>
      <c r="F2457">
        <f>IF(INDEX(Transactions!$L:$L,ROW()-8)="",0,INDEX(Transactions!$Q:$Q,ROW()-8))</f>
        <v>0</v>
      </c>
    </row>
    <row r="2458" spans="2:6" x14ac:dyDescent="0.15">
      <c r="B2458">
        <f ca="1">IF(INDEX(Transactions!$L:$L,ROW()-8)="",TODAY(),INDEX(Transactions!$G:$G,ROW()-8))</f>
        <v>46238</v>
      </c>
      <c r="F2458">
        <f>IF(INDEX(Transactions!$L:$L,ROW()-8)="",0,INDEX(Transactions!$Q:$Q,ROW()-8))</f>
        <v>0</v>
      </c>
    </row>
    <row r="2459" spans="2:6" x14ac:dyDescent="0.15">
      <c r="B2459">
        <f ca="1">IF(INDEX(Transactions!$L:$L,ROW()-8)="",TODAY(),INDEX(Transactions!$G:$G,ROW()-8))</f>
        <v>46238</v>
      </c>
      <c r="F2459">
        <f>IF(INDEX(Transactions!$L:$L,ROW()-8)="",0,INDEX(Transactions!$Q:$Q,ROW()-8))</f>
        <v>0</v>
      </c>
    </row>
    <row r="2460" spans="2:6" x14ac:dyDescent="0.15">
      <c r="B2460">
        <f ca="1">IF(INDEX(Transactions!$L:$L,ROW()-8)="",TODAY(),INDEX(Transactions!$G:$G,ROW()-8))</f>
        <v>46238</v>
      </c>
      <c r="F2460">
        <f>IF(INDEX(Transactions!$L:$L,ROW()-8)="",0,INDEX(Transactions!$Q:$Q,ROW()-8))</f>
        <v>0</v>
      </c>
    </row>
    <row r="2461" spans="2:6" x14ac:dyDescent="0.15">
      <c r="B2461">
        <f ca="1">IF(INDEX(Transactions!$L:$L,ROW()-8)="",TODAY(),INDEX(Transactions!$G:$G,ROW()-8))</f>
        <v>46238</v>
      </c>
      <c r="F2461">
        <f>IF(INDEX(Transactions!$L:$L,ROW()-8)="",0,INDEX(Transactions!$Q:$Q,ROW()-8))</f>
        <v>0</v>
      </c>
    </row>
    <row r="2462" spans="2:6" x14ac:dyDescent="0.15">
      <c r="B2462">
        <f ca="1">IF(INDEX(Transactions!$L:$L,ROW()-8)="",TODAY(),INDEX(Transactions!$G:$G,ROW()-8))</f>
        <v>46238</v>
      </c>
      <c r="F2462">
        <f>IF(INDEX(Transactions!$L:$L,ROW()-8)="",0,INDEX(Transactions!$Q:$Q,ROW()-8))</f>
        <v>0</v>
      </c>
    </row>
    <row r="2463" spans="2:6" x14ac:dyDescent="0.15">
      <c r="B2463">
        <f ca="1">IF(INDEX(Transactions!$L:$L,ROW()-8)="",TODAY(),INDEX(Transactions!$G:$G,ROW()-8))</f>
        <v>46238</v>
      </c>
      <c r="F2463">
        <f>IF(INDEX(Transactions!$L:$L,ROW()-8)="",0,INDEX(Transactions!$Q:$Q,ROW()-8))</f>
        <v>0</v>
      </c>
    </row>
    <row r="2464" spans="2:6" x14ac:dyDescent="0.15">
      <c r="B2464">
        <f ca="1">IF(INDEX(Transactions!$L:$L,ROW()-8)="",TODAY(),INDEX(Transactions!$G:$G,ROW()-8))</f>
        <v>46238</v>
      </c>
      <c r="F2464">
        <f>IF(INDEX(Transactions!$L:$L,ROW()-8)="",0,INDEX(Transactions!$Q:$Q,ROW()-8))</f>
        <v>0</v>
      </c>
    </row>
    <row r="2465" spans="2:6" x14ac:dyDescent="0.15">
      <c r="B2465">
        <f ca="1">IF(INDEX(Transactions!$L:$L,ROW()-8)="",TODAY(),INDEX(Transactions!$G:$G,ROW()-8))</f>
        <v>46238</v>
      </c>
      <c r="F2465">
        <f>IF(INDEX(Transactions!$L:$L,ROW()-8)="",0,INDEX(Transactions!$Q:$Q,ROW()-8))</f>
        <v>0</v>
      </c>
    </row>
    <row r="2466" spans="2:6" x14ac:dyDescent="0.15">
      <c r="B2466">
        <f ca="1">IF(INDEX(Transactions!$L:$L,ROW()-8)="",TODAY(),INDEX(Transactions!$G:$G,ROW()-8))</f>
        <v>46238</v>
      </c>
      <c r="F2466">
        <f>IF(INDEX(Transactions!$L:$L,ROW()-8)="",0,INDEX(Transactions!$Q:$Q,ROW()-8))</f>
        <v>0</v>
      </c>
    </row>
    <row r="2467" spans="2:6" x14ac:dyDescent="0.15">
      <c r="B2467">
        <f ca="1">IF(INDEX(Transactions!$L:$L,ROW()-8)="",TODAY(),INDEX(Transactions!$G:$G,ROW()-8))</f>
        <v>46238</v>
      </c>
      <c r="F2467">
        <f>IF(INDEX(Transactions!$L:$L,ROW()-8)="",0,INDEX(Transactions!$Q:$Q,ROW()-8))</f>
        <v>0</v>
      </c>
    </row>
    <row r="2468" spans="2:6" x14ac:dyDescent="0.15">
      <c r="B2468">
        <f ca="1">IF(INDEX(Transactions!$L:$L,ROW()-8)="",TODAY(),INDEX(Transactions!$G:$G,ROW()-8))</f>
        <v>46238</v>
      </c>
      <c r="F2468">
        <f>IF(INDEX(Transactions!$L:$L,ROW()-8)="",0,INDEX(Transactions!$Q:$Q,ROW()-8))</f>
        <v>0</v>
      </c>
    </row>
    <row r="2469" spans="2:6" x14ac:dyDescent="0.15">
      <c r="B2469">
        <f ca="1">IF(INDEX(Transactions!$L:$L,ROW()-8)="",TODAY(),INDEX(Transactions!$G:$G,ROW()-8))</f>
        <v>46238</v>
      </c>
      <c r="F2469">
        <f>IF(INDEX(Transactions!$L:$L,ROW()-8)="",0,INDEX(Transactions!$Q:$Q,ROW()-8))</f>
        <v>0</v>
      </c>
    </row>
    <row r="2470" spans="2:6" x14ac:dyDescent="0.15">
      <c r="B2470">
        <f ca="1">IF(INDEX(Transactions!$L:$L,ROW()-8)="",TODAY(),INDEX(Transactions!$G:$G,ROW()-8))</f>
        <v>46238</v>
      </c>
      <c r="F2470">
        <f>IF(INDEX(Transactions!$L:$L,ROW()-8)="",0,INDEX(Transactions!$Q:$Q,ROW()-8))</f>
        <v>0</v>
      </c>
    </row>
    <row r="2471" spans="2:6" x14ac:dyDescent="0.15">
      <c r="B2471">
        <f ca="1">IF(INDEX(Transactions!$L:$L,ROW()-8)="",TODAY(),INDEX(Transactions!$G:$G,ROW()-8))</f>
        <v>46238</v>
      </c>
      <c r="F2471">
        <f>IF(INDEX(Transactions!$L:$L,ROW()-8)="",0,INDEX(Transactions!$Q:$Q,ROW()-8))</f>
        <v>0</v>
      </c>
    </row>
    <row r="2472" spans="2:6" x14ac:dyDescent="0.15">
      <c r="B2472">
        <f ca="1">IF(INDEX(Transactions!$L:$L,ROW()-8)="",TODAY(),INDEX(Transactions!$G:$G,ROW()-8))</f>
        <v>46238</v>
      </c>
      <c r="F2472">
        <f>IF(INDEX(Transactions!$L:$L,ROW()-8)="",0,INDEX(Transactions!$Q:$Q,ROW()-8))</f>
        <v>0</v>
      </c>
    </row>
    <row r="2473" spans="2:6" x14ac:dyDescent="0.15">
      <c r="B2473">
        <f ca="1">IF(INDEX(Transactions!$L:$L,ROW()-8)="",TODAY(),INDEX(Transactions!$G:$G,ROW()-8))</f>
        <v>46238</v>
      </c>
      <c r="F2473">
        <f>IF(INDEX(Transactions!$L:$L,ROW()-8)="",0,INDEX(Transactions!$Q:$Q,ROW()-8))</f>
        <v>0</v>
      </c>
    </row>
    <row r="2474" spans="2:6" x14ac:dyDescent="0.15">
      <c r="B2474">
        <f ca="1">IF(INDEX(Transactions!$L:$L,ROW()-8)="",TODAY(),INDEX(Transactions!$G:$G,ROW()-8))</f>
        <v>46238</v>
      </c>
      <c r="F2474">
        <f>IF(INDEX(Transactions!$L:$L,ROW()-8)="",0,INDEX(Transactions!$Q:$Q,ROW()-8))</f>
        <v>0</v>
      </c>
    </row>
    <row r="2475" spans="2:6" x14ac:dyDescent="0.15">
      <c r="B2475">
        <f ca="1">IF(INDEX(Transactions!$L:$L,ROW()-8)="",TODAY(),INDEX(Transactions!$G:$G,ROW()-8))</f>
        <v>46238</v>
      </c>
      <c r="F2475">
        <f>IF(INDEX(Transactions!$L:$L,ROW()-8)="",0,INDEX(Transactions!$Q:$Q,ROW()-8))</f>
        <v>0</v>
      </c>
    </row>
    <row r="2476" spans="2:6" x14ac:dyDescent="0.15">
      <c r="B2476">
        <f ca="1">IF(INDEX(Transactions!$L:$L,ROW()-8)="",TODAY(),INDEX(Transactions!$G:$G,ROW()-8))</f>
        <v>46238</v>
      </c>
      <c r="F2476">
        <f>IF(INDEX(Transactions!$L:$L,ROW()-8)="",0,INDEX(Transactions!$Q:$Q,ROW()-8))</f>
        <v>0</v>
      </c>
    </row>
    <row r="2477" spans="2:6" x14ac:dyDescent="0.15">
      <c r="B2477">
        <f ca="1">IF(INDEX(Transactions!$L:$L,ROW()-8)="",TODAY(),INDEX(Transactions!$G:$G,ROW()-8))</f>
        <v>46238</v>
      </c>
      <c r="F2477">
        <f>IF(INDEX(Transactions!$L:$L,ROW()-8)="",0,INDEX(Transactions!$Q:$Q,ROW()-8))</f>
        <v>0</v>
      </c>
    </row>
    <row r="2478" spans="2:6" x14ac:dyDescent="0.15">
      <c r="B2478">
        <f ca="1">IF(INDEX(Transactions!$L:$L,ROW()-8)="",TODAY(),INDEX(Transactions!$G:$G,ROW()-8))</f>
        <v>46238</v>
      </c>
      <c r="F2478">
        <f>IF(INDEX(Transactions!$L:$L,ROW()-8)="",0,INDEX(Transactions!$Q:$Q,ROW()-8))</f>
        <v>0</v>
      </c>
    </row>
    <row r="2479" spans="2:6" x14ac:dyDescent="0.15">
      <c r="B2479">
        <f ca="1">IF(INDEX(Transactions!$L:$L,ROW()-8)="",TODAY(),INDEX(Transactions!$G:$G,ROW()-8))</f>
        <v>46238</v>
      </c>
      <c r="F2479">
        <f>IF(INDEX(Transactions!$L:$L,ROW()-8)="",0,INDEX(Transactions!$Q:$Q,ROW()-8))</f>
        <v>0</v>
      </c>
    </row>
    <row r="2480" spans="2:6" x14ac:dyDescent="0.15">
      <c r="B2480">
        <f ca="1">IF(INDEX(Transactions!$L:$L,ROW()-8)="",TODAY(),INDEX(Transactions!$G:$G,ROW()-8))</f>
        <v>46238</v>
      </c>
      <c r="F2480">
        <f>IF(INDEX(Transactions!$L:$L,ROW()-8)="",0,INDEX(Transactions!$Q:$Q,ROW()-8))</f>
        <v>0</v>
      </c>
    </row>
    <row r="2481" spans="2:6" x14ac:dyDescent="0.15">
      <c r="B2481">
        <f ca="1">IF(INDEX(Transactions!$L:$L,ROW()-8)="",TODAY(),INDEX(Transactions!$G:$G,ROW()-8))</f>
        <v>46238</v>
      </c>
      <c r="F2481">
        <f>IF(INDEX(Transactions!$L:$L,ROW()-8)="",0,INDEX(Transactions!$Q:$Q,ROW()-8))</f>
        <v>0</v>
      </c>
    </row>
    <row r="2482" spans="2:6" x14ac:dyDescent="0.15">
      <c r="B2482">
        <f ca="1">IF(INDEX(Transactions!$L:$L,ROW()-8)="",TODAY(),INDEX(Transactions!$G:$G,ROW()-8))</f>
        <v>46238</v>
      </c>
      <c r="F2482">
        <f>IF(INDEX(Transactions!$L:$L,ROW()-8)="",0,INDEX(Transactions!$Q:$Q,ROW()-8))</f>
        <v>0</v>
      </c>
    </row>
    <row r="2483" spans="2:6" x14ac:dyDescent="0.15">
      <c r="B2483">
        <f ca="1">IF(INDEX(Transactions!$L:$L,ROW()-8)="",TODAY(),INDEX(Transactions!$G:$G,ROW()-8))</f>
        <v>46238</v>
      </c>
      <c r="F2483">
        <f>IF(INDEX(Transactions!$L:$L,ROW()-8)="",0,INDEX(Transactions!$Q:$Q,ROW()-8))</f>
        <v>0</v>
      </c>
    </row>
    <row r="2484" spans="2:6" x14ac:dyDescent="0.15">
      <c r="B2484">
        <f ca="1">IF(INDEX(Transactions!$L:$L,ROW()-8)="",TODAY(),INDEX(Transactions!$G:$G,ROW()-8))</f>
        <v>46238</v>
      </c>
      <c r="F2484">
        <f>IF(INDEX(Transactions!$L:$L,ROW()-8)="",0,INDEX(Transactions!$Q:$Q,ROW()-8))</f>
        <v>0</v>
      </c>
    </row>
    <row r="2485" spans="2:6" x14ac:dyDescent="0.15">
      <c r="B2485">
        <f ca="1">IF(INDEX(Transactions!$L:$L,ROW()-8)="",TODAY(),INDEX(Transactions!$G:$G,ROW()-8))</f>
        <v>46238</v>
      </c>
      <c r="F2485">
        <f>IF(INDEX(Transactions!$L:$L,ROW()-8)="",0,INDEX(Transactions!$Q:$Q,ROW()-8))</f>
        <v>0</v>
      </c>
    </row>
    <row r="2486" spans="2:6" x14ac:dyDescent="0.15">
      <c r="B2486">
        <f ca="1">IF(INDEX(Transactions!$L:$L,ROW()-8)="",TODAY(),INDEX(Transactions!$G:$G,ROW()-8))</f>
        <v>46238</v>
      </c>
      <c r="F2486">
        <f>IF(INDEX(Transactions!$L:$L,ROW()-8)="",0,INDEX(Transactions!$Q:$Q,ROW()-8))</f>
        <v>0</v>
      </c>
    </row>
    <row r="2487" spans="2:6" x14ac:dyDescent="0.15">
      <c r="B2487">
        <f ca="1">IF(INDEX(Transactions!$L:$L,ROW()-8)="",TODAY(),INDEX(Transactions!$G:$G,ROW()-8))</f>
        <v>46238</v>
      </c>
      <c r="F2487">
        <f>IF(INDEX(Transactions!$L:$L,ROW()-8)="",0,INDEX(Transactions!$Q:$Q,ROW()-8))</f>
        <v>0</v>
      </c>
    </row>
    <row r="2488" spans="2:6" x14ac:dyDescent="0.15">
      <c r="B2488">
        <f ca="1">IF(INDEX(Transactions!$L:$L,ROW()-8)="",TODAY(),INDEX(Transactions!$G:$G,ROW()-8))</f>
        <v>46238</v>
      </c>
      <c r="F2488">
        <f>IF(INDEX(Transactions!$L:$L,ROW()-8)="",0,INDEX(Transactions!$Q:$Q,ROW()-8))</f>
        <v>0</v>
      </c>
    </row>
    <row r="2489" spans="2:6" x14ac:dyDescent="0.15">
      <c r="B2489">
        <f ca="1">IF(INDEX(Transactions!$L:$L,ROW()-8)="",TODAY(),INDEX(Transactions!$G:$G,ROW()-8))</f>
        <v>46238</v>
      </c>
      <c r="F2489">
        <f>IF(INDEX(Transactions!$L:$L,ROW()-8)="",0,INDEX(Transactions!$Q:$Q,ROW()-8))</f>
        <v>0</v>
      </c>
    </row>
    <row r="2490" spans="2:6" x14ac:dyDescent="0.15">
      <c r="B2490">
        <f ca="1">IF(INDEX(Transactions!$L:$L,ROW()-8)="",TODAY(),INDEX(Transactions!$G:$G,ROW()-8))</f>
        <v>46238</v>
      </c>
      <c r="F2490">
        <f>IF(INDEX(Transactions!$L:$L,ROW()-8)="",0,INDEX(Transactions!$Q:$Q,ROW()-8))</f>
        <v>0</v>
      </c>
    </row>
    <row r="2491" spans="2:6" x14ac:dyDescent="0.15">
      <c r="B2491">
        <f ca="1">IF(INDEX(Transactions!$L:$L,ROW()-8)="",TODAY(),INDEX(Transactions!$G:$G,ROW()-8))</f>
        <v>46238</v>
      </c>
      <c r="F2491">
        <f>IF(INDEX(Transactions!$L:$L,ROW()-8)="",0,INDEX(Transactions!$Q:$Q,ROW()-8))</f>
        <v>0</v>
      </c>
    </row>
    <row r="2492" spans="2:6" x14ac:dyDescent="0.15">
      <c r="B2492">
        <f ca="1">IF(INDEX(Transactions!$L:$L,ROW()-8)="",TODAY(),INDEX(Transactions!$G:$G,ROW()-8))</f>
        <v>46238</v>
      </c>
      <c r="F2492">
        <f>IF(INDEX(Transactions!$L:$L,ROW()-8)="",0,INDEX(Transactions!$Q:$Q,ROW()-8))</f>
        <v>0</v>
      </c>
    </row>
    <row r="2493" spans="2:6" x14ac:dyDescent="0.15">
      <c r="B2493">
        <f ca="1">IF(INDEX(Transactions!$L:$L,ROW()-8)="",TODAY(),INDEX(Transactions!$G:$G,ROW()-8))</f>
        <v>46238</v>
      </c>
      <c r="F2493">
        <f>IF(INDEX(Transactions!$L:$L,ROW()-8)="",0,INDEX(Transactions!$Q:$Q,ROW()-8))</f>
        <v>0</v>
      </c>
    </row>
    <row r="2494" spans="2:6" x14ac:dyDescent="0.15">
      <c r="B2494">
        <f ca="1">IF(INDEX(Transactions!$L:$L,ROW()-8)="",TODAY(),INDEX(Transactions!$G:$G,ROW()-8))</f>
        <v>46238</v>
      </c>
      <c r="F2494">
        <f>IF(INDEX(Transactions!$L:$L,ROW()-8)="",0,INDEX(Transactions!$Q:$Q,ROW()-8))</f>
        <v>0</v>
      </c>
    </row>
    <row r="2495" spans="2:6" x14ac:dyDescent="0.15">
      <c r="B2495">
        <f ca="1">IF(INDEX(Transactions!$L:$L,ROW()-8)="",TODAY(),INDEX(Transactions!$G:$G,ROW()-8))</f>
        <v>46238</v>
      </c>
      <c r="F2495">
        <f>IF(INDEX(Transactions!$L:$L,ROW()-8)="",0,INDEX(Transactions!$Q:$Q,ROW()-8))</f>
        <v>0</v>
      </c>
    </row>
    <row r="2496" spans="2:6" x14ac:dyDescent="0.15">
      <c r="B2496">
        <f ca="1">IF(INDEX(Transactions!$L:$L,ROW()-8)="",TODAY(),INDEX(Transactions!$G:$G,ROW()-8))</f>
        <v>46238</v>
      </c>
      <c r="F2496">
        <f>IF(INDEX(Transactions!$L:$L,ROW()-8)="",0,INDEX(Transactions!$Q:$Q,ROW()-8))</f>
        <v>0</v>
      </c>
    </row>
    <row r="2497" spans="2:6" x14ac:dyDescent="0.15">
      <c r="B2497">
        <f ca="1">IF(INDEX(Transactions!$L:$L,ROW()-8)="",TODAY(),INDEX(Transactions!$G:$G,ROW()-8))</f>
        <v>46238</v>
      </c>
      <c r="F2497">
        <f>IF(INDEX(Transactions!$L:$L,ROW()-8)="",0,INDEX(Transactions!$Q:$Q,ROW()-8))</f>
        <v>0</v>
      </c>
    </row>
    <row r="2498" spans="2:6" x14ac:dyDescent="0.15">
      <c r="B2498">
        <f ca="1">IF(INDEX(Transactions!$L:$L,ROW()-8)="",TODAY(),INDEX(Transactions!$G:$G,ROW()-8))</f>
        <v>46238</v>
      </c>
      <c r="F2498">
        <f>IF(INDEX(Transactions!$L:$L,ROW()-8)="",0,INDEX(Transactions!$Q:$Q,ROW()-8))</f>
        <v>0</v>
      </c>
    </row>
    <row r="2499" spans="2:6" x14ac:dyDescent="0.15">
      <c r="B2499">
        <f ca="1">IF(INDEX(Transactions!$L:$L,ROW()-8)="",TODAY(),INDEX(Transactions!$G:$G,ROW()-8))</f>
        <v>46238</v>
      </c>
      <c r="F2499">
        <f>IF(INDEX(Transactions!$L:$L,ROW()-8)="",0,INDEX(Transactions!$Q:$Q,ROW()-8))</f>
        <v>0</v>
      </c>
    </row>
    <row r="2500" spans="2:6" x14ac:dyDescent="0.15">
      <c r="B2500">
        <f ca="1">IF(INDEX(Transactions!$L:$L,ROW()-8)="",TODAY(),INDEX(Transactions!$G:$G,ROW()-8))</f>
        <v>46238</v>
      </c>
      <c r="F2500">
        <f>IF(INDEX(Transactions!$L:$L,ROW()-8)="",0,INDEX(Transactions!$Q:$Q,ROW()-8))</f>
        <v>0</v>
      </c>
    </row>
    <row r="2501" spans="2:6" x14ac:dyDescent="0.15">
      <c r="B2501">
        <f ca="1">IF(INDEX(Transactions!$L:$L,ROW()-8)="",TODAY(),INDEX(Transactions!$G:$G,ROW()-8))</f>
        <v>46238</v>
      </c>
      <c r="F2501">
        <f>IF(INDEX(Transactions!$L:$L,ROW()-8)="",0,INDEX(Transactions!$Q:$Q,ROW()-8))</f>
        <v>0</v>
      </c>
    </row>
    <row r="2502" spans="2:6" x14ac:dyDescent="0.15">
      <c r="B2502">
        <f ca="1">IF(INDEX(Transactions!$L:$L,ROW()-8)="",TODAY(),INDEX(Transactions!$G:$G,ROW()-8))</f>
        <v>46238</v>
      </c>
      <c r="F2502">
        <f>IF(INDEX(Transactions!$L:$L,ROW()-8)="",0,INDEX(Transactions!$Q:$Q,ROW()-8))</f>
        <v>0</v>
      </c>
    </row>
    <row r="2503" spans="2:6" x14ac:dyDescent="0.15">
      <c r="B2503">
        <f ca="1">IF(INDEX(Transactions!$L:$L,ROW()-8)="",TODAY(),INDEX(Transactions!$G:$G,ROW()-8))</f>
        <v>46238</v>
      </c>
      <c r="F2503">
        <f>IF(INDEX(Transactions!$L:$L,ROW()-8)="",0,INDEX(Transactions!$Q:$Q,ROW()-8))</f>
        <v>0</v>
      </c>
    </row>
    <row r="2504" spans="2:6" x14ac:dyDescent="0.15">
      <c r="B2504">
        <f ca="1">IF(INDEX(Transactions!$L:$L,ROW()-8)="",TODAY(),INDEX(Transactions!$G:$G,ROW()-8))</f>
        <v>46238</v>
      </c>
      <c r="F2504">
        <f>IF(INDEX(Transactions!$L:$L,ROW()-8)="",0,INDEX(Transactions!$Q:$Q,ROW()-8))</f>
        <v>0</v>
      </c>
    </row>
    <row r="2505" spans="2:6" x14ac:dyDescent="0.15">
      <c r="B2505">
        <f ca="1">IF(INDEX(Transactions!$L:$L,ROW()-8)="",TODAY(),INDEX(Transactions!$G:$G,ROW()-8))</f>
        <v>46238</v>
      </c>
      <c r="F2505">
        <f>IF(INDEX(Transactions!$L:$L,ROW()-8)="",0,INDEX(Transactions!$Q:$Q,ROW()-8))</f>
        <v>0</v>
      </c>
    </row>
    <row r="2506" spans="2:6" x14ac:dyDescent="0.15">
      <c r="B2506">
        <f ca="1">IF(INDEX(Transactions!$L:$L,ROW()-8)="",TODAY(),INDEX(Transactions!$G:$G,ROW()-8))</f>
        <v>46238</v>
      </c>
      <c r="F2506">
        <f>IF(INDEX(Transactions!$L:$L,ROW()-8)="",0,INDEX(Transactions!$Q:$Q,ROW()-8))</f>
        <v>0</v>
      </c>
    </row>
    <row r="2507" spans="2:6" x14ac:dyDescent="0.15">
      <c r="B2507">
        <f ca="1">IF(INDEX(Transactions!$L:$L,ROW()-8)="",TODAY(),INDEX(Transactions!$G:$G,ROW()-8))</f>
        <v>46238</v>
      </c>
      <c r="F2507">
        <f>IF(INDEX(Transactions!$L:$L,ROW()-8)="",0,INDEX(Transactions!$Q:$Q,ROW()-8))</f>
        <v>0</v>
      </c>
    </row>
    <row r="2508" spans="2:6" x14ac:dyDescent="0.15">
      <c r="B2508">
        <f ca="1">IF(INDEX(Transactions!$L:$L,ROW()-8)="",TODAY(),INDEX(Transactions!$G:$G,ROW()-8))</f>
        <v>46238</v>
      </c>
      <c r="F2508">
        <f>IF(INDEX(Transactions!$L:$L,ROW()-8)="",0,INDEX(Transactions!$Q:$Q,ROW()-8))</f>
        <v>0</v>
      </c>
    </row>
    <row r="2509" spans="2:6" x14ac:dyDescent="0.15">
      <c r="B2509">
        <f ca="1">IF(INDEX(Transactions!$L:$L,ROW()-8)="",TODAY(),INDEX(Transactions!$G:$G,ROW()-8))</f>
        <v>46238</v>
      </c>
      <c r="F2509">
        <f>IF(INDEX(Transactions!$L:$L,ROW()-8)="",0,INDEX(Transactions!$Q:$Q,ROW()-8))</f>
        <v>0</v>
      </c>
    </row>
    <row r="2510" spans="2:6" x14ac:dyDescent="0.15">
      <c r="B2510">
        <f ca="1">IF(INDEX(Transactions!$L:$L,ROW()-8)="",TODAY(),INDEX(Transactions!$G:$G,ROW()-8))</f>
        <v>46238</v>
      </c>
      <c r="F2510">
        <f>IF(INDEX(Transactions!$L:$L,ROW()-8)="",0,INDEX(Transactions!$Q:$Q,ROW()-8))</f>
        <v>0</v>
      </c>
    </row>
    <row r="2511" spans="2:6" x14ac:dyDescent="0.15">
      <c r="B2511">
        <f ca="1">IF(INDEX(Transactions!$L:$L,ROW()-8)="",TODAY(),INDEX(Transactions!$G:$G,ROW()-8))</f>
        <v>46238</v>
      </c>
      <c r="F2511">
        <f>IF(INDEX(Transactions!$L:$L,ROW()-8)="",0,INDEX(Transactions!$Q:$Q,ROW()-8))</f>
        <v>0</v>
      </c>
    </row>
    <row r="2512" spans="2:6" x14ac:dyDescent="0.15">
      <c r="B2512">
        <f ca="1">IF(INDEX(Transactions!$L:$L,ROW()-8)="",TODAY(),INDEX(Transactions!$G:$G,ROW()-8))</f>
        <v>46238</v>
      </c>
      <c r="F2512">
        <f>IF(INDEX(Transactions!$L:$L,ROW()-8)="",0,INDEX(Transactions!$Q:$Q,ROW()-8))</f>
        <v>0</v>
      </c>
    </row>
    <row r="2513" spans="2:6" x14ac:dyDescent="0.15">
      <c r="B2513">
        <f ca="1">IF(INDEX(Transactions!$L:$L,ROW()-8)="",TODAY(),INDEX(Transactions!$G:$G,ROW()-8))</f>
        <v>46238</v>
      </c>
      <c r="F2513">
        <f>IF(INDEX(Transactions!$L:$L,ROW()-8)="",0,INDEX(Transactions!$Q:$Q,ROW()-8))</f>
        <v>0</v>
      </c>
    </row>
    <row r="2514" spans="2:6" x14ac:dyDescent="0.15">
      <c r="B2514">
        <f ca="1">IF(INDEX(Transactions!$L:$L,ROW()-8)="",TODAY(),INDEX(Transactions!$G:$G,ROW()-8))</f>
        <v>46238</v>
      </c>
      <c r="F2514">
        <f>IF(INDEX(Transactions!$L:$L,ROW()-8)="",0,INDEX(Transactions!$Q:$Q,ROW()-8))</f>
        <v>0</v>
      </c>
    </row>
    <row r="2515" spans="2:6" x14ac:dyDescent="0.15">
      <c r="B2515">
        <f ca="1">IF(INDEX(Transactions!$L:$L,ROW()-8)="",TODAY(),INDEX(Transactions!$G:$G,ROW()-8))</f>
        <v>46238</v>
      </c>
      <c r="F2515">
        <f>IF(INDEX(Transactions!$L:$L,ROW()-8)="",0,INDEX(Transactions!$Q:$Q,ROW()-8))</f>
        <v>0</v>
      </c>
    </row>
    <row r="2516" spans="2:6" x14ac:dyDescent="0.15">
      <c r="B2516">
        <f ca="1">IF(INDEX(Transactions!$L:$L,ROW()-8)="",TODAY(),INDEX(Transactions!$G:$G,ROW()-8))</f>
        <v>46238</v>
      </c>
      <c r="F2516">
        <f>IF(INDEX(Transactions!$L:$L,ROW()-8)="",0,INDEX(Transactions!$Q:$Q,ROW()-8))</f>
        <v>0</v>
      </c>
    </row>
    <row r="2517" spans="2:6" x14ac:dyDescent="0.15">
      <c r="B2517">
        <f ca="1">IF(INDEX(Transactions!$L:$L,ROW()-8)="",TODAY(),INDEX(Transactions!$G:$G,ROW()-8))</f>
        <v>46238</v>
      </c>
      <c r="F2517">
        <f>IF(INDEX(Transactions!$L:$L,ROW()-8)="",0,INDEX(Transactions!$Q:$Q,ROW()-8))</f>
        <v>0</v>
      </c>
    </row>
    <row r="2518" spans="2:6" x14ac:dyDescent="0.15">
      <c r="B2518">
        <f ca="1">IF(INDEX(Transactions!$L:$L,ROW()-8)="",TODAY(),INDEX(Transactions!$G:$G,ROW()-8))</f>
        <v>46238</v>
      </c>
      <c r="F2518">
        <f>IF(INDEX(Transactions!$L:$L,ROW()-8)="",0,INDEX(Transactions!$Q:$Q,ROW()-8))</f>
        <v>0</v>
      </c>
    </row>
    <row r="2519" spans="2:6" x14ac:dyDescent="0.15">
      <c r="B2519">
        <f ca="1">IF(INDEX(Transactions!$L:$L,ROW()-8)="",TODAY(),INDEX(Transactions!$G:$G,ROW()-8))</f>
        <v>46238</v>
      </c>
      <c r="F2519">
        <f>IF(INDEX(Transactions!$L:$L,ROW()-8)="",0,INDEX(Transactions!$Q:$Q,ROW()-8))</f>
        <v>0</v>
      </c>
    </row>
    <row r="2520" spans="2:6" x14ac:dyDescent="0.15">
      <c r="B2520">
        <f ca="1">IF(INDEX(Transactions!$L:$L,ROW()-8)="",TODAY(),INDEX(Transactions!$G:$G,ROW()-8))</f>
        <v>46238</v>
      </c>
      <c r="F2520">
        <f>IF(INDEX(Transactions!$L:$L,ROW()-8)="",0,INDEX(Transactions!$Q:$Q,ROW()-8))</f>
        <v>0</v>
      </c>
    </row>
    <row r="2521" spans="2:6" x14ac:dyDescent="0.15">
      <c r="B2521">
        <f ca="1">IF(INDEX(Transactions!$L:$L,ROW()-8)="",TODAY(),INDEX(Transactions!$G:$G,ROW()-8))</f>
        <v>46238</v>
      </c>
      <c r="F2521">
        <f>IF(INDEX(Transactions!$L:$L,ROW()-8)="",0,INDEX(Transactions!$Q:$Q,ROW()-8))</f>
        <v>0</v>
      </c>
    </row>
    <row r="2522" spans="2:6" x14ac:dyDescent="0.15">
      <c r="B2522">
        <f ca="1">IF(INDEX(Transactions!$L:$L,ROW()-8)="",TODAY(),INDEX(Transactions!$G:$G,ROW()-8))</f>
        <v>46238</v>
      </c>
      <c r="F2522">
        <f>IF(INDEX(Transactions!$L:$L,ROW()-8)="",0,INDEX(Transactions!$Q:$Q,ROW()-8))</f>
        <v>0</v>
      </c>
    </row>
    <row r="2523" spans="2:6" x14ac:dyDescent="0.15">
      <c r="B2523">
        <f ca="1">IF(INDEX(Transactions!$L:$L,ROW()-8)="",TODAY(),INDEX(Transactions!$G:$G,ROW()-8))</f>
        <v>46238</v>
      </c>
      <c r="F2523">
        <f>IF(INDEX(Transactions!$L:$L,ROW()-8)="",0,INDEX(Transactions!$Q:$Q,ROW()-8))</f>
        <v>0</v>
      </c>
    </row>
    <row r="2524" spans="2:6" x14ac:dyDescent="0.15">
      <c r="B2524">
        <f ca="1">IF(INDEX(Transactions!$L:$L,ROW()-8)="",TODAY(),INDEX(Transactions!$G:$G,ROW()-8))</f>
        <v>46238</v>
      </c>
      <c r="F2524">
        <f>IF(INDEX(Transactions!$L:$L,ROW()-8)="",0,INDEX(Transactions!$Q:$Q,ROW()-8))</f>
        <v>0</v>
      </c>
    </row>
    <row r="2525" spans="2:6" x14ac:dyDescent="0.15">
      <c r="B2525">
        <f ca="1">IF(INDEX(Transactions!$L:$L,ROW()-8)="",TODAY(),INDEX(Transactions!$G:$G,ROW()-8))</f>
        <v>46238</v>
      </c>
      <c r="F2525">
        <f>IF(INDEX(Transactions!$L:$L,ROW()-8)="",0,INDEX(Transactions!$Q:$Q,ROW()-8))</f>
        <v>0</v>
      </c>
    </row>
    <row r="2526" spans="2:6" x14ac:dyDescent="0.15">
      <c r="B2526">
        <f ca="1">IF(INDEX(Transactions!$L:$L,ROW()-8)="",TODAY(),INDEX(Transactions!$G:$G,ROW()-8))</f>
        <v>46238</v>
      </c>
      <c r="F2526">
        <f>IF(INDEX(Transactions!$L:$L,ROW()-8)="",0,INDEX(Transactions!$Q:$Q,ROW()-8))</f>
        <v>0</v>
      </c>
    </row>
    <row r="2527" spans="2:6" x14ac:dyDescent="0.15">
      <c r="B2527">
        <f ca="1">IF(INDEX(Transactions!$L:$L,ROW()-8)="",TODAY(),INDEX(Transactions!$G:$G,ROW()-8))</f>
        <v>46238</v>
      </c>
      <c r="F2527">
        <f>IF(INDEX(Transactions!$L:$L,ROW()-8)="",0,INDEX(Transactions!$Q:$Q,ROW()-8))</f>
        <v>0</v>
      </c>
    </row>
    <row r="2528" spans="2:6" x14ac:dyDescent="0.15">
      <c r="B2528">
        <f ca="1">IF(INDEX(Transactions!$L:$L,ROW()-8)="",TODAY(),INDEX(Transactions!$G:$G,ROW()-8))</f>
        <v>46238</v>
      </c>
      <c r="F2528">
        <f>IF(INDEX(Transactions!$L:$L,ROW()-8)="",0,INDEX(Transactions!$Q:$Q,ROW()-8))</f>
        <v>0</v>
      </c>
    </row>
    <row r="2529" spans="2:6" x14ac:dyDescent="0.15">
      <c r="B2529">
        <f ca="1">IF(INDEX(Transactions!$L:$L,ROW()-8)="",TODAY(),INDEX(Transactions!$G:$G,ROW()-8))</f>
        <v>46238</v>
      </c>
      <c r="F2529">
        <f>IF(INDEX(Transactions!$L:$L,ROW()-8)="",0,INDEX(Transactions!$Q:$Q,ROW()-8))</f>
        <v>0</v>
      </c>
    </row>
    <row r="2530" spans="2:6" x14ac:dyDescent="0.15">
      <c r="B2530">
        <f ca="1">IF(INDEX(Transactions!$L:$L,ROW()-8)="",TODAY(),INDEX(Transactions!$G:$G,ROW()-8))</f>
        <v>46238</v>
      </c>
      <c r="F2530">
        <f>IF(INDEX(Transactions!$L:$L,ROW()-8)="",0,INDEX(Transactions!$Q:$Q,ROW()-8))</f>
        <v>0</v>
      </c>
    </row>
    <row r="2531" spans="2:6" x14ac:dyDescent="0.15">
      <c r="B2531">
        <f ca="1">IF(INDEX(Transactions!$L:$L,ROW()-8)="",TODAY(),INDEX(Transactions!$G:$G,ROW()-8))</f>
        <v>46238</v>
      </c>
      <c r="F2531">
        <f>IF(INDEX(Transactions!$L:$L,ROW()-8)="",0,INDEX(Transactions!$Q:$Q,ROW()-8))</f>
        <v>0</v>
      </c>
    </row>
    <row r="2532" spans="2:6" x14ac:dyDescent="0.15">
      <c r="B2532">
        <f ca="1">IF(INDEX(Transactions!$L:$L,ROW()-8)="",TODAY(),INDEX(Transactions!$G:$G,ROW()-8))</f>
        <v>46238</v>
      </c>
      <c r="F2532">
        <f>IF(INDEX(Transactions!$L:$L,ROW()-8)="",0,INDEX(Transactions!$Q:$Q,ROW()-8))</f>
        <v>0</v>
      </c>
    </row>
    <row r="2533" spans="2:6" x14ac:dyDescent="0.15">
      <c r="B2533">
        <f ca="1">IF(INDEX(Transactions!$L:$L,ROW()-8)="",TODAY(),INDEX(Transactions!$G:$G,ROW()-8))</f>
        <v>46238</v>
      </c>
      <c r="F2533">
        <f>IF(INDEX(Transactions!$L:$L,ROW()-8)="",0,INDEX(Transactions!$Q:$Q,ROW()-8))</f>
        <v>0</v>
      </c>
    </row>
    <row r="2534" spans="2:6" x14ac:dyDescent="0.15">
      <c r="B2534">
        <f ca="1">IF(INDEX(Transactions!$L:$L,ROW()-8)="",TODAY(),INDEX(Transactions!$G:$G,ROW()-8))</f>
        <v>46238</v>
      </c>
      <c r="F2534">
        <f>IF(INDEX(Transactions!$L:$L,ROW()-8)="",0,INDEX(Transactions!$Q:$Q,ROW()-8))</f>
        <v>0</v>
      </c>
    </row>
    <row r="2535" spans="2:6" x14ac:dyDescent="0.15">
      <c r="B2535">
        <f ca="1">IF(INDEX(Transactions!$L:$L,ROW()-8)="",TODAY(),INDEX(Transactions!$G:$G,ROW()-8))</f>
        <v>46238</v>
      </c>
      <c r="F2535">
        <f>IF(INDEX(Transactions!$L:$L,ROW()-8)="",0,INDEX(Transactions!$Q:$Q,ROW()-8))</f>
        <v>0</v>
      </c>
    </row>
    <row r="2536" spans="2:6" x14ac:dyDescent="0.15">
      <c r="B2536">
        <f ca="1">IF(INDEX(Transactions!$L:$L,ROW()-8)="",TODAY(),INDEX(Transactions!$G:$G,ROW()-8))</f>
        <v>46238</v>
      </c>
      <c r="F2536">
        <f>IF(INDEX(Transactions!$L:$L,ROW()-8)="",0,INDEX(Transactions!$Q:$Q,ROW()-8))</f>
        <v>0</v>
      </c>
    </row>
    <row r="2537" spans="2:6" x14ac:dyDescent="0.15">
      <c r="B2537">
        <f ca="1">IF(INDEX(Transactions!$L:$L,ROW()-8)="",TODAY(),INDEX(Transactions!$G:$G,ROW()-8))</f>
        <v>46238</v>
      </c>
      <c r="F2537">
        <f>IF(INDEX(Transactions!$L:$L,ROW()-8)="",0,INDEX(Transactions!$Q:$Q,ROW()-8))</f>
        <v>0</v>
      </c>
    </row>
    <row r="2538" spans="2:6" x14ac:dyDescent="0.15">
      <c r="B2538">
        <f ca="1">IF(INDEX(Transactions!$L:$L,ROW()-8)="",TODAY(),INDEX(Transactions!$G:$G,ROW()-8))</f>
        <v>46238</v>
      </c>
      <c r="F2538">
        <f>IF(INDEX(Transactions!$L:$L,ROW()-8)="",0,INDEX(Transactions!$Q:$Q,ROW()-8))</f>
        <v>0</v>
      </c>
    </row>
    <row r="2539" spans="2:6" x14ac:dyDescent="0.15">
      <c r="B2539">
        <f ca="1">IF(INDEX(Transactions!$L:$L,ROW()-8)="",TODAY(),INDEX(Transactions!$G:$G,ROW()-8))</f>
        <v>46238</v>
      </c>
      <c r="F2539">
        <f>IF(INDEX(Transactions!$L:$L,ROW()-8)="",0,INDEX(Transactions!$Q:$Q,ROW()-8))</f>
        <v>0</v>
      </c>
    </row>
    <row r="2540" spans="2:6" x14ac:dyDescent="0.15">
      <c r="B2540">
        <f ca="1">IF(INDEX(Transactions!$L:$L,ROW()-8)="",TODAY(),INDEX(Transactions!$G:$G,ROW()-8))</f>
        <v>46238</v>
      </c>
      <c r="F2540">
        <f>IF(INDEX(Transactions!$L:$L,ROW()-8)="",0,INDEX(Transactions!$Q:$Q,ROW()-8))</f>
        <v>0</v>
      </c>
    </row>
    <row r="2541" spans="2:6" x14ac:dyDescent="0.15">
      <c r="B2541">
        <f ca="1">IF(INDEX(Transactions!$L:$L,ROW()-8)="",TODAY(),INDEX(Transactions!$G:$G,ROW()-8))</f>
        <v>46238</v>
      </c>
      <c r="F2541">
        <f>IF(INDEX(Transactions!$L:$L,ROW()-8)="",0,INDEX(Transactions!$Q:$Q,ROW()-8))</f>
        <v>0</v>
      </c>
    </row>
    <row r="2542" spans="2:6" x14ac:dyDescent="0.15">
      <c r="B2542">
        <f ca="1">IF(INDEX(Transactions!$L:$L,ROW()-8)="",TODAY(),INDEX(Transactions!$G:$G,ROW()-8))</f>
        <v>46238</v>
      </c>
      <c r="F2542">
        <f>IF(INDEX(Transactions!$L:$L,ROW()-8)="",0,INDEX(Transactions!$Q:$Q,ROW()-8))</f>
        <v>0</v>
      </c>
    </row>
    <row r="2543" spans="2:6" x14ac:dyDescent="0.15">
      <c r="B2543">
        <f ca="1">IF(INDEX(Transactions!$L:$L,ROW()-8)="",TODAY(),INDEX(Transactions!$G:$G,ROW()-8))</f>
        <v>46238</v>
      </c>
      <c r="F2543">
        <f>IF(INDEX(Transactions!$L:$L,ROW()-8)="",0,INDEX(Transactions!$Q:$Q,ROW()-8))</f>
        <v>0</v>
      </c>
    </row>
    <row r="2544" spans="2:6" x14ac:dyDescent="0.15">
      <c r="B2544">
        <f ca="1">IF(INDEX(Transactions!$L:$L,ROW()-8)="",TODAY(),INDEX(Transactions!$G:$G,ROW()-8))</f>
        <v>46238</v>
      </c>
      <c r="F2544">
        <f>IF(INDEX(Transactions!$L:$L,ROW()-8)="",0,INDEX(Transactions!$Q:$Q,ROW()-8))</f>
        <v>0</v>
      </c>
    </row>
    <row r="2545" spans="2:6" x14ac:dyDescent="0.15">
      <c r="B2545">
        <f ca="1">IF(INDEX(Transactions!$L:$L,ROW()-8)="",TODAY(),INDEX(Transactions!$G:$G,ROW()-8))</f>
        <v>46238</v>
      </c>
      <c r="F2545">
        <f>IF(INDEX(Transactions!$L:$L,ROW()-8)="",0,INDEX(Transactions!$Q:$Q,ROW()-8))</f>
        <v>0</v>
      </c>
    </row>
    <row r="2546" spans="2:6" x14ac:dyDescent="0.15">
      <c r="B2546">
        <f ca="1">IF(INDEX(Transactions!$L:$L,ROW()-8)="",TODAY(),INDEX(Transactions!$G:$G,ROW()-8))</f>
        <v>46238</v>
      </c>
      <c r="F2546">
        <f>IF(INDEX(Transactions!$L:$L,ROW()-8)="",0,INDEX(Transactions!$Q:$Q,ROW()-8))</f>
        <v>0</v>
      </c>
    </row>
    <row r="2547" spans="2:6" x14ac:dyDescent="0.15">
      <c r="B2547">
        <f ca="1">IF(INDEX(Transactions!$L:$L,ROW()-8)="",TODAY(),INDEX(Transactions!$G:$G,ROW()-8))</f>
        <v>46238</v>
      </c>
      <c r="F2547">
        <f>IF(INDEX(Transactions!$L:$L,ROW()-8)="",0,INDEX(Transactions!$Q:$Q,ROW()-8))</f>
        <v>0</v>
      </c>
    </row>
    <row r="2548" spans="2:6" x14ac:dyDescent="0.15">
      <c r="B2548">
        <f ca="1">IF(INDEX(Transactions!$L:$L,ROW()-8)="",TODAY(),INDEX(Transactions!$G:$G,ROW()-8))</f>
        <v>46238</v>
      </c>
      <c r="F2548">
        <f>IF(INDEX(Transactions!$L:$L,ROW()-8)="",0,INDEX(Transactions!$Q:$Q,ROW()-8))</f>
        <v>0</v>
      </c>
    </row>
    <row r="2549" spans="2:6" x14ac:dyDescent="0.15">
      <c r="B2549">
        <f ca="1">IF(INDEX(Transactions!$L:$L,ROW()-8)="",TODAY(),INDEX(Transactions!$G:$G,ROW()-8))</f>
        <v>46238</v>
      </c>
      <c r="F2549">
        <f>IF(INDEX(Transactions!$L:$L,ROW()-8)="",0,INDEX(Transactions!$Q:$Q,ROW()-8))</f>
        <v>0</v>
      </c>
    </row>
    <row r="2550" spans="2:6" x14ac:dyDescent="0.15">
      <c r="B2550">
        <f ca="1">IF(INDEX(Transactions!$L:$L,ROW()-8)="",TODAY(),INDEX(Transactions!$G:$G,ROW()-8))</f>
        <v>46238</v>
      </c>
      <c r="F2550">
        <f>IF(INDEX(Transactions!$L:$L,ROW()-8)="",0,INDEX(Transactions!$Q:$Q,ROW()-8))</f>
        <v>0</v>
      </c>
    </row>
    <row r="2551" spans="2:6" x14ac:dyDescent="0.15">
      <c r="B2551">
        <f ca="1">IF(INDEX(Transactions!$L:$L,ROW()-8)="",TODAY(),INDEX(Transactions!$G:$G,ROW()-8))</f>
        <v>46238</v>
      </c>
      <c r="F2551">
        <f>IF(INDEX(Transactions!$L:$L,ROW()-8)="",0,INDEX(Transactions!$Q:$Q,ROW()-8))</f>
        <v>0</v>
      </c>
    </row>
    <row r="2552" spans="2:6" x14ac:dyDescent="0.15">
      <c r="B2552">
        <f ca="1">IF(INDEX(Transactions!$L:$L,ROW()-8)="",TODAY(),INDEX(Transactions!$G:$G,ROW()-8))</f>
        <v>46238</v>
      </c>
      <c r="F2552">
        <f>IF(INDEX(Transactions!$L:$L,ROW()-8)="",0,INDEX(Transactions!$Q:$Q,ROW()-8))</f>
        <v>0</v>
      </c>
    </row>
    <row r="2553" spans="2:6" x14ac:dyDescent="0.15">
      <c r="B2553">
        <f ca="1">IF(INDEX(Transactions!$L:$L,ROW()-8)="",TODAY(),INDEX(Transactions!$G:$G,ROW()-8))</f>
        <v>46238</v>
      </c>
      <c r="F2553">
        <f>IF(INDEX(Transactions!$L:$L,ROW()-8)="",0,INDEX(Transactions!$Q:$Q,ROW()-8))</f>
        <v>0</v>
      </c>
    </row>
    <row r="2554" spans="2:6" x14ac:dyDescent="0.15">
      <c r="B2554">
        <f ca="1">IF(INDEX(Transactions!$L:$L,ROW()-8)="",TODAY(),INDEX(Transactions!$G:$G,ROW()-8))</f>
        <v>46238</v>
      </c>
      <c r="F2554">
        <f>IF(INDEX(Transactions!$L:$L,ROW()-8)="",0,INDEX(Transactions!$Q:$Q,ROW()-8))</f>
        <v>0</v>
      </c>
    </row>
    <row r="2555" spans="2:6" x14ac:dyDescent="0.15">
      <c r="B2555">
        <f ca="1">IF(INDEX(Transactions!$L:$L,ROW()-8)="",TODAY(),INDEX(Transactions!$G:$G,ROW()-8))</f>
        <v>46238</v>
      </c>
      <c r="F2555">
        <f>IF(INDEX(Transactions!$L:$L,ROW()-8)="",0,INDEX(Transactions!$Q:$Q,ROW()-8))</f>
        <v>0</v>
      </c>
    </row>
    <row r="2556" spans="2:6" x14ac:dyDescent="0.15">
      <c r="B2556">
        <f ca="1">IF(INDEX(Transactions!$L:$L,ROW()-8)="",TODAY(),INDEX(Transactions!$G:$G,ROW()-8))</f>
        <v>46238</v>
      </c>
      <c r="F2556">
        <f>IF(INDEX(Transactions!$L:$L,ROW()-8)="",0,INDEX(Transactions!$Q:$Q,ROW()-8))</f>
        <v>0</v>
      </c>
    </row>
    <row r="2557" spans="2:6" x14ac:dyDescent="0.15">
      <c r="B2557">
        <f ca="1">IF(INDEX(Transactions!$L:$L,ROW()-8)="",TODAY(),INDEX(Transactions!$G:$G,ROW()-8))</f>
        <v>46238</v>
      </c>
      <c r="F2557">
        <f>IF(INDEX(Transactions!$L:$L,ROW()-8)="",0,INDEX(Transactions!$Q:$Q,ROW()-8))</f>
        <v>0</v>
      </c>
    </row>
    <row r="2558" spans="2:6" x14ac:dyDescent="0.15">
      <c r="B2558">
        <f ca="1">IF(INDEX(Transactions!$L:$L,ROW()-8)="",TODAY(),INDEX(Transactions!$G:$G,ROW()-8))</f>
        <v>46238</v>
      </c>
      <c r="F2558">
        <f>IF(INDEX(Transactions!$L:$L,ROW()-8)="",0,INDEX(Transactions!$Q:$Q,ROW()-8))</f>
        <v>0</v>
      </c>
    </row>
    <row r="2559" spans="2:6" x14ac:dyDescent="0.15">
      <c r="B2559">
        <f ca="1">IF(INDEX(Transactions!$L:$L,ROW()-8)="",TODAY(),INDEX(Transactions!$G:$G,ROW()-8))</f>
        <v>46238</v>
      </c>
      <c r="F2559">
        <f>IF(INDEX(Transactions!$L:$L,ROW()-8)="",0,INDEX(Transactions!$Q:$Q,ROW()-8))</f>
        <v>0</v>
      </c>
    </row>
    <row r="2560" spans="2:6" x14ac:dyDescent="0.15">
      <c r="B2560">
        <f ca="1">IF(INDEX(Transactions!$L:$L,ROW()-8)="",TODAY(),INDEX(Transactions!$G:$G,ROW()-8))</f>
        <v>46238</v>
      </c>
      <c r="F2560">
        <f>IF(INDEX(Transactions!$L:$L,ROW()-8)="",0,INDEX(Transactions!$Q:$Q,ROW()-8))</f>
        <v>0</v>
      </c>
    </row>
    <row r="2561" spans="2:6" x14ac:dyDescent="0.15">
      <c r="B2561">
        <f ca="1">IF(INDEX(Transactions!$L:$L,ROW()-8)="",TODAY(),INDEX(Transactions!$G:$G,ROW()-8))</f>
        <v>46238</v>
      </c>
      <c r="F2561">
        <f>IF(INDEX(Transactions!$L:$L,ROW()-8)="",0,INDEX(Transactions!$Q:$Q,ROW()-8))</f>
        <v>0</v>
      </c>
    </row>
    <row r="2562" spans="2:6" x14ac:dyDescent="0.15">
      <c r="B2562">
        <f ca="1">IF(INDEX(Transactions!$L:$L,ROW()-8)="",TODAY(),INDEX(Transactions!$G:$G,ROW()-8))</f>
        <v>46238</v>
      </c>
      <c r="F2562">
        <f>IF(INDEX(Transactions!$L:$L,ROW()-8)="",0,INDEX(Transactions!$Q:$Q,ROW()-8))</f>
        <v>0</v>
      </c>
    </row>
    <row r="2563" spans="2:6" x14ac:dyDescent="0.15">
      <c r="B2563">
        <f ca="1">IF(INDEX(Transactions!$L:$L,ROW()-8)="",TODAY(),INDEX(Transactions!$G:$G,ROW()-8))</f>
        <v>46238</v>
      </c>
      <c r="F2563">
        <f>IF(INDEX(Transactions!$L:$L,ROW()-8)="",0,INDEX(Transactions!$Q:$Q,ROW()-8))</f>
        <v>0</v>
      </c>
    </row>
    <row r="2564" spans="2:6" x14ac:dyDescent="0.15">
      <c r="B2564">
        <f ca="1">IF(INDEX(Transactions!$L:$L,ROW()-8)="",TODAY(),INDEX(Transactions!$G:$G,ROW()-8))</f>
        <v>46238</v>
      </c>
      <c r="F2564">
        <f>IF(INDEX(Transactions!$L:$L,ROW()-8)="",0,INDEX(Transactions!$Q:$Q,ROW()-8))</f>
        <v>0</v>
      </c>
    </row>
    <row r="2565" spans="2:6" x14ac:dyDescent="0.15">
      <c r="B2565">
        <f ca="1">IF(INDEX(Transactions!$L:$L,ROW()-8)="",TODAY(),INDEX(Transactions!$G:$G,ROW()-8))</f>
        <v>46238</v>
      </c>
      <c r="F2565">
        <f>IF(INDEX(Transactions!$L:$L,ROW()-8)="",0,INDEX(Transactions!$Q:$Q,ROW()-8))</f>
        <v>0</v>
      </c>
    </row>
    <row r="2566" spans="2:6" x14ac:dyDescent="0.15">
      <c r="B2566">
        <f ca="1">IF(INDEX(Transactions!$L:$L,ROW()-8)="",TODAY(),INDEX(Transactions!$G:$G,ROW()-8))</f>
        <v>46238</v>
      </c>
      <c r="F2566">
        <f>IF(INDEX(Transactions!$L:$L,ROW()-8)="",0,INDEX(Transactions!$Q:$Q,ROW()-8))</f>
        <v>0</v>
      </c>
    </row>
    <row r="2567" spans="2:6" x14ac:dyDescent="0.15">
      <c r="B2567">
        <f ca="1">IF(INDEX(Transactions!$L:$L,ROW()-8)="",TODAY(),INDEX(Transactions!$G:$G,ROW()-8))</f>
        <v>46238</v>
      </c>
      <c r="F2567">
        <f>IF(INDEX(Transactions!$L:$L,ROW()-8)="",0,INDEX(Transactions!$Q:$Q,ROW()-8))</f>
        <v>0</v>
      </c>
    </row>
    <row r="2568" spans="2:6" x14ac:dyDescent="0.15">
      <c r="B2568">
        <f ca="1">IF(INDEX(Transactions!$L:$L,ROW()-8)="",TODAY(),INDEX(Transactions!$G:$G,ROW()-8))</f>
        <v>46238</v>
      </c>
      <c r="F2568">
        <f>IF(INDEX(Transactions!$L:$L,ROW()-8)="",0,INDEX(Transactions!$Q:$Q,ROW()-8))</f>
        <v>0</v>
      </c>
    </row>
    <row r="2569" spans="2:6" x14ac:dyDescent="0.15">
      <c r="B2569">
        <f ca="1">IF(INDEX(Transactions!$L:$L,ROW()-8)="",TODAY(),INDEX(Transactions!$G:$G,ROW()-8))</f>
        <v>46238</v>
      </c>
      <c r="F2569">
        <f>IF(INDEX(Transactions!$L:$L,ROW()-8)="",0,INDEX(Transactions!$Q:$Q,ROW()-8))</f>
        <v>0</v>
      </c>
    </row>
    <row r="2570" spans="2:6" x14ac:dyDescent="0.15">
      <c r="B2570">
        <f ca="1">IF(INDEX(Transactions!$L:$L,ROW()-8)="",TODAY(),INDEX(Transactions!$G:$G,ROW()-8))</f>
        <v>46238</v>
      </c>
      <c r="F2570">
        <f>IF(INDEX(Transactions!$L:$L,ROW()-8)="",0,INDEX(Transactions!$Q:$Q,ROW()-8))</f>
        <v>0</v>
      </c>
    </row>
    <row r="2571" spans="2:6" x14ac:dyDescent="0.15">
      <c r="B2571">
        <f ca="1">IF(INDEX(Transactions!$L:$L,ROW()-8)="",TODAY(),INDEX(Transactions!$G:$G,ROW()-8))</f>
        <v>46238</v>
      </c>
      <c r="F2571">
        <f>IF(INDEX(Transactions!$L:$L,ROW()-8)="",0,INDEX(Transactions!$Q:$Q,ROW()-8))</f>
        <v>0</v>
      </c>
    </row>
    <row r="2572" spans="2:6" x14ac:dyDescent="0.15">
      <c r="B2572">
        <f ca="1">IF(INDEX(Transactions!$L:$L,ROW()-8)="",TODAY(),INDEX(Transactions!$G:$G,ROW()-8))</f>
        <v>46238</v>
      </c>
      <c r="F2572">
        <f>IF(INDEX(Transactions!$L:$L,ROW()-8)="",0,INDEX(Transactions!$Q:$Q,ROW()-8))</f>
        <v>0</v>
      </c>
    </row>
    <row r="2573" spans="2:6" x14ac:dyDescent="0.15">
      <c r="B2573">
        <f ca="1">IF(INDEX(Transactions!$L:$L,ROW()-8)="",TODAY(),INDEX(Transactions!$G:$G,ROW()-8))</f>
        <v>46238</v>
      </c>
      <c r="F2573">
        <f>IF(INDEX(Transactions!$L:$L,ROW()-8)="",0,INDEX(Transactions!$Q:$Q,ROW()-8))</f>
        <v>0</v>
      </c>
    </row>
    <row r="2574" spans="2:6" x14ac:dyDescent="0.15">
      <c r="B2574">
        <f ca="1">IF(INDEX(Transactions!$L:$L,ROW()-8)="",TODAY(),INDEX(Transactions!$G:$G,ROW()-8))</f>
        <v>46238</v>
      </c>
      <c r="F2574">
        <f>IF(INDEX(Transactions!$L:$L,ROW()-8)="",0,INDEX(Transactions!$Q:$Q,ROW()-8))</f>
        <v>0</v>
      </c>
    </row>
    <row r="2575" spans="2:6" x14ac:dyDescent="0.15">
      <c r="B2575">
        <f ca="1">IF(INDEX(Transactions!$L:$L,ROW()-8)="",TODAY(),INDEX(Transactions!$G:$G,ROW()-8))</f>
        <v>46238</v>
      </c>
      <c r="F2575">
        <f>IF(INDEX(Transactions!$L:$L,ROW()-8)="",0,INDEX(Transactions!$Q:$Q,ROW()-8))</f>
        <v>0</v>
      </c>
    </row>
    <row r="2576" spans="2:6" x14ac:dyDescent="0.15">
      <c r="B2576">
        <f ca="1">IF(INDEX(Transactions!$L:$L,ROW()-8)="",TODAY(),INDEX(Transactions!$G:$G,ROW()-8))</f>
        <v>46238</v>
      </c>
      <c r="F2576">
        <f>IF(INDEX(Transactions!$L:$L,ROW()-8)="",0,INDEX(Transactions!$Q:$Q,ROW()-8))</f>
        <v>0</v>
      </c>
    </row>
    <row r="2577" spans="2:6" x14ac:dyDescent="0.15">
      <c r="B2577">
        <f ca="1">IF(INDEX(Transactions!$L:$L,ROW()-8)="",TODAY(),INDEX(Transactions!$G:$G,ROW()-8))</f>
        <v>46238</v>
      </c>
      <c r="F2577">
        <f>IF(INDEX(Transactions!$L:$L,ROW()-8)="",0,INDEX(Transactions!$Q:$Q,ROW()-8))</f>
        <v>0</v>
      </c>
    </row>
    <row r="2578" spans="2:6" x14ac:dyDescent="0.15">
      <c r="B2578">
        <f ca="1">IF(INDEX(Transactions!$L:$L,ROW()-8)="",TODAY(),INDEX(Transactions!$G:$G,ROW()-8))</f>
        <v>46238</v>
      </c>
      <c r="F2578">
        <f>IF(INDEX(Transactions!$L:$L,ROW()-8)="",0,INDEX(Transactions!$Q:$Q,ROW()-8))</f>
        <v>0</v>
      </c>
    </row>
    <row r="2579" spans="2:6" x14ac:dyDescent="0.15">
      <c r="B2579">
        <f ca="1">IF(INDEX(Transactions!$L:$L,ROW()-8)="",TODAY(),INDEX(Transactions!$G:$G,ROW()-8))</f>
        <v>46238</v>
      </c>
      <c r="F2579">
        <f>IF(INDEX(Transactions!$L:$L,ROW()-8)="",0,INDEX(Transactions!$Q:$Q,ROW()-8))</f>
        <v>0</v>
      </c>
    </row>
    <row r="2580" spans="2:6" x14ac:dyDescent="0.15">
      <c r="B2580">
        <f ca="1">IF(INDEX(Transactions!$L:$L,ROW()-8)="",TODAY(),INDEX(Transactions!$G:$G,ROW()-8))</f>
        <v>46238</v>
      </c>
      <c r="F2580">
        <f>IF(INDEX(Transactions!$L:$L,ROW()-8)="",0,INDEX(Transactions!$Q:$Q,ROW()-8))</f>
        <v>0</v>
      </c>
    </row>
    <row r="2581" spans="2:6" x14ac:dyDescent="0.15">
      <c r="B2581">
        <f ca="1">IF(INDEX(Transactions!$L:$L,ROW()-8)="",TODAY(),INDEX(Transactions!$G:$G,ROW()-8))</f>
        <v>46238</v>
      </c>
      <c r="F2581">
        <f>IF(INDEX(Transactions!$L:$L,ROW()-8)="",0,INDEX(Transactions!$Q:$Q,ROW()-8))</f>
        <v>0</v>
      </c>
    </row>
    <row r="2582" spans="2:6" x14ac:dyDescent="0.15">
      <c r="B2582">
        <f ca="1">IF(INDEX(Transactions!$L:$L,ROW()-8)="",TODAY(),INDEX(Transactions!$G:$G,ROW()-8))</f>
        <v>46238</v>
      </c>
      <c r="F2582">
        <f>IF(INDEX(Transactions!$L:$L,ROW()-8)="",0,INDEX(Transactions!$Q:$Q,ROW()-8))</f>
        <v>0</v>
      </c>
    </row>
    <row r="2583" spans="2:6" x14ac:dyDescent="0.15">
      <c r="B2583">
        <f ca="1">IF(INDEX(Transactions!$L:$L,ROW()-8)="",TODAY(),INDEX(Transactions!$G:$G,ROW()-8))</f>
        <v>46238</v>
      </c>
      <c r="F2583">
        <f>IF(INDEX(Transactions!$L:$L,ROW()-8)="",0,INDEX(Transactions!$Q:$Q,ROW()-8))</f>
        <v>0</v>
      </c>
    </row>
    <row r="2584" spans="2:6" x14ac:dyDescent="0.15">
      <c r="B2584">
        <f ca="1">IF(INDEX(Transactions!$L:$L,ROW()-8)="",TODAY(),INDEX(Transactions!$G:$G,ROW()-8))</f>
        <v>46238</v>
      </c>
      <c r="F2584">
        <f>IF(INDEX(Transactions!$L:$L,ROW()-8)="",0,INDEX(Transactions!$Q:$Q,ROW()-8))</f>
        <v>0</v>
      </c>
    </row>
    <row r="2585" spans="2:6" x14ac:dyDescent="0.15">
      <c r="B2585">
        <f ca="1">IF(INDEX(Transactions!$L:$L,ROW()-8)="",TODAY(),INDEX(Transactions!$G:$G,ROW()-8))</f>
        <v>46238</v>
      </c>
      <c r="F2585">
        <f>IF(INDEX(Transactions!$L:$L,ROW()-8)="",0,INDEX(Transactions!$Q:$Q,ROW()-8))</f>
        <v>0</v>
      </c>
    </row>
    <row r="2586" spans="2:6" x14ac:dyDescent="0.15">
      <c r="B2586">
        <f ca="1">IF(INDEX(Transactions!$L:$L,ROW()-8)="",TODAY(),INDEX(Transactions!$G:$G,ROW()-8))</f>
        <v>46238</v>
      </c>
      <c r="F2586">
        <f>IF(INDEX(Transactions!$L:$L,ROW()-8)="",0,INDEX(Transactions!$Q:$Q,ROW()-8))</f>
        <v>0</v>
      </c>
    </row>
    <row r="2587" spans="2:6" x14ac:dyDescent="0.15">
      <c r="B2587">
        <f ca="1">IF(INDEX(Transactions!$L:$L,ROW()-8)="",TODAY(),INDEX(Transactions!$G:$G,ROW()-8))</f>
        <v>46238</v>
      </c>
      <c r="F2587">
        <f>IF(INDEX(Transactions!$L:$L,ROW()-8)="",0,INDEX(Transactions!$Q:$Q,ROW()-8))</f>
        <v>0</v>
      </c>
    </row>
    <row r="2588" spans="2:6" x14ac:dyDescent="0.15">
      <c r="B2588">
        <f ca="1">IF(INDEX(Transactions!$L:$L,ROW()-8)="",TODAY(),INDEX(Transactions!$G:$G,ROW()-8))</f>
        <v>46238</v>
      </c>
      <c r="F2588">
        <f>IF(INDEX(Transactions!$L:$L,ROW()-8)="",0,INDEX(Transactions!$Q:$Q,ROW()-8))</f>
        <v>0</v>
      </c>
    </row>
    <row r="2589" spans="2:6" x14ac:dyDescent="0.15">
      <c r="B2589">
        <f ca="1">IF(INDEX(Transactions!$L:$L,ROW()-8)="",TODAY(),INDEX(Transactions!$G:$G,ROW()-8))</f>
        <v>46238</v>
      </c>
      <c r="F2589">
        <f>IF(INDEX(Transactions!$L:$L,ROW()-8)="",0,INDEX(Transactions!$Q:$Q,ROW()-8))</f>
        <v>0</v>
      </c>
    </row>
    <row r="2590" spans="2:6" x14ac:dyDescent="0.15">
      <c r="B2590">
        <f ca="1">IF(INDEX(Transactions!$L:$L,ROW()-8)="",TODAY(),INDEX(Transactions!$G:$G,ROW()-8))</f>
        <v>46238</v>
      </c>
      <c r="F2590">
        <f>IF(INDEX(Transactions!$L:$L,ROW()-8)="",0,INDEX(Transactions!$Q:$Q,ROW()-8))</f>
        <v>0</v>
      </c>
    </row>
    <row r="2591" spans="2:6" x14ac:dyDescent="0.15">
      <c r="B2591">
        <f ca="1">IF(INDEX(Transactions!$L:$L,ROW()-8)="",TODAY(),INDEX(Transactions!$G:$G,ROW()-8))</f>
        <v>46238</v>
      </c>
      <c r="F2591">
        <f>IF(INDEX(Transactions!$L:$L,ROW()-8)="",0,INDEX(Transactions!$Q:$Q,ROW()-8))</f>
        <v>0</v>
      </c>
    </row>
    <row r="2592" spans="2:6" x14ac:dyDescent="0.15">
      <c r="B2592">
        <f ca="1">IF(INDEX(Transactions!$L:$L,ROW()-8)="",TODAY(),INDEX(Transactions!$G:$G,ROW()-8))</f>
        <v>46238</v>
      </c>
      <c r="F2592">
        <f>IF(INDEX(Transactions!$L:$L,ROW()-8)="",0,INDEX(Transactions!$Q:$Q,ROW()-8))</f>
        <v>0</v>
      </c>
    </row>
    <row r="2593" spans="2:6" x14ac:dyDescent="0.15">
      <c r="B2593">
        <f ca="1">IF(INDEX(Transactions!$L:$L,ROW()-8)="",TODAY(),INDEX(Transactions!$G:$G,ROW()-8))</f>
        <v>46238</v>
      </c>
      <c r="F2593">
        <f>IF(INDEX(Transactions!$L:$L,ROW()-8)="",0,INDEX(Transactions!$Q:$Q,ROW()-8))</f>
        <v>0</v>
      </c>
    </row>
    <row r="2594" spans="2:6" x14ac:dyDescent="0.15">
      <c r="B2594">
        <f ca="1">IF(INDEX(Transactions!$L:$L,ROW()-8)="",TODAY(),INDEX(Transactions!$G:$G,ROW()-8))</f>
        <v>46238</v>
      </c>
      <c r="F2594">
        <f>IF(INDEX(Transactions!$L:$L,ROW()-8)="",0,INDEX(Transactions!$Q:$Q,ROW()-8))</f>
        <v>0</v>
      </c>
    </row>
    <row r="2595" spans="2:6" x14ac:dyDescent="0.15">
      <c r="B2595">
        <f ca="1">IF(INDEX(Transactions!$L:$L,ROW()-8)="",TODAY(),INDEX(Transactions!$G:$G,ROW()-8))</f>
        <v>46238</v>
      </c>
      <c r="F2595">
        <f>IF(INDEX(Transactions!$L:$L,ROW()-8)="",0,INDEX(Transactions!$Q:$Q,ROW()-8))</f>
        <v>0</v>
      </c>
    </row>
    <row r="2596" spans="2:6" x14ac:dyDescent="0.15">
      <c r="B2596">
        <f ca="1">IF(INDEX(Transactions!$L:$L,ROW()-8)="",TODAY(),INDEX(Transactions!$G:$G,ROW()-8))</f>
        <v>46238</v>
      </c>
      <c r="F2596">
        <f>IF(INDEX(Transactions!$L:$L,ROW()-8)="",0,INDEX(Transactions!$Q:$Q,ROW()-8))</f>
        <v>0</v>
      </c>
    </row>
    <row r="2597" spans="2:6" x14ac:dyDescent="0.15">
      <c r="B2597">
        <f ca="1">IF(INDEX(Transactions!$L:$L,ROW()-8)="",TODAY(),INDEX(Transactions!$G:$G,ROW()-8))</f>
        <v>46238</v>
      </c>
      <c r="F2597">
        <f>IF(INDEX(Transactions!$L:$L,ROW()-8)="",0,INDEX(Transactions!$Q:$Q,ROW()-8))</f>
        <v>0</v>
      </c>
    </row>
    <row r="2598" spans="2:6" x14ac:dyDescent="0.15">
      <c r="B2598">
        <f ca="1">IF(INDEX(Transactions!$L:$L,ROW()-8)="",TODAY(),INDEX(Transactions!$G:$G,ROW()-8))</f>
        <v>46238</v>
      </c>
      <c r="F2598">
        <f>IF(INDEX(Transactions!$L:$L,ROW()-8)="",0,INDEX(Transactions!$Q:$Q,ROW()-8))</f>
        <v>0</v>
      </c>
    </row>
    <row r="2599" spans="2:6" x14ac:dyDescent="0.15">
      <c r="B2599">
        <f ca="1">IF(INDEX(Transactions!$L:$L,ROW()-8)="",TODAY(),INDEX(Transactions!$G:$G,ROW()-8))</f>
        <v>46238</v>
      </c>
      <c r="F2599">
        <f>IF(INDEX(Transactions!$L:$L,ROW()-8)="",0,INDEX(Transactions!$Q:$Q,ROW()-8))</f>
        <v>0</v>
      </c>
    </row>
    <row r="2600" spans="2:6" x14ac:dyDescent="0.15">
      <c r="B2600">
        <f ca="1">IF(INDEX(Transactions!$L:$L,ROW()-8)="",TODAY(),INDEX(Transactions!$G:$G,ROW()-8))</f>
        <v>46238</v>
      </c>
      <c r="F2600">
        <f>IF(INDEX(Transactions!$L:$L,ROW()-8)="",0,INDEX(Transactions!$Q:$Q,ROW()-8))</f>
        <v>0</v>
      </c>
    </row>
    <row r="2601" spans="2:6" x14ac:dyDescent="0.15">
      <c r="B2601">
        <f ca="1">IF(INDEX(Transactions!$L:$L,ROW()-8)="",TODAY(),INDEX(Transactions!$G:$G,ROW()-8))</f>
        <v>46238</v>
      </c>
      <c r="F2601">
        <f>IF(INDEX(Transactions!$L:$L,ROW()-8)="",0,INDEX(Transactions!$Q:$Q,ROW()-8))</f>
        <v>0</v>
      </c>
    </row>
    <row r="2602" spans="2:6" x14ac:dyDescent="0.15">
      <c r="B2602">
        <f ca="1">IF(INDEX(Transactions!$L:$L,ROW()-8)="",TODAY(),INDEX(Transactions!$G:$G,ROW()-8))</f>
        <v>46238</v>
      </c>
      <c r="F2602">
        <f>IF(INDEX(Transactions!$L:$L,ROW()-8)="",0,INDEX(Transactions!$Q:$Q,ROW()-8))</f>
        <v>0</v>
      </c>
    </row>
    <row r="2603" spans="2:6" x14ac:dyDescent="0.15">
      <c r="B2603">
        <f ca="1">IF(INDEX(Transactions!$L:$L,ROW()-8)="",TODAY(),INDEX(Transactions!$G:$G,ROW()-8))</f>
        <v>46238</v>
      </c>
      <c r="F2603">
        <f>IF(INDEX(Transactions!$L:$L,ROW()-8)="",0,INDEX(Transactions!$Q:$Q,ROW()-8))</f>
        <v>0</v>
      </c>
    </row>
    <row r="2604" spans="2:6" x14ac:dyDescent="0.15">
      <c r="B2604">
        <f ca="1">IF(INDEX(Transactions!$L:$L,ROW()-8)="",TODAY(),INDEX(Transactions!$G:$G,ROW()-8))</f>
        <v>46238</v>
      </c>
      <c r="F2604">
        <f>IF(INDEX(Transactions!$L:$L,ROW()-8)="",0,INDEX(Transactions!$Q:$Q,ROW()-8))</f>
        <v>0</v>
      </c>
    </row>
    <row r="2605" spans="2:6" x14ac:dyDescent="0.15">
      <c r="B2605">
        <f ca="1">IF(INDEX(Transactions!$L:$L,ROW()-8)="",TODAY(),INDEX(Transactions!$G:$G,ROW()-8))</f>
        <v>46238</v>
      </c>
      <c r="F2605">
        <f>IF(INDEX(Transactions!$L:$L,ROW()-8)="",0,INDEX(Transactions!$Q:$Q,ROW()-8))</f>
        <v>0</v>
      </c>
    </row>
    <row r="2606" spans="2:6" x14ac:dyDescent="0.15">
      <c r="B2606">
        <f ca="1">IF(INDEX(Transactions!$L:$L,ROW()-8)="",TODAY(),INDEX(Transactions!$G:$G,ROW()-8))</f>
        <v>46238</v>
      </c>
      <c r="F2606">
        <f>IF(INDEX(Transactions!$L:$L,ROW()-8)="",0,INDEX(Transactions!$Q:$Q,ROW()-8))</f>
        <v>0</v>
      </c>
    </row>
    <row r="2607" spans="2:6" x14ac:dyDescent="0.15">
      <c r="B2607">
        <f ca="1">IF(INDEX(Transactions!$L:$L,ROW()-8)="",TODAY(),INDEX(Transactions!$G:$G,ROW()-8))</f>
        <v>46238</v>
      </c>
      <c r="F2607">
        <f>IF(INDEX(Transactions!$L:$L,ROW()-8)="",0,INDEX(Transactions!$Q:$Q,ROW()-8))</f>
        <v>0</v>
      </c>
    </row>
    <row r="2608" spans="2:6" x14ac:dyDescent="0.15">
      <c r="B2608">
        <f ca="1">IF(INDEX(Transactions!$L:$L,ROW()-8)="",TODAY(),INDEX(Transactions!$G:$G,ROW()-8))</f>
        <v>46238</v>
      </c>
      <c r="F2608">
        <f>IF(INDEX(Transactions!$L:$L,ROW()-8)="",0,INDEX(Transactions!$Q:$Q,ROW()-8))</f>
        <v>0</v>
      </c>
    </row>
    <row r="2609" spans="2:6" x14ac:dyDescent="0.15">
      <c r="B2609">
        <f ca="1">IF(INDEX(Transactions!$L:$L,ROW()-8)="",TODAY(),INDEX(Transactions!$G:$G,ROW()-8))</f>
        <v>46238</v>
      </c>
      <c r="F2609">
        <f>IF(INDEX(Transactions!$L:$L,ROW()-8)="",0,INDEX(Transactions!$Q:$Q,ROW()-8))</f>
        <v>0</v>
      </c>
    </row>
    <row r="2610" spans="2:6" x14ac:dyDescent="0.15">
      <c r="B2610">
        <f ca="1">IF(INDEX(Transactions!$L:$L,ROW()-8)="",TODAY(),INDEX(Transactions!$G:$G,ROW()-8))</f>
        <v>46238</v>
      </c>
      <c r="F2610">
        <f>IF(INDEX(Transactions!$L:$L,ROW()-8)="",0,INDEX(Transactions!$Q:$Q,ROW()-8))</f>
        <v>0</v>
      </c>
    </row>
    <row r="2611" spans="2:6" x14ac:dyDescent="0.15">
      <c r="B2611">
        <f ca="1">IF(INDEX(Transactions!$L:$L,ROW()-8)="",TODAY(),INDEX(Transactions!$G:$G,ROW()-8))</f>
        <v>46238</v>
      </c>
      <c r="F2611">
        <f>IF(INDEX(Transactions!$L:$L,ROW()-8)="",0,INDEX(Transactions!$Q:$Q,ROW()-8))</f>
        <v>0</v>
      </c>
    </row>
    <row r="2612" spans="2:6" x14ac:dyDescent="0.15">
      <c r="B2612">
        <f ca="1">IF(INDEX(Transactions!$L:$L,ROW()-8)="",TODAY(),INDEX(Transactions!$G:$G,ROW()-8))</f>
        <v>46238</v>
      </c>
      <c r="F2612">
        <f>IF(INDEX(Transactions!$L:$L,ROW()-8)="",0,INDEX(Transactions!$Q:$Q,ROW()-8))</f>
        <v>0</v>
      </c>
    </row>
    <row r="2613" spans="2:6" x14ac:dyDescent="0.15">
      <c r="B2613">
        <f ca="1">IF(INDEX(Transactions!$L:$L,ROW()-8)="",TODAY(),INDEX(Transactions!$G:$G,ROW()-8))</f>
        <v>46238</v>
      </c>
      <c r="F2613">
        <f>IF(INDEX(Transactions!$L:$L,ROW()-8)="",0,INDEX(Transactions!$Q:$Q,ROW()-8))</f>
        <v>0</v>
      </c>
    </row>
    <row r="2614" spans="2:6" x14ac:dyDescent="0.15">
      <c r="B2614">
        <f ca="1">IF(INDEX(Transactions!$L:$L,ROW()-8)="",TODAY(),INDEX(Transactions!$G:$G,ROW()-8))</f>
        <v>46238</v>
      </c>
      <c r="F2614">
        <f>IF(INDEX(Transactions!$L:$L,ROW()-8)="",0,INDEX(Transactions!$Q:$Q,ROW()-8))</f>
        <v>0</v>
      </c>
    </row>
    <row r="2615" spans="2:6" x14ac:dyDescent="0.15">
      <c r="B2615">
        <f ca="1">IF(INDEX(Transactions!$L:$L,ROW()-8)="",TODAY(),INDEX(Transactions!$G:$G,ROW()-8))</f>
        <v>46238</v>
      </c>
      <c r="F2615">
        <f>IF(INDEX(Transactions!$L:$L,ROW()-8)="",0,INDEX(Transactions!$Q:$Q,ROW()-8))</f>
        <v>0</v>
      </c>
    </row>
    <row r="2616" spans="2:6" x14ac:dyDescent="0.15">
      <c r="B2616">
        <f ca="1">IF(INDEX(Transactions!$L:$L,ROW()-8)="",TODAY(),INDEX(Transactions!$G:$G,ROW()-8))</f>
        <v>46238</v>
      </c>
      <c r="F2616">
        <f>IF(INDEX(Transactions!$L:$L,ROW()-8)="",0,INDEX(Transactions!$Q:$Q,ROW()-8))</f>
        <v>0</v>
      </c>
    </row>
    <row r="2617" spans="2:6" x14ac:dyDescent="0.15">
      <c r="B2617">
        <f ca="1">IF(INDEX(Transactions!$L:$L,ROW()-8)="",TODAY(),INDEX(Transactions!$G:$G,ROW()-8))</f>
        <v>46238</v>
      </c>
      <c r="F2617">
        <f>IF(INDEX(Transactions!$L:$L,ROW()-8)="",0,INDEX(Transactions!$Q:$Q,ROW()-8))</f>
        <v>0</v>
      </c>
    </row>
    <row r="2618" spans="2:6" x14ac:dyDescent="0.15">
      <c r="B2618">
        <f ca="1">IF(INDEX(Transactions!$L:$L,ROW()-8)="",TODAY(),INDEX(Transactions!$G:$G,ROW()-8))</f>
        <v>46238</v>
      </c>
      <c r="F2618">
        <f>IF(INDEX(Transactions!$L:$L,ROW()-8)="",0,INDEX(Transactions!$Q:$Q,ROW()-8))</f>
        <v>0</v>
      </c>
    </row>
    <row r="2619" spans="2:6" x14ac:dyDescent="0.15">
      <c r="B2619">
        <f ca="1">IF(INDEX(Transactions!$L:$L,ROW()-8)="",TODAY(),INDEX(Transactions!$G:$G,ROW()-8))</f>
        <v>46238</v>
      </c>
      <c r="F2619">
        <f>IF(INDEX(Transactions!$L:$L,ROW()-8)="",0,INDEX(Transactions!$Q:$Q,ROW()-8))</f>
        <v>0</v>
      </c>
    </row>
    <row r="2620" spans="2:6" x14ac:dyDescent="0.15">
      <c r="B2620">
        <f ca="1">IF(INDEX(Transactions!$L:$L,ROW()-8)="",TODAY(),INDEX(Transactions!$G:$G,ROW()-8))</f>
        <v>46238</v>
      </c>
      <c r="F2620">
        <f>IF(INDEX(Transactions!$L:$L,ROW()-8)="",0,INDEX(Transactions!$Q:$Q,ROW()-8))</f>
        <v>0</v>
      </c>
    </row>
    <row r="2621" spans="2:6" x14ac:dyDescent="0.15">
      <c r="B2621">
        <f ca="1">IF(INDEX(Transactions!$L:$L,ROW()-8)="",TODAY(),INDEX(Transactions!$G:$G,ROW()-8))</f>
        <v>46238</v>
      </c>
      <c r="F2621">
        <f>IF(INDEX(Transactions!$L:$L,ROW()-8)="",0,INDEX(Transactions!$Q:$Q,ROW()-8))</f>
        <v>0</v>
      </c>
    </row>
    <row r="2622" spans="2:6" x14ac:dyDescent="0.15">
      <c r="B2622">
        <f ca="1">IF(INDEX(Transactions!$L:$L,ROW()-8)="",TODAY(),INDEX(Transactions!$G:$G,ROW()-8))</f>
        <v>46238</v>
      </c>
      <c r="F2622">
        <f>IF(INDEX(Transactions!$L:$L,ROW()-8)="",0,INDEX(Transactions!$Q:$Q,ROW()-8))</f>
        <v>0</v>
      </c>
    </row>
    <row r="2623" spans="2:6" x14ac:dyDescent="0.15">
      <c r="B2623">
        <f ca="1">IF(INDEX(Transactions!$L:$L,ROW()-8)="",TODAY(),INDEX(Transactions!$G:$G,ROW()-8))</f>
        <v>46238</v>
      </c>
      <c r="F2623">
        <f>IF(INDEX(Transactions!$L:$L,ROW()-8)="",0,INDEX(Transactions!$Q:$Q,ROW()-8))</f>
        <v>0</v>
      </c>
    </row>
    <row r="2624" spans="2:6" x14ac:dyDescent="0.15">
      <c r="B2624">
        <f ca="1">IF(INDEX(Transactions!$L:$L,ROW()-8)="",TODAY(),INDEX(Transactions!$G:$G,ROW()-8))</f>
        <v>46238</v>
      </c>
      <c r="F2624">
        <f>IF(INDEX(Transactions!$L:$L,ROW()-8)="",0,INDEX(Transactions!$Q:$Q,ROW()-8))</f>
        <v>0</v>
      </c>
    </row>
    <row r="2625" spans="2:6" x14ac:dyDescent="0.15">
      <c r="B2625">
        <f ca="1">IF(INDEX(Transactions!$L:$L,ROW()-8)="",TODAY(),INDEX(Transactions!$G:$G,ROW()-8))</f>
        <v>46238</v>
      </c>
      <c r="F2625">
        <f>IF(INDEX(Transactions!$L:$L,ROW()-8)="",0,INDEX(Transactions!$Q:$Q,ROW()-8))</f>
        <v>0</v>
      </c>
    </row>
    <row r="2626" spans="2:6" x14ac:dyDescent="0.15">
      <c r="B2626">
        <f ca="1">IF(INDEX(Transactions!$L:$L,ROW()-8)="",TODAY(),INDEX(Transactions!$G:$G,ROW()-8))</f>
        <v>46238</v>
      </c>
      <c r="F2626">
        <f>IF(INDEX(Transactions!$L:$L,ROW()-8)="",0,INDEX(Transactions!$Q:$Q,ROW()-8))</f>
        <v>0</v>
      </c>
    </row>
    <row r="2627" spans="2:6" x14ac:dyDescent="0.15">
      <c r="B2627">
        <f ca="1">IF(INDEX(Transactions!$L:$L,ROW()-8)="",TODAY(),INDEX(Transactions!$G:$G,ROW()-8))</f>
        <v>46238</v>
      </c>
      <c r="F2627">
        <f>IF(INDEX(Transactions!$L:$L,ROW()-8)="",0,INDEX(Transactions!$Q:$Q,ROW()-8))</f>
        <v>0</v>
      </c>
    </row>
    <row r="2628" spans="2:6" x14ac:dyDescent="0.15">
      <c r="B2628">
        <f ca="1">IF(INDEX(Transactions!$L:$L,ROW()-8)="",TODAY(),INDEX(Transactions!$G:$G,ROW()-8))</f>
        <v>46238</v>
      </c>
      <c r="F2628">
        <f>IF(INDEX(Transactions!$L:$L,ROW()-8)="",0,INDEX(Transactions!$Q:$Q,ROW()-8))</f>
        <v>0</v>
      </c>
    </row>
    <row r="2629" spans="2:6" x14ac:dyDescent="0.15">
      <c r="B2629">
        <f ca="1">IF(INDEX(Transactions!$L:$L,ROW()-8)="",TODAY(),INDEX(Transactions!$G:$G,ROW()-8))</f>
        <v>46238</v>
      </c>
      <c r="F2629">
        <f>IF(INDEX(Transactions!$L:$L,ROW()-8)="",0,INDEX(Transactions!$Q:$Q,ROW()-8))</f>
        <v>0</v>
      </c>
    </row>
    <row r="2630" spans="2:6" x14ac:dyDescent="0.15">
      <c r="B2630">
        <f ca="1">IF(INDEX(Transactions!$L:$L,ROW()-8)="",TODAY(),INDEX(Transactions!$G:$G,ROW()-8))</f>
        <v>46238</v>
      </c>
      <c r="F2630">
        <f>IF(INDEX(Transactions!$L:$L,ROW()-8)="",0,INDEX(Transactions!$Q:$Q,ROW()-8))</f>
        <v>0</v>
      </c>
    </row>
    <row r="2631" spans="2:6" x14ac:dyDescent="0.15">
      <c r="B2631">
        <f ca="1">IF(INDEX(Transactions!$L:$L,ROW()-8)="",TODAY(),INDEX(Transactions!$G:$G,ROW()-8))</f>
        <v>46238</v>
      </c>
      <c r="F2631">
        <f>IF(INDEX(Transactions!$L:$L,ROW()-8)="",0,INDEX(Transactions!$Q:$Q,ROW()-8))</f>
        <v>0</v>
      </c>
    </row>
    <row r="2632" spans="2:6" x14ac:dyDescent="0.15">
      <c r="B2632">
        <f ca="1">IF(INDEX(Transactions!$L:$L,ROW()-8)="",TODAY(),INDEX(Transactions!$G:$G,ROW()-8))</f>
        <v>46238</v>
      </c>
      <c r="F2632">
        <f>IF(INDEX(Transactions!$L:$L,ROW()-8)="",0,INDEX(Transactions!$Q:$Q,ROW()-8))</f>
        <v>0</v>
      </c>
    </row>
    <row r="2633" spans="2:6" x14ac:dyDescent="0.15">
      <c r="B2633">
        <f ca="1">IF(INDEX(Transactions!$L:$L,ROW()-8)="",TODAY(),INDEX(Transactions!$G:$G,ROW()-8))</f>
        <v>46238</v>
      </c>
      <c r="F2633">
        <f>IF(INDEX(Transactions!$L:$L,ROW()-8)="",0,INDEX(Transactions!$Q:$Q,ROW()-8))</f>
        <v>0</v>
      </c>
    </row>
    <row r="2634" spans="2:6" x14ac:dyDescent="0.15">
      <c r="B2634">
        <f ca="1">IF(INDEX(Transactions!$L:$L,ROW()-8)="",TODAY(),INDEX(Transactions!$G:$G,ROW()-8))</f>
        <v>46238</v>
      </c>
      <c r="F2634">
        <f>IF(INDEX(Transactions!$L:$L,ROW()-8)="",0,INDEX(Transactions!$Q:$Q,ROW()-8))</f>
        <v>0</v>
      </c>
    </row>
    <row r="2635" spans="2:6" x14ac:dyDescent="0.15">
      <c r="B2635">
        <f ca="1">IF(INDEX(Transactions!$L:$L,ROW()-8)="",TODAY(),INDEX(Transactions!$G:$G,ROW()-8))</f>
        <v>46238</v>
      </c>
      <c r="F2635">
        <f>IF(INDEX(Transactions!$L:$L,ROW()-8)="",0,INDEX(Transactions!$Q:$Q,ROW()-8))</f>
        <v>0</v>
      </c>
    </row>
    <row r="2636" spans="2:6" x14ac:dyDescent="0.15">
      <c r="B2636">
        <f ca="1">IF(INDEX(Transactions!$L:$L,ROW()-8)="",TODAY(),INDEX(Transactions!$G:$G,ROW()-8))</f>
        <v>46238</v>
      </c>
      <c r="F2636">
        <f>IF(INDEX(Transactions!$L:$L,ROW()-8)="",0,INDEX(Transactions!$Q:$Q,ROW()-8))</f>
        <v>0</v>
      </c>
    </row>
    <row r="2637" spans="2:6" x14ac:dyDescent="0.15">
      <c r="B2637">
        <f ca="1">IF(INDEX(Transactions!$L:$L,ROW()-8)="",TODAY(),INDEX(Transactions!$G:$G,ROW()-8))</f>
        <v>46238</v>
      </c>
      <c r="F2637">
        <f>IF(INDEX(Transactions!$L:$L,ROW()-8)="",0,INDEX(Transactions!$Q:$Q,ROW()-8))</f>
        <v>0</v>
      </c>
    </row>
    <row r="2638" spans="2:6" x14ac:dyDescent="0.15">
      <c r="B2638">
        <f ca="1">IF(INDEX(Transactions!$L:$L,ROW()-8)="",TODAY(),INDEX(Transactions!$G:$G,ROW()-8))</f>
        <v>46238</v>
      </c>
      <c r="F2638">
        <f>IF(INDEX(Transactions!$L:$L,ROW()-8)="",0,INDEX(Transactions!$Q:$Q,ROW()-8))</f>
        <v>0</v>
      </c>
    </row>
    <row r="2639" spans="2:6" x14ac:dyDescent="0.15">
      <c r="B2639">
        <f ca="1">IF(INDEX(Transactions!$L:$L,ROW()-8)="",TODAY(),INDEX(Transactions!$G:$G,ROW()-8))</f>
        <v>46238</v>
      </c>
      <c r="F2639">
        <f>IF(INDEX(Transactions!$L:$L,ROW()-8)="",0,INDEX(Transactions!$Q:$Q,ROW()-8))</f>
        <v>0</v>
      </c>
    </row>
    <row r="2640" spans="2:6" x14ac:dyDescent="0.15">
      <c r="B2640">
        <f ca="1">IF(INDEX(Transactions!$L:$L,ROW()-8)="",TODAY(),INDEX(Transactions!$G:$G,ROW()-8))</f>
        <v>46238</v>
      </c>
      <c r="F2640">
        <f>IF(INDEX(Transactions!$L:$L,ROW()-8)="",0,INDEX(Transactions!$Q:$Q,ROW()-8))</f>
        <v>0</v>
      </c>
    </row>
    <row r="2641" spans="2:6" x14ac:dyDescent="0.15">
      <c r="B2641">
        <f ca="1">IF(INDEX(Transactions!$L:$L,ROW()-8)="",TODAY(),INDEX(Transactions!$G:$G,ROW()-8))</f>
        <v>46238</v>
      </c>
      <c r="F2641">
        <f>IF(INDEX(Transactions!$L:$L,ROW()-8)="",0,INDEX(Transactions!$Q:$Q,ROW()-8))</f>
        <v>0</v>
      </c>
    </row>
    <row r="2642" spans="2:6" x14ac:dyDescent="0.15">
      <c r="B2642">
        <f ca="1">IF(INDEX(Transactions!$L:$L,ROW()-8)="",TODAY(),INDEX(Transactions!$G:$G,ROW()-8))</f>
        <v>46238</v>
      </c>
      <c r="F2642">
        <f>IF(INDEX(Transactions!$L:$L,ROW()-8)="",0,INDEX(Transactions!$Q:$Q,ROW()-8))</f>
        <v>0</v>
      </c>
    </row>
    <row r="2643" spans="2:6" x14ac:dyDescent="0.15">
      <c r="B2643">
        <f ca="1">IF(INDEX(Transactions!$L:$L,ROW()-8)="",TODAY(),INDEX(Transactions!$G:$G,ROW()-8))</f>
        <v>46238</v>
      </c>
      <c r="F2643">
        <f>IF(INDEX(Transactions!$L:$L,ROW()-8)="",0,INDEX(Transactions!$Q:$Q,ROW()-8))</f>
        <v>0</v>
      </c>
    </row>
    <row r="2644" spans="2:6" x14ac:dyDescent="0.15">
      <c r="B2644">
        <f ca="1">IF(INDEX(Transactions!$L:$L,ROW()-8)="",TODAY(),INDEX(Transactions!$G:$G,ROW()-8))</f>
        <v>46238</v>
      </c>
      <c r="F2644">
        <f>IF(INDEX(Transactions!$L:$L,ROW()-8)="",0,INDEX(Transactions!$Q:$Q,ROW()-8))</f>
        <v>0</v>
      </c>
    </row>
    <row r="2645" spans="2:6" x14ac:dyDescent="0.15">
      <c r="B2645">
        <f ca="1">IF(INDEX(Transactions!$L:$L,ROW()-8)="",TODAY(),INDEX(Transactions!$G:$G,ROW()-8))</f>
        <v>46238</v>
      </c>
      <c r="F2645">
        <f>IF(INDEX(Transactions!$L:$L,ROW()-8)="",0,INDEX(Transactions!$Q:$Q,ROW()-8))</f>
        <v>0</v>
      </c>
    </row>
    <row r="2646" spans="2:6" x14ac:dyDescent="0.15">
      <c r="B2646">
        <f ca="1">IF(INDEX(Transactions!$L:$L,ROW()-8)="",TODAY(),INDEX(Transactions!$G:$G,ROW()-8))</f>
        <v>46238</v>
      </c>
      <c r="F2646">
        <f>IF(INDEX(Transactions!$L:$L,ROW()-8)="",0,INDEX(Transactions!$Q:$Q,ROW()-8))</f>
        <v>0</v>
      </c>
    </row>
    <row r="2647" spans="2:6" x14ac:dyDescent="0.15">
      <c r="B2647">
        <f ca="1">IF(INDEX(Transactions!$L:$L,ROW()-8)="",TODAY(),INDEX(Transactions!$G:$G,ROW()-8))</f>
        <v>46238</v>
      </c>
      <c r="F2647">
        <f>IF(INDEX(Transactions!$L:$L,ROW()-8)="",0,INDEX(Transactions!$Q:$Q,ROW()-8))</f>
        <v>0</v>
      </c>
    </row>
    <row r="2648" spans="2:6" x14ac:dyDescent="0.15">
      <c r="B2648">
        <f ca="1">IF(INDEX(Transactions!$L:$L,ROW()-8)="",TODAY(),INDEX(Transactions!$G:$G,ROW()-8))</f>
        <v>46238</v>
      </c>
      <c r="F2648">
        <f>IF(INDEX(Transactions!$L:$L,ROW()-8)="",0,INDEX(Transactions!$Q:$Q,ROW()-8))</f>
        <v>0</v>
      </c>
    </row>
    <row r="2649" spans="2:6" x14ac:dyDescent="0.15">
      <c r="B2649">
        <f ca="1">IF(INDEX(Transactions!$L:$L,ROW()-8)="",TODAY(),INDEX(Transactions!$G:$G,ROW()-8))</f>
        <v>46238</v>
      </c>
      <c r="F2649">
        <f>IF(INDEX(Transactions!$L:$L,ROW()-8)="",0,INDEX(Transactions!$Q:$Q,ROW()-8))</f>
        <v>0</v>
      </c>
    </row>
    <row r="2650" spans="2:6" x14ac:dyDescent="0.15">
      <c r="B2650">
        <f ca="1">IF(INDEX(Transactions!$L:$L,ROW()-8)="",TODAY(),INDEX(Transactions!$G:$G,ROW()-8))</f>
        <v>46238</v>
      </c>
      <c r="F2650">
        <f>IF(INDEX(Transactions!$L:$L,ROW()-8)="",0,INDEX(Transactions!$Q:$Q,ROW()-8))</f>
        <v>0</v>
      </c>
    </row>
    <row r="2651" spans="2:6" x14ac:dyDescent="0.15">
      <c r="B2651">
        <f ca="1">IF(INDEX(Transactions!$L:$L,ROW()-8)="",TODAY(),INDEX(Transactions!$G:$G,ROW()-8))</f>
        <v>46238</v>
      </c>
      <c r="F2651">
        <f>IF(INDEX(Transactions!$L:$L,ROW()-8)="",0,INDEX(Transactions!$Q:$Q,ROW()-8))</f>
        <v>0</v>
      </c>
    </row>
    <row r="2652" spans="2:6" x14ac:dyDescent="0.15">
      <c r="B2652">
        <f ca="1">IF(INDEX(Transactions!$L:$L,ROW()-8)="",TODAY(),INDEX(Transactions!$G:$G,ROW()-8))</f>
        <v>46238</v>
      </c>
      <c r="F2652">
        <f>IF(INDEX(Transactions!$L:$L,ROW()-8)="",0,INDEX(Transactions!$Q:$Q,ROW()-8))</f>
        <v>0</v>
      </c>
    </row>
    <row r="2653" spans="2:6" x14ac:dyDescent="0.15">
      <c r="B2653">
        <f ca="1">IF(INDEX(Transactions!$L:$L,ROW()-8)="",TODAY(),INDEX(Transactions!$G:$G,ROW()-8))</f>
        <v>46238</v>
      </c>
      <c r="F2653">
        <f>IF(INDEX(Transactions!$L:$L,ROW()-8)="",0,INDEX(Transactions!$Q:$Q,ROW()-8))</f>
        <v>0</v>
      </c>
    </row>
    <row r="2654" spans="2:6" x14ac:dyDescent="0.15">
      <c r="B2654">
        <f ca="1">IF(INDEX(Transactions!$L:$L,ROW()-8)="",TODAY(),INDEX(Transactions!$G:$G,ROW()-8))</f>
        <v>46238</v>
      </c>
      <c r="F2654">
        <f>IF(INDEX(Transactions!$L:$L,ROW()-8)="",0,INDEX(Transactions!$Q:$Q,ROW()-8))</f>
        <v>0</v>
      </c>
    </row>
    <row r="2655" spans="2:6" x14ac:dyDescent="0.15">
      <c r="B2655">
        <f ca="1">IF(INDEX(Transactions!$L:$L,ROW()-8)="",TODAY(),INDEX(Transactions!$G:$G,ROW()-8))</f>
        <v>46238</v>
      </c>
      <c r="F2655">
        <f>IF(INDEX(Transactions!$L:$L,ROW()-8)="",0,INDEX(Transactions!$Q:$Q,ROW()-8))</f>
        <v>0</v>
      </c>
    </row>
    <row r="2656" spans="2:6" x14ac:dyDescent="0.15">
      <c r="B2656">
        <f ca="1">IF(INDEX(Transactions!$L:$L,ROW()-8)="",TODAY(),INDEX(Transactions!$G:$G,ROW()-8))</f>
        <v>46238</v>
      </c>
      <c r="F2656">
        <f>IF(INDEX(Transactions!$L:$L,ROW()-8)="",0,INDEX(Transactions!$Q:$Q,ROW()-8))</f>
        <v>0</v>
      </c>
    </row>
    <row r="2657" spans="2:6" x14ac:dyDescent="0.15">
      <c r="B2657">
        <f ca="1">IF(INDEX(Transactions!$L:$L,ROW()-8)="",TODAY(),INDEX(Transactions!$G:$G,ROW()-8))</f>
        <v>46238</v>
      </c>
      <c r="F2657">
        <f>IF(INDEX(Transactions!$L:$L,ROW()-8)="",0,INDEX(Transactions!$Q:$Q,ROW()-8))</f>
        <v>0</v>
      </c>
    </row>
    <row r="2658" spans="2:6" x14ac:dyDescent="0.15">
      <c r="B2658">
        <f ca="1">IF(INDEX(Transactions!$L:$L,ROW()-8)="",TODAY(),INDEX(Transactions!$G:$G,ROW()-8))</f>
        <v>46238</v>
      </c>
      <c r="F2658">
        <f>IF(INDEX(Transactions!$L:$L,ROW()-8)="",0,INDEX(Transactions!$Q:$Q,ROW()-8))</f>
        <v>0</v>
      </c>
    </row>
    <row r="2659" spans="2:6" x14ac:dyDescent="0.15">
      <c r="B2659">
        <f ca="1">IF(INDEX(Transactions!$L:$L,ROW()-8)="",TODAY(),INDEX(Transactions!$G:$G,ROW()-8))</f>
        <v>46238</v>
      </c>
      <c r="F2659">
        <f>IF(INDEX(Transactions!$L:$L,ROW()-8)="",0,INDEX(Transactions!$Q:$Q,ROW()-8))</f>
        <v>0</v>
      </c>
    </row>
    <row r="2660" spans="2:6" x14ac:dyDescent="0.15">
      <c r="B2660">
        <f ca="1">IF(INDEX(Transactions!$L:$L,ROW()-8)="",TODAY(),INDEX(Transactions!$G:$G,ROW()-8))</f>
        <v>46238</v>
      </c>
      <c r="F2660">
        <f>IF(INDEX(Transactions!$L:$L,ROW()-8)="",0,INDEX(Transactions!$Q:$Q,ROW()-8))</f>
        <v>0</v>
      </c>
    </row>
    <row r="2661" spans="2:6" x14ac:dyDescent="0.15">
      <c r="B2661">
        <f ca="1">IF(INDEX(Transactions!$L:$L,ROW()-8)="",TODAY(),INDEX(Transactions!$G:$G,ROW()-8))</f>
        <v>46238</v>
      </c>
      <c r="F2661">
        <f>IF(INDEX(Transactions!$L:$L,ROW()-8)="",0,INDEX(Transactions!$Q:$Q,ROW()-8))</f>
        <v>0</v>
      </c>
    </row>
    <row r="2662" spans="2:6" x14ac:dyDescent="0.15">
      <c r="B2662">
        <f ca="1">IF(INDEX(Transactions!$L:$L,ROW()-8)="",TODAY(),INDEX(Transactions!$G:$G,ROW()-8))</f>
        <v>46238</v>
      </c>
      <c r="F2662">
        <f>IF(INDEX(Transactions!$L:$L,ROW()-8)="",0,INDEX(Transactions!$Q:$Q,ROW()-8))</f>
        <v>0</v>
      </c>
    </row>
    <row r="2663" spans="2:6" x14ac:dyDescent="0.15">
      <c r="B2663">
        <f ca="1">IF(INDEX(Transactions!$L:$L,ROW()-8)="",TODAY(),INDEX(Transactions!$G:$G,ROW()-8))</f>
        <v>46238</v>
      </c>
      <c r="F2663">
        <f>IF(INDEX(Transactions!$L:$L,ROW()-8)="",0,INDEX(Transactions!$Q:$Q,ROW()-8))</f>
        <v>0</v>
      </c>
    </row>
    <row r="2664" spans="2:6" x14ac:dyDescent="0.15">
      <c r="B2664">
        <f ca="1">IF(INDEX(Transactions!$L:$L,ROW()-8)="",TODAY(),INDEX(Transactions!$G:$G,ROW()-8))</f>
        <v>46238</v>
      </c>
      <c r="F2664">
        <f>IF(INDEX(Transactions!$L:$L,ROW()-8)="",0,INDEX(Transactions!$Q:$Q,ROW()-8))</f>
        <v>0</v>
      </c>
    </row>
    <row r="2665" spans="2:6" x14ac:dyDescent="0.15">
      <c r="B2665">
        <f ca="1">IF(INDEX(Transactions!$L:$L,ROW()-8)="",TODAY(),INDEX(Transactions!$G:$G,ROW()-8))</f>
        <v>46238</v>
      </c>
      <c r="F2665">
        <f>IF(INDEX(Transactions!$L:$L,ROW()-8)="",0,INDEX(Transactions!$Q:$Q,ROW()-8))</f>
        <v>0</v>
      </c>
    </row>
    <row r="2666" spans="2:6" x14ac:dyDescent="0.15">
      <c r="B2666">
        <f ca="1">IF(INDEX(Transactions!$L:$L,ROW()-8)="",TODAY(),INDEX(Transactions!$G:$G,ROW()-8))</f>
        <v>46238</v>
      </c>
      <c r="F2666">
        <f>IF(INDEX(Transactions!$L:$L,ROW()-8)="",0,INDEX(Transactions!$Q:$Q,ROW()-8))</f>
        <v>0</v>
      </c>
    </row>
    <row r="2667" spans="2:6" x14ac:dyDescent="0.15">
      <c r="B2667">
        <f ca="1">IF(INDEX(Transactions!$L:$L,ROW()-8)="",TODAY(),INDEX(Transactions!$G:$G,ROW()-8))</f>
        <v>46238</v>
      </c>
      <c r="F2667">
        <f>IF(INDEX(Transactions!$L:$L,ROW()-8)="",0,INDEX(Transactions!$Q:$Q,ROW()-8))</f>
        <v>0</v>
      </c>
    </row>
    <row r="2668" spans="2:6" x14ac:dyDescent="0.15">
      <c r="B2668">
        <f ca="1">IF(INDEX(Transactions!$L:$L,ROW()-8)="",TODAY(),INDEX(Transactions!$G:$G,ROW()-8))</f>
        <v>46238</v>
      </c>
      <c r="F2668">
        <f>IF(INDEX(Transactions!$L:$L,ROW()-8)="",0,INDEX(Transactions!$Q:$Q,ROW()-8))</f>
        <v>0</v>
      </c>
    </row>
    <row r="2669" spans="2:6" x14ac:dyDescent="0.15">
      <c r="B2669">
        <f ca="1">IF(INDEX(Transactions!$L:$L,ROW()-8)="",TODAY(),INDEX(Transactions!$G:$G,ROW()-8))</f>
        <v>46238</v>
      </c>
      <c r="F2669">
        <f>IF(INDEX(Transactions!$L:$L,ROW()-8)="",0,INDEX(Transactions!$Q:$Q,ROW()-8))</f>
        <v>0</v>
      </c>
    </row>
    <row r="2670" spans="2:6" x14ac:dyDescent="0.15">
      <c r="B2670">
        <f ca="1">IF(INDEX(Transactions!$L:$L,ROW()-8)="",TODAY(),INDEX(Transactions!$G:$G,ROW()-8))</f>
        <v>46238</v>
      </c>
      <c r="F2670">
        <f>IF(INDEX(Transactions!$L:$L,ROW()-8)="",0,INDEX(Transactions!$Q:$Q,ROW()-8))</f>
        <v>0</v>
      </c>
    </row>
    <row r="2671" spans="2:6" x14ac:dyDescent="0.15">
      <c r="B2671">
        <f ca="1">IF(INDEX(Transactions!$L:$L,ROW()-8)="",TODAY(),INDEX(Transactions!$G:$G,ROW()-8))</f>
        <v>46238</v>
      </c>
      <c r="F2671">
        <f>IF(INDEX(Transactions!$L:$L,ROW()-8)="",0,INDEX(Transactions!$Q:$Q,ROW()-8))</f>
        <v>0</v>
      </c>
    </row>
    <row r="2672" spans="2:6" x14ac:dyDescent="0.15">
      <c r="B2672">
        <f ca="1">IF(INDEX(Transactions!$L:$L,ROW()-8)="",TODAY(),INDEX(Transactions!$G:$G,ROW()-8))</f>
        <v>46238</v>
      </c>
      <c r="F2672">
        <f>IF(INDEX(Transactions!$L:$L,ROW()-8)="",0,INDEX(Transactions!$Q:$Q,ROW()-8))</f>
        <v>0</v>
      </c>
    </row>
    <row r="2673" spans="2:6" x14ac:dyDescent="0.15">
      <c r="B2673">
        <f ca="1">IF(INDEX(Transactions!$L:$L,ROW()-8)="",TODAY(),INDEX(Transactions!$G:$G,ROW()-8))</f>
        <v>46238</v>
      </c>
      <c r="F2673">
        <f>IF(INDEX(Transactions!$L:$L,ROW()-8)="",0,INDEX(Transactions!$Q:$Q,ROW()-8))</f>
        <v>0</v>
      </c>
    </row>
    <row r="2674" spans="2:6" x14ac:dyDescent="0.15">
      <c r="B2674">
        <f ca="1">IF(INDEX(Transactions!$L:$L,ROW()-8)="",TODAY(),INDEX(Transactions!$G:$G,ROW()-8))</f>
        <v>46238</v>
      </c>
      <c r="F2674">
        <f>IF(INDEX(Transactions!$L:$L,ROW()-8)="",0,INDEX(Transactions!$Q:$Q,ROW()-8))</f>
        <v>0</v>
      </c>
    </row>
    <row r="2675" spans="2:6" x14ac:dyDescent="0.15">
      <c r="B2675">
        <f ca="1">IF(INDEX(Transactions!$L:$L,ROW()-8)="",TODAY(),INDEX(Transactions!$G:$G,ROW()-8))</f>
        <v>46238</v>
      </c>
      <c r="F2675">
        <f>IF(INDEX(Transactions!$L:$L,ROW()-8)="",0,INDEX(Transactions!$Q:$Q,ROW()-8))</f>
        <v>0</v>
      </c>
    </row>
    <row r="2676" spans="2:6" x14ac:dyDescent="0.15">
      <c r="B2676">
        <f ca="1">IF(INDEX(Transactions!$L:$L,ROW()-8)="",TODAY(),INDEX(Transactions!$G:$G,ROW()-8))</f>
        <v>46238</v>
      </c>
      <c r="F2676">
        <f>IF(INDEX(Transactions!$L:$L,ROW()-8)="",0,INDEX(Transactions!$Q:$Q,ROW()-8))</f>
        <v>0</v>
      </c>
    </row>
    <row r="2677" spans="2:6" x14ac:dyDescent="0.15">
      <c r="B2677">
        <f ca="1">IF(INDEX(Transactions!$L:$L,ROW()-8)="",TODAY(),INDEX(Transactions!$G:$G,ROW()-8))</f>
        <v>46238</v>
      </c>
      <c r="F2677">
        <f>IF(INDEX(Transactions!$L:$L,ROW()-8)="",0,INDEX(Transactions!$Q:$Q,ROW()-8))</f>
        <v>0</v>
      </c>
    </row>
    <row r="2678" spans="2:6" x14ac:dyDescent="0.15">
      <c r="B2678">
        <f ca="1">IF(INDEX(Transactions!$L:$L,ROW()-8)="",TODAY(),INDEX(Transactions!$G:$G,ROW()-8))</f>
        <v>46238</v>
      </c>
      <c r="F2678">
        <f>IF(INDEX(Transactions!$L:$L,ROW()-8)="",0,INDEX(Transactions!$Q:$Q,ROW()-8))</f>
        <v>0</v>
      </c>
    </row>
    <row r="2679" spans="2:6" x14ac:dyDescent="0.15">
      <c r="B2679">
        <f ca="1">IF(INDEX(Transactions!$L:$L,ROW()-8)="",TODAY(),INDEX(Transactions!$G:$G,ROW()-8))</f>
        <v>46238</v>
      </c>
      <c r="F2679">
        <f>IF(INDEX(Transactions!$L:$L,ROW()-8)="",0,INDEX(Transactions!$Q:$Q,ROW()-8))</f>
        <v>0</v>
      </c>
    </row>
    <row r="2680" spans="2:6" x14ac:dyDescent="0.15">
      <c r="B2680">
        <f ca="1">IF(INDEX(Transactions!$L:$L,ROW()-8)="",TODAY(),INDEX(Transactions!$G:$G,ROW()-8))</f>
        <v>46238</v>
      </c>
      <c r="F2680">
        <f>IF(INDEX(Transactions!$L:$L,ROW()-8)="",0,INDEX(Transactions!$Q:$Q,ROW()-8))</f>
        <v>0</v>
      </c>
    </row>
    <row r="2681" spans="2:6" x14ac:dyDescent="0.15">
      <c r="B2681">
        <f ca="1">IF(INDEX(Transactions!$L:$L,ROW()-8)="",TODAY(),INDEX(Transactions!$G:$G,ROW()-8))</f>
        <v>46238</v>
      </c>
      <c r="F2681">
        <f>IF(INDEX(Transactions!$L:$L,ROW()-8)="",0,INDEX(Transactions!$Q:$Q,ROW()-8))</f>
        <v>0</v>
      </c>
    </row>
    <row r="2682" spans="2:6" x14ac:dyDescent="0.15">
      <c r="B2682">
        <f ca="1">IF(INDEX(Transactions!$L:$L,ROW()-8)="",TODAY(),INDEX(Transactions!$G:$G,ROW()-8))</f>
        <v>46238</v>
      </c>
      <c r="F2682">
        <f>IF(INDEX(Transactions!$L:$L,ROW()-8)="",0,INDEX(Transactions!$Q:$Q,ROW()-8))</f>
        <v>0</v>
      </c>
    </row>
    <row r="2683" spans="2:6" x14ac:dyDescent="0.15">
      <c r="B2683">
        <f ca="1">IF(INDEX(Transactions!$L:$L,ROW()-8)="",TODAY(),INDEX(Transactions!$G:$G,ROW()-8))</f>
        <v>46238</v>
      </c>
      <c r="F2683">
        <f>IF(INDEX(Transactions!$L:$L,ROW()-8)="",0,INDEX(Transactions!$Q:$Q,ROW()-8))</f>
        <v>0</v>
      </c>
    </row>
    <row r="2684" spans="2:6" x14ac:dyDescent="0.15">
      <c r="B2684">
        <f ca="1">IF(INDEX(Transactions!$L:$L,ROW()-8)="",TODAY(),INDEX(Transactions!$G:$G,ROW()-8))</f>
        <v>46238</v>
      </c>
      <c r="F2684">
        <f>IF(INDEX(Transactions!$L:$L,ROW()-8)="",0,INDEX(Transactions!$Q:$Q,ROW()-8))</f>
        <v>0</v>
      </c>
    </row>
    <row r="2685" spans="2:6" x14ac:dyDescent="0.15">
      <c r="B2685">
        <f ca="1">IF(INDEX(Transactions!$L:$L,ROW()-8)="",TODAY(),INDEX(Transactions!$G:$G,ROW()-8))</f>
        <v>46238</v>
      </c>
      <c r="F2685">
        <f>IF(INDEX(Transactions!$L:$L,ROW()-8)="",0,INDEX(Transactions!$Q:$Q,ROW()-8))</f>
        <v>0</v>
      </c>
    </row>
    <row r="2686" spans="2:6" x14ac:dyDescent="0.15">
      <c r="B2686">
        <f ca="1">IF(INDEX(Transactions!$L:$L,ROW()-8)="",TODAY(),INDEX(Transactions!$G:$G,ROW()-8))</f>
        <v>46238</v>
      </c>
      <c r="F2686">
        <f>IF(INDEX(Transactions!$L:$L,ROW()-8)="",0,INDEX(Transactions!$Q:$Q,ROW()-8))</f>
        <v>0</v>
      </c>
    </row>
    <row r="2687" spans="2:6" x14ac:dyDescent="0.15">
      <c r="B2687">
        <f ca="1">IF(INDEX(Transactions!$L:$L,ROW()-8)="",TODAY(),INDEX(Transactions!$G:$G,ROW()-8))</f>
        <v>46238</v>
      </c>
      <c r="F2687">
        <f>IF(INDEX(Transactions!$L:$L,ROW()-8)="",0,INDEX(Transactions!$Q:$Q,ROW()-8))</f>
        <v>0</v>
      </c>
    </row>
    <row r="2688" spans="2:6" x14ac:dyDescent="0.15">
      <c r="B2688">
        <f ca="1">IF(INDEX(Transactions!$L:$L,ROW()-8)="",TODAY(),INDEX(Transactions!$G:$G,ROW()-8))</f>
        <v>46238</v>
      </c>
      <c r="F2688">
        <f>IF(INDEX(Transactions!$L:$L,ROW()-8)="",0,INDEX(Transactions!$Q:$Q,ROW()-8))</f>
        <v>0</v>
      </c>
    </row>
    <row r="2689" spans="2:6" x14ac:dyDescent="0.15">
      <c r="B2689">
        <f ca="1">IF(INDEX(Transactions!$L:$L,ROW()-8)="",TODAY(),INDEX(Transactions!$G:$G,ROW()-8))</f>
        <v>46238</v>
      </c>
      <c r="F2689">
        <f>IF(INDEX(Transactions!$L:$L,ROW()-8)="",0,INDEX(Transactions!$Q:$Q,ROW()-8))</f>
        <v>0</v>
      </c>
    </row>
    <row r="2690" spans="2:6" x14ac:dyDescent="0.15">
      <c r="B2690">
        <f ca="1">IF(INDEX(Transactions!$L:$L,ROW()-8)="",TODAY(),INDEX(Transactions!$G:$G,ROW()-8))</f>
        <v>46238</v>
      </c>
      <c r="F2690">
        <f>IF(INDEX(Transactions!$L:$L,ROW()-8)="",0,INDEX(Transactions!$Q:$Q,ROW()-8))</f>
        <v>0</v>
      </c>
    </row>
    <row r="2691" spans="2:6" x14ac:dyDescent="0.15">
      <c r="B2691">
        <f ca="1">IF(INDEX(Transactions!$L:$L,ROW()-8)="",TODAY(),INDEX(Transactions!$G:$G,ROW()-8))</f>
        <v>46238</v>
      </c>
      <c r="F2691">
        <f>IF(INDEX(Transactions!$L:$L,ROW()-8)="",0,INDEX(Transactions!$Q:$Q,ROW()-8))</f>
        <v>0</v>
      </c>
    </row>
    <row r="2692" spans="2:6" x14ac:dyDescent="0.15">
      <c r="B2692">
        <f ca="1">IF(INDEX(Transactions!$L:$L,ROW()-8)="",TODAY(),INDEX(Transactions!$G:$G,ROW()-8))</f>
        <v>46238</v>
      </c>
      <c r="F2692">
        <f>IF(INDEX(Transactions!$L:$L,ROW()-8)="",0,INDEX(Transactions!$Q:$Q,ROW()-8))</f>
        <v>0</v>
      </c>
    </row>
    <row r="2693" spans="2:6" x14ac:dyDescent="0.15">
      <c r="B2693">
        <f ca="1">IF(INDEX(Transactions!$L:$L,ROW()-8)="",TODAY(),INDEX(Transactions!$G:$G,ROW()-8))</f>
        <v>46238</v>
      </c>
      <c r="F2693">
        <f>IF(INDEX(Transactions!$L:$L,ROW()-8)="",0,INDEX(Transactions!$Q:$Q,ROW()-8))</f>
        <v>0</v>
      </c>
    </row>
    <row r="2694" spans="2:6" x14ac:dyDescent="0.15">
      <c r="B2694">
        <f ca="1">IF(INDEX(Transactions!$L:$L,ROW()-8)="",TODAY(),INDEX(Transactions!$G:$G,ROW()-8))</f>
        <v>46238</v>
      </c>
      <c r="F2694">
        <f>IF(INDEX(Transactions!$L:$L,ROW()-8)="",0,INDEX(Transactions!$Q:$Q,ROW()-8))</f>
        <v>0</v>
      </c>
    </row>
    <row r="2695" spans="2:6" x14ac:dyDescent="0.15">
      <c r="B2695">
        <f ca="1">IF(INDEX(Transactions!$L:$L,ROW()-8)="",TODAY(),INDEX(Transactions!$G:$G,ROW()-8))</f>
        <v>46238</v>
      </c>
      <c r="F2695">
        <f>IF(INDEX(Transactions!$L:$L,ROW()-8)="",0,INDEX(Transactions!$Q:$Q,ROW()-8))</f>
        <v>0</v>
      </c>
    </row>
    <row r="2696" spans="2:6" x14ac:dyDescent="0.15">
      <c r="B2696">
        <f ca="1">IF(INDEX(Transactions!$L:$L,ROW()-8)="",TODAY(),INDEX(Transactions!$G:$G,ROW()-8))</f>
        <v>46238</v>
      </c>
      <c r="F2696">
        <f>IF(INDEX(Transactions!$L:$L,ROW()-8)="",0,INDEX(Transactions!$Q:$Q,ROW()-8))</f>
        <v>0</v>
      </c>
    </row>
    <row r="2697" spans="2:6" x14ac:dyDescent="0.15">
      <c r="B2697">
        <f ca="1">IF(INDEX(Transactions!$L:$L,ROW()-8)="",TODAY(),INDEX(Transactions!$G:$G,ROW()-8))</f>
        <v>46238</v>
      </c>
      <c r="F2697">
        <f>IF(INDEX(Transactions!$L:$L,ROW()-8)="",0,INDEX(Transactions!$Q:$Q,ROW()-8))</f>
        <v>0</v>
      </c>
    </row>
    <row r="2698" spans="2:6" x14ac:dyDescent="0.15">
      <c r="B2698">
        <f ca="1">IF(INDEX(Transactions!$L:$L,ROW()-8)="",TODAY(),INDEX(Transactions!$G:$G,ROW()-8))</f>
        <v>46238</v>
      </c>
      <c r="F2698">
        <f>IF(INDEX(Transactions!$L:$L,ROW()-8)="",0,INDEX(Transactions!$Q:$Q,ROW()-8))</f>
        <v>0</v>
      </c>
    </row>
    <row r="2699" spans="2:6" x14ac:dyDescent="0.15">
      <c r="B2699">
        <f ca="1">IF(INDEX(Transactions!$L:$L,ROW()-8)="",TODAY(),INDEX(Transactions!$G:$G,ROW()-8))</f>
        <v>46238</v>
      </c>
      <c r="F2699">
        <f>IF(INDEX(Transactions!$L:$L,ROW()-8)="",0,INDEX(Transactions!$Q:$Q,ROW()-8))</f>
        <v>0</v>
      </c>
    </row>
    <row r="2700" spans="2:6" x14ac:dyDescent="0.15">
      <c r="B2700">
        <f ca="1">IF(INDEX(Transactions!$L:$L,ROW()-8)="",TODAY(),INDEX(Transactions!$G:$G,ROW()-8))</f>
        <v>46238</v>
      </c>
      <c r="F2700">
        <f>IF(INDEX(Transactions!$L:$L,ROW()-8)="",0,INDEX(Transactions!$Q:$Q,ROW()-8))</f>
        <v>0</v>
      </c>
    </row>
    <row r="2701" spans="2:6" x14ac:dyDescent="0.15">
      <c r="B2701">
        <f ca="1">IF(INDEX(Transactions!$L:$L,ROW()-8)="",TODAY(),INDEX(Transactions!$G:$G,ROW()-8))</f>
        <v>46238</v>
      </c>
      <c r="F2701">
        <f>IF(INDEX(Transactions!$L:$L,ROW()-8)="",0,INDEX(Transactions!$Q:$Q,ROW()-8))</f>
        <v>0</v>
      </c>
    </row>
    <row r="2702" spans="2:6" x14ac:dyDescent="0.15">
      <c r="B2702">
        <f ca="1">IF(INDEX(Transactions!$L:$L,ROW()-8)="",TODAY(),INDEX(Transactions!$G:$G,ROW()-8))</f>
        <v>46238</v>
      </c>
      <c r="F2702">
        <f>IF(INDEX(Transactions!$L:$L,ROW()-8)="",0,INDEX(Transactions!$Q:$Q,ROW()-8))</f>
        <v>0</v>
      </c>
    </row>
    <row r="2703" spans="2:6" x14ac:dyDescent="0.15">
      <c r="B2703">
        <f ca="1">IF(INDEX(Transactions!$L:$L,ROW()-8)="",TODAY(),INDEX(Transactions!$G:$G,ROW()-8))</f>
        <v>46238</v>
      </c>
      <c r="F2703">
        <f>IF(INDEX(Transactions!$L:$L,ROW()-8)="",0,INDEX(Transactions!$Q:$Q,ROW()-8))</f>
        <v>0</v>
      </c>
    </row>
    <row r="2704" spans="2:6" x14ac:dyDescent="0.15">
      <c r="B2704">
        <f ca="1">IF(INDEX(Transactions!$L:$L,ROW()-8)="",TODAY(),INDEX(Transactions!$G:$G,ROW()-8))</f>
        <v>46238</v>
      </c>
      <c r="F2704">
        <f>IF(INDEX(Transactions!$L:$L,ROW()-8)="",0,INDEX(Transactions!$Q:$Q,ROW()-8))</f>
        <v>0</v>
      </c>
    </row>
    <row r="2705" spans="2:6" x14ac:dyDescent="0.15">
      <c r="B2705">
        <f ca="1">IF(INDEX(Transactions!$L:$L,ROW()-8)="",TODAY(),INDEX(Transactions!$G:$G,ROW()-8))</f>
        <v>46238</v>
      </c>
      <c r="F2705">
        <f>IF(INDEX(Transactions!$L:$L,ROW()-8)="",0,INDEX(Transactions!$Q:$Q,ROW()-8))</f>
        <v>0</v>
      </c>
    </row>
    <row r="2706" spans="2:6" x14ac:dyDescent="0.15">
      <c r="B2706">
        <f ca="1">IF(INDEX(Transactions!$L:$L,ROW()-8)="",TODAY(),INDEX(Transactions!$G:$G,ROW()-8))</f>
        <v>46238</v>
      </c>
      <c r="F2706">
        <f>IF(INDEX(Transactions!$L:$L,ROW()-8)="",0,INDEX(Transactions!$Q:$Q,ROW()-8))</f>
        <v>0</v>
      </c>
    </row>
    <row r="2707" spans="2:6" x14ac:dyDescent="0.15">
      <c r="B2707">
        <f ca="1">IF(INDEX(Transactions!$L:$L,ROW()-8)="",TODAY(),INDEX(Transactions!$G:$G,ROW()-8))</f>
        <v>46238</v>
      </c>
      <c r="F2707">
        <f>IF(INDEX(Transactions!$L:$L,ROW()-8)="",0,INDEX(Transactions!$Q:$Q,ROW()-8))</f>
        <v>0</v>
      </c>
    </row>
    <row r="2708" spans="2:6" x14ac:dyDescent="0.15">
      <c r="B2708">
        <f ca="1">IF(INDEX(Transactions!$L:$L,ROW()-8)="",TODAY(),INDEX(Transactions!$G:$G,ROW()-8))</f>
        <v>46238</v>
      </c>
      <c r="F2708">
        <f>IF(INDEX(Transactions!$L:$L,ROW()-8)="",0,INDEX(Transactions!$Q:$Q,ROW()-8))</f>
        <v>0</v>
      </c>
    </row>
    <row r="2709" spans="2:6" x14ac:dyDescent="0.15">
      <c r="B2709">
        <f ca="1">IF(INDEX(Transactions!$L:$L,ROW()-8)="",TODAY(),INDEX(Transactions!$G:$G,ROW()-8))</f>
        <v>46238</v>
      </c>
      <c r="F2709">
        <f>IF(INDEX(Transactions!$L:$L,ROW()-8)="",0,INDEX(Transactions!$Q:$Q,ROW()-8))</f>
        <v>0</v>
      </c>
    </row>
    <row r="2710" spans="2:6" x14ac:dyDescent="0.15">
      <c r="B2710">
        <f ca="1">IF(INDEX(Transactions!$L:$L,ROW()-8)="",TODAY(),INDEX(Transactions!$G:$G,ROW()-8))</f>
        <v>46238</v>
      </c>
      <c r="F2710">
        <f>IF(INDEX(Transactions!$L:$L,ROW()-8)="",0,INDEX(Transactions!$Q:$Q,ROW()-8))</f>
        <v>0</v>
      </c>
    </row>
    <row r="2711" spans="2:6" x14ac:dyDescent="0.15">
      <c r="B2711">
        <f ca="1">IF(INDEX(Transactions!$L:$L,ROW()-8)="",TODAY(),INDEX(Transactions!$G:$G,ROW()-8))</f>
        <v>46238</v>
      </c>
      <c r="F2711">
        <f>IF(INDEX(Transactions!$L:$L,ROW()-8)="",0,INDEX(Transactions!$Q:$Q,ROW()-8))</f>
        <v>0</v>
      </c>
    </row>
    <row r="2712" spans="2:6" x14ac:dyDescent="0.15">
      <c r="B2712">
        <f ca="1">IF(INDEX(Transactions!$L:$L,ROW()-8)="",TODAY(),INDEX(Transactions!$G:$G,ROW()-8))</f>
        <v>46238</v>
      </c>
      <c r="F2712">
        <f>IF(INDEX(Transactions!$L:$L,ROW()-8)="",0,INDEX(Transactions!$Q:$Q,ROW()-8))</f>
        <v>0</v>
      </c>
    </row>
    <row r="2713" spans="2:6" x14ac:dyDescent="0.15">
      <c r="B2713">
        <f ca="1">IF(INDEX(Transactions!$L:$L,ROW()-8)="",TODAY(),INDEX(Transactions!$G:$G,ROW()-8))</f>
        <v>46238</v>
      </c>
      <c r="F2713">
        <f>IF(INDEX(Transactions!$L:$L,ROW()-8)="",0,INDEX(Transactions!$Q:$Q,ROW()-8))</f>
        <v>0</v>
      </c>
    </row>
    <row r="2714" spans="2:6" x14ac:dyDescent="0.15">
      <c r="B2714">
        <f ca="1">IF(INDEX(Transactions!$L:$L,ROW()-8)="",TODAY(),INDEX(Transactions!$G:$G,ROW()-8))</f>
        <v>46238</v>
      </c>
      <c r="F2714">
        <f>IF(INDEX(Transactions!$L:$L,ROW()-8)="",0,INDEX(Transactions!$Q:$Q,ROW()-8))</f>
        <v>0</v>
      </c>
    </row>
    <row r="2715" spans="2:6" x14ac:dyDescent="0.15">
      <c r="B2715">
        <f ca="1">IF(INDEX(Transactions!$L:$L,ROW()-8)="",TODAY(),INDEX(Transactions!$G:$G,ROW()-8))</f>
        <v>46238</v>
      </c>
      <c r="F2715">
        <f>IF(INDEX(Transactions!$L:$L,ROW()-8)="",0,INDEX(Transactions!$Q:$Q,ROW()-8))</f>
        <v>0</v>
      </c>
    </row>
    <row r="2716" spans="2:6" x14ac:dyDescent="0.15">
      <c r="B2716">
        <f ca="1">IF(INDEX(Transactions!$L:$L,ROW()-8)="",TODAY(),INDEX(Transactions!$G:$G,ROW()-8))</f>
        <v>46238</v>
      </c>
      <c r="F2716">
        <f>IF(INDEX(Transactions!$L:$L,ROW()-8)="",0,INDEX(Transactions!$Q:$Q,ROW()-8))</f>
        <v>0</v>
      </c>
    </row>
    <row r="2717" spans="2:6" x14ac:dyDescent="0.15">
      <c r="B2717">
        <f ca="1">IF(INDEX(Transactions!$L:$L,ROW()-8)="",TODAY(),INDEX(Transactions!$G:$G,ROW()-8))</f>
        <v>46238</v>
      </c>
      <c r="F2717">
        <f>IF(INDEX(Transactions!$L:$L,ROW()-8)="",0,INDEX(Transactions!$Q:$Q,ROW()-8))</f>
        <v>0</v>
      </c>
    </row>
    <row r="2718" spans="2:6" x14ac:dyDescent="0.15">
      <c r="B2718">
        <f ca="1">IF(INDEX(Transactions!$L:$L,ROW()-8)="",TODAY(),INDEX(Transactions!$G:$G,ROW()-8))</f>
        <v>46238</v>
      </c>
      <c r="F2718">
        <f>IF(INDEX(Transactions!$L:$L,ROW()-8)="",0,INDEX(Transactions!$Q:$Q,ROW()-8))</f>
        <v>0</v>
      </c>
    </row>
    <row r="2719" spans="2:6" x14ac:dyDescent="0.15">
      <c r="B2719">
        <f ca="1">IF(INDEX(Transactions!$L:$L,ROW()-8)="",TODAY(),INDEX(Transactions!$G:$G,ROW()-8))</f>
        <v>46238</v>
      </c>
      <c r="F2719">
        <f>IF(INDEX(Transactions!$L:$L,ROW()-8)="",0,INDEX(Transactions!$Q:$Q,ROW()-8))</f>
        <v>0</v>
      </c>
    </row>
    <row r="2720" spans="2:6" x14ac:dyDescent="0.15">
      <c r="B2720">
        <f ca="1">IF(INDEX(Transactions!$L:$L,ROW()-8)="",TODAY(),INDEX(Transactions!$G:$G,ROW()-8))</f>
        <v>46238</v>
      </c>
      <c r="F2720">
        <f>IF(INDEX(Transactions!$L:$L,ROW()-8)="",0,INDEX(Transactions!$Q:$Q,ROW()-8))</f>
        <v>0</v>
      </c>
    </row>
    <row r="2721" spans="2:6" x14ac:dyDescent="0.15">
      <c r="B2721">
        <f ca="1">IF(INDEX(Transactions!$L:$L,ROW()-8)="",TODAY(),INDEX(Transactions!$G:$G,ROW()-8))</f>
        <v>46238</v>
      </c>
      <c r="F2721">
        <f>IF(INDEX(Transactions!$L:$L,ROW()-8)="",0,INDEX(Transactions!$Q:$Q,ROW()-8))</f>
        <v>0</v>
      </c>
    </row>
    <row r="2722" spans="2:6" x14ac:dyDescent="0.15">
      <c r="B2722">
        <f ca="1">IF(INDEX(Transactions!$L:$L,ROW()-8)="",TODAY(),INDEX(Transactions!$G:$G,ROW()-8))</f>
        <v>46238</v>
      </c>
      <c r="F2722">
        <f>IF(INDEX(Transactions!$L:$L,ROW()-8)="",0,INDEX(Transactions!$Q:$Q,ROW()-8))</f>
        <v>0</v>
      </c>
    </row>
    <row r="2723" spans="2:6" x14ac:dyDescent="0.15">
      <c r="B2723">
        <f ca="1">IF(INDEX(Transactions!$L:$L,ROW()-8)="",TODAY(),INDEX(Transactions!$G:$G,ROW()-8))</f>
        <v>46238</v>
      </c>
      <c r="F2723">
        <f>IF(INDEX(Transactions!$L:$L,ROW()-8)="",0,INDEX(Transactions!$Q:$Q,ROW()-8))</f>
        <v>0</v>
      </c>
    </row>
    <row r="2724" spans="2:6" x14ac:dyDescent="0.15">
      <c r="B2724">
        <f ca="1">IF(INDEX(Transactions!$L:$L,ROW()-8)="",TODAY(),INDEX(Transactions!$G:$G,ROW()-8))</f>
        <v>46238</v>
      </c>
      <c r="F2724">
        <f>IF(INDEX(Transactions!$L:$L,ROW()-8)="",0,INDEX(Transactions!$Q:$Q,ROW()-8))</f>
        <v>0</v>
      </c>
    </row>
    <row r="2725" spans="2:6" x14ac:dyDescent="0.15">
      <c r="B2725">
        <f ca="1">IF(INDEX(Transactions!$L:$L,ROW()-8)="",TODAY(),INDEX(Transactions!$G:$G,ROW()-8))</f>
        <v>46238</v>
      </c>
      <c r="F2725">
        <f>IF(INDEX(Transactions!$L:$L,ROW()-8)="",0,INDEX(Transactions!$Q:$Q,ROW()-8))</f>
        <v>0</v>
      </c>
    </row>
    <row r="2726" spans="2:6" x14ac:dyDescent="0.15">
      <c r="B2726">
        <f ca="1">IF(INDEX(Transactions!$L:$L,ROW()-8)="",TODAY(),INDEX(Transactions!$G:$G,ROW()-8))</f>
        <v>46238</v>
      </c>
      <c r="F2726">
        <f>IF(INDEX(Transactions!$L:$L,ROW()-8)="",0,INDEX(Transactions!$Q:$Q,ROW()-8))</f>
        <v>0</v>
      </c>
    </row>
    <row r="2727" spans="2:6" x14ac:dyDescent="0.15">
      <c r="B2727">
        <f ca="1">IF(INDEX(Transactions!$L:$L,ROW()-8)="",TODAY(),INDEX(Transactions!$G:$G,ROW()-8))</f>
        <v>46238</v>
      </c>
      <c r="F2727">
        <f>IF(INDEX(Transactions!$L:$L,ROW()-8)="",0,INDEX(Transactions!$Q:$Q,ROW()-8))</f>
        <v>0</v>
      </c>
    </row>
    <row r="2728" spans="2:6" x14ac:dyDescent="0.15">
      <c r="B2728">
        <f ca="1">IF(INDEX(Transactions!$L:$L,ROW()-8)="",TODAY(),INDEX(Transactions!$G:$G,ROW()-8))</f>
        <v>46238</v>
      </c>
      <c r="F2728">
        <f>IF(INDEX(Transactions!$L:$L,ROW()-8)="",0,INDEX(Transactions!$Q:$Q,ROW()-8))</f>
        <v>0</v>
      </c>
    </row>
    <row r="2729" spans="2:6" x14ac:dyDescent="0.15">
      <c r="B2729">
        <f ca="1">IF(INDEX(Transactions!$L:$L,ROW()-8)="",TODAY(),INDEX(Transactions!$G:$G,ROW()-8))</f>
        <v>46238</v>
      </c>
      <c r="F2729">
        <f>IF(INDEX(Transactions!$L:$L,ROW()-8)="",0,INDEX(Transactions!$Q:$Q,ROW()-8))</f>
        <v>0</v>
      </c>
    </row>
    <row r="2730" spans="2:6" x14ac:dyDescent="0.15">
      <c r="B2730">
        <f ca="1">IF(INDEX(Transactions!$L:$L,ROW()-8)="",TODAY(),INDEX(Transactions!$G:$G,ROW()-8))</f>
        <v>46238</v>
      </c>
      <c r="F2730">
        <f>IF(INDEX(Transactions!$L:$L,ROW()-8)="",0,INDEX(Transactions!$Q:$Q,ROW()-8))</f>
        <v>0</v>
      </c>
    </row>
    <row r="2731" spans="2:6" x14ac:dyDescent="0.15">
      <c r="B2731">
        <f ca="1">IF(INDEX(Transactions!$L:$L,ROW()-8)="",TODAY(),INDEX(Transactions!$G:$G,ROW()-8))</f>
        <v>46238</v>
      </c>
      <c r="F2731">
        <f>IF(INDEX(Transactions!$L:$L,ROW()-8)="",0,INDEX(Transactions!$Q:$Q,ROW()-8))</f>
        <v>0</v>
      </c>
    </row>
    <row r="2732" spans="2:6" x14ac:dyDescent="0.15">
      <c r="B2732">
        <f ca="1">IF(INDEX(Transactions!$L:$L,ROW()-8)="",TODAY(),INDEX(Transactions!$G:$G,ROW()-8))</f>
        <v>46238</v>
      </c>
      <c r="F2732">
        <f>IF(INDEX(Transactions!$L:$L,ROW()-8)="",0,INDEX(Transactions!$Q:$Q,ROW()-8))</f>
        <v>0</v>
      </c>
    </row>
    <row r="2733" spans="2:6" x14ac:dyDescent="0.15">
      <c r="B2733">
        <f ca="1">IF(INDEX(Transactions!$L:$L,ROW()-8)="",TODAY(),INDEX(Transactions!$G:$G,ROW()-8))</f>
        <v>46238</v>
      </c>
      <c r="F2733">
        <f>IF(INDEX(Transactions!$L:$L,ROW()-8)="",0,INDEX(Transactions!$Q:$Q,ROW()-8))</f>
        <v>0</v>
      </c>
    </row>
    <row r="2734" spans="2:6" x14ac:dyDescent="0.15">
      <c r="B2734">
        <f ca="1">IF(INDEX(Transactions!$L:$L,ROW()-8)="",TODAY(),INDEX(Transactions!$G:$G,ROW()-8))</f>
        <v>46238</v>
      </c>
      <c r="F2734">
        <f>IF(INDEX(Transactions!$L:$L,ROW()-8)="",0,INDEX(Transactions!$Q:$Q,ROW()-8))</f>
        <v>0</v>
      </c>
    </row>
    <row r="2735" spans="2:6" x14ac:dyDescent="0.15">
      <c r="B2735">
        <f ca="1">IF(INDEX(Transactions!$L:$L,ROW()-8)="",TODAY(),INDEX(Transactions!$G:$G,ROW()-8))</f>
        <v>46238</v>
      </c>
      <c r="F2735">
        <f>IF(INDEX(Transactions!$L:$L,ROW()-8)="",0,INDEX(Transactions!$Q:$Q,ROW()-8))</f>
        <v>0</v>
      </c>
    </row>
    <row r="2736" spans="2:6" x14ac:dyDescent="0.15">
      <c r="B2736">
        <f ca="1">IF(INDEX(Transactions!$L:$L,ROW()-8)="",TODAY(),INDEX(Transactions!$G:$G,ROW()-8))</f>
        <v>46238</v>
      </c>
      <c r="F2736">
        <f>IF(INDEX(Transactions!$L:$L,ROW()-8)="",0,INDEX(Transactions!$Q:$Q,ROW()-8))</f>
        <v>0</v>
      </c>
    </row>
    <row r="2737" spans="2:6" x14ac:dyDescent="0.15">
      <c r="B2737">
        <f ca="1">IF(INDEX(Transactions!$L:$L,ROW()-8)="",TODAY(),INDEX(Transactions!$G:$G,ROW()-8))</f>
        <v>46238</v>
      </c>
      <c r="F2737">
        <f>IF(INDEX(Transactions!$L:$L,ROW()-8)="",0,INDEX(Transactions!$Q:$Q,ROW()-8))</f>
        <v>0</v>
      </c>
    </row>
    <row r="2738" spans="2:6" x14ac:dyDescent="0.15">
      <c r="B2738">
        <f ca="1">IF(INDEX(Transactions!$L:$L,ROW()-8)="",TODAY(),INDEX(Transactions!$G:$G,ROW()-8))</f>
        <v>46238</v>
      </c>
      <c r="F2738">
        <f>IF(INDEX(Transactions!$L:$L,ROW()-8)="",0,INDEX(Transactions!$Q:$Q,ROW()-8))</f>
        <v>0</v>
      </c>
    </row>
    <row r="2739" spans="2:6" x14ac:dyDescent="0.15">
      <c r="B2739">
        <f ca="1">IF(INDEX(Transactions!$L:$L,ROW()-8)="",TODAY(),INDEX(Transactions!$G:$G,ROW()-8))</f>
        <v>46238</v>
      </c>
      <c r="F2739">
        <f>IF(INDEX(Transactions!$L:$L,ROW()-8)="",0,INDEX(Transactions!$Q:$Q,ROW()-8))</f>
        <v>0</v>
      </c>
    </row>
    <row r="2740" spans="2:6" x14ac:dyDescent="0.15">
      <c r="B2740">
        <f ca="1">IF(INDEX(Transactions!$L:$L,ROW()-8)="",TODAY(),INDEX(Transactions!$G:$G,ROW()-8))</f>
        <v>46238</v>
      </c>
      <c r="F2740">
        <f>IF(INDEX(Transactions!$L:$L,ROW()-8)="",0,INDEX(Transactions!$Q:$Q,ROW()-8))</f>
        <v>0</v>
      </c>
    </row>
    <row r="2741" spans="2:6" x14ac:dyDescent="0.15">
      <c r="B2741">
        <f ca="1">IF(INDEX(Transactions!$L:$L,ROW()-8)="",TODAY(),INDEX(Transactions!$G:$G,ROW()-8))</f>
        <v>46238</v>
      </c>
      <c r="F2741">
        <f>IF(INDEX(Transactions!$L:$L,ROW()-8)="",0,INDEX(Transactions!$Q:$Q,ROW()-8))</f>
        <v>0</v>
      </c>
    </row>
    <row r="2742" spans="2:6" x14ac:dyDescent="0.15">
      <c r="B2742">
        <f ca="1">IF(INDEX(Transactions!$L:$L,ROW()-8)="",TODAY(),INDEX(Transactions!$G:$G,ROW()-8))</f>
        <v>46238</v>
      </c>
      <c r="F2742">
        <f>IF(INDEX(Transactions!$L:$L,ROW()-8)="",0,INDEX(Transactions!$Q:$Q,ROW()-8))</f>
        <v>0</v>
      </c>
    </row>
    <row r="2743" spans="2:6" x14ac:dyDescent="0.15">
      <c r="B2743">
        <f ca="1">IF(INDEX(Transactions!$L:$L,ROW()-8)="",TODAY(),INDEX(Transactions!$G:$G,ROW()-8))</f>
        <v>46238</v>
      </c>
      <c r="F2743">
        <f>IF(INDEX(Transactions!$L:$L,ROW()-8)="",0,INDEX(Transactions!$Q:$Q,ROW()-8))</f>
        <v>0</v>
      </c>
    </row>
    <row r="2744" spans="2:6" x14ac:dyDescent="0.15">
      <c r="B2744">
        <f ca="1">IF(INDEX(Transactions!$L:$L,ROW()-8)="",TODAY(),INDEX(Transactions!$G:$G,ROW()-8))</f>
        <v>46238</v>
      </c>
      <c r="F2744">
        <f>IF(INDEX(Transactions!$L:$L,ROW()-8)="",0,INDEX(Transactions!$Q:$Q,ROW()-8))</f>
        <v>0</v>
      </c>
    </row>
    <row r="2745" spans="2:6" x14ac:dyDescent="0.15">
      <c r="B2745">
        <f ca="1">IF(INDEX(Transactions!$L:$L,ROW()-8)="",TODAY(),INDEX(Transactions!$G:$G,ROW()-8))</f>
        <v>46238</v>
      </c>
      <c r="F2745">
        <f>IF(INDEX(Transactions!$L:$L,ROW()-8)="",0,INDEX(Transactions!$Q:$Q,ROW()-8))</f>
        <v>0</v>
      </c>
    </row>
    <row r="2746" spans="2:6" x14ac:dyDescent="0.15">
      <c r="B2746">
        <f ca="1">IF(INDEX(Transactions!$L:$L,ROW()-8)="",TODAY(),INDEX(Transactions!$G:$G,ROW()-8))</f>
        <v>46238</v>
      </c>
      <c r="F2746">
        <f>IF(INDEX(Transactions!$L:$L,ROW()-8)="",0,INDEX(Transactions!$Q:$Q,ROW()-8))</f>
        <v>0</v>
      </c>
    </row>
    <row r="2747" spans="2:6" x14ac:dyDescent="0.15">
      <c r="B2747">
        <f ca="1">IF(INDEX(Transactions!$L:$L,ROW()-8)="",TODAY(),INDEX(Transactions!$G:$G,ROW()-8))</f>
        <v>46238</v>
      </c>
      <c r="F2747">
        <f>IF(INDEX(Transactions!$L:$L,ROW()-8)="",0,INDEX(Transactions!$Q:$Q,ROW()-8))</f>
        <v>0</v>
      </c>
    </row>
    <row r="2748" spans="2:6" x14ac:dyDescent="0.15">
      <c r="B2748">
        <f ca="1">IF(INDEX(Transactions!$L:$L,ROW()-8)="",TODAY(),INDEX(Transactions!$G:$G,ROW()-8))</f>
        <v>46238</v>
      </c>
      <c r="F2748">
        <f>IF(INDEX(Transactions!$L:$L,ROW()-8)="",0,INDEX(Transactions!$Q:$Q,ROW()-8))</f>
        <v>0</v>
      </c>
    </row>
    <row r="2749" spans="2:6" x14ac:dyDescent="0.15">
      <c r="B2749">
        <f ca="1">IF(INDEX(Transactions!$L:$L,ROW()-8)="",TODAY(),INDEX(Transactions!$G:$G,ROW()-8))</f>
        <v>46238</v>
      </c>
      <c r="F2749">
        <f>IF(INDEX(Transactions!$L:$L,ROW()-8)="",0,INDEX(Transactions!$Q:$Q,ROW()-8))</f>
        <v>0</v>
      </c>
    </row>
    <row r="2750" spans="2:6" x14ac:dyDescent="0.15">
      <c r="B2750">
        <f ca="1">IF(INDEX(Transactions!$L:$L,ROW()-8)="",TODAY(),INDEX(Transactions!$G:$G,ROW()-8))</f>
        <v>46238</v>
      </c>
      <c r="F2750">
        <f>IF(INDEX(Transactions!$L:$L,ROW()-8)="",0,INDEX(Transactions!$Q:$Q,ROW()-8))</f>
        <v>0</v>
      </c>
    </row>
    <row r="2751" spans="2:6" x14ac:dyDescent="0.15">
      <c r="B2751">
        <f ca="1">IF(INDEX(Transactions!$L:$L,ROW()-8)="",TODAY(),INDEX(Transactions!$G:$G,ROW()-8))</f>
        <v>46238</v>
      </c>
      <c r="F2751">
        <f>IF(INDEX(Transactions!$L:$L,ROW()-8)="",0,INDEX(Transactions!$Q:$Q,ROW()-8))</f>
        <v>0</v>
      </c>
    </row>
    <row r="2752" spans="2:6" x14ac:dyDescent="0.15">
      <c r="B2752">
        <f ca="1">IF(INDEX(Transactions!$L:$L,ROW()-8)="",TODAY(),INDEX(Transactions!$G:$G,ROW()-8))</f>
        <v>46238</v>
      </c>
      <c r="F2752">
        <f>IF(INDEX(Transactions!$L:$L,ROW()-8)="",0,INDEX(Transactions!$Q:$Q,ROW()-8))</f>
        <v>0</v>
      </c>
    </row>
    <row r="2753" spans="2:6" x14ac:dyDescent="0.15">
      <c r="B2753">
        <f ca="1">IF(INDEX(Transactions!$L:$L,ROW()-8)="",TODAY(),INDEX(Transactions!$G:$G,ROW()-8))</f>
        <v>46238</v>
      </c>
      <c r="F2753">
        <f>IF(INDEX(Transactions!$L:$L,ROW()-8)="",0,INDEX(Transactions!$Q:$Q,ROW()-8))</f>
        <v>0</v>
      </c>
    </row>
    <row r="2754" spans="2:6" x14ac:dyDescent="0.15">
      <c r="B2754">
        <f ca="1">IF(INDEX(Transactions!$L:$L,ROW()-8)="",TODAY(),INDEX(Transactions!$G:$G,ROW()-8))</f>
        <v>46238</v>
      </c>
      <c r="F2754">
        <f>IF(INDEX(Transactions!$L:$L,ROW()-8)="",0,INDEX(Transactions!$Q:$Q,ROW()-8))</f>
        <v>0</v>
      </c>
    </row>
    <row r="2755" spans="2:6" x14ac:dyDescent="0.15">
      <c r="B2755">
        <f ca="1">IF(INDEX(Transactions!$L:$L,ROW()-8)="",TODAY(),INDEX(Transactions!$G:$G,ROW()-8))</f>
        <v>46238</v>
      </c>
      <c r="F2755">
        <f>IF(INDEX(Transactions!$L:$L,ROW()-8)="",0,INDEX(Transactions!$Q:$Q,ROW()-8))</f>
        <v>0</v>
      </c>
    </row>
    <row r="2756" spans="2:6" x14ac:dyDescent="0.15">
      <c r="B2756">
        <f ca="1">IF(INDEX(Transactions!$L:$L,ROW()-8)="",TODAY(),INDEX(Transactions!$G:$G,ROW()-8))</f>
        <v>46238</v>
      </c>
      <c r="F2756">
        <f>IF(INDEX(Transactions!$L:$L,ROW()-8)="",0,INDEX(Transactions!$Q:$Q,ROW()-8))</f>
        <v>0</v>
      </c>
    </row>
    <row r="2757" spans="2:6" x14ac:dyDescent="0.15">
      <c r="B2757">
        <f ca="1">IF(INDEX(Transactions!$L:$L,ROW()-8)="",TODAY(),INDEX(Transactions!$G:$G,ROW()-8))</f>
        <v>46238</v>
      </c>
      <c r="F2757">
        <f>IF(INDEX(Transactions!$L:$L,ROW()-8)="",0,INDEX(Transactions!$Q:$Q,ROW()-8))</f>
        <v>0</v>
      </c>
    </row>
    <row r="2758" spans="2:6" x14ac:dyDescent="0.15">
      <c r="B2758">
        <f ca="1">IF(INDEX(Transactions!$L:$L,ROW()-8)="",TODAY(),INDEX(Transactions!$G:$G,ROW()-8))</f>
        <v>46238</v>
      </c>
      <c r="F2758">
        <f>IF(INDEX(Transactions!$L:$L,ROW()-8)="",0,INDEX(Transactions!$Q:$Q,ROW()-8))</f>
        <v>0</v>
      </c>
    </row>
    <row r="2759" spans="2:6" x14ac:dyDescent="0.15">
      <c r="B2759">
        <f ca="1">IF(INDEX(Transactions!$L:$L,ROW()-8)="",TODAY(),INDEX(Transactions!$G:$G,ROW()-8))</f>
        <v>46238</v>
      </c>
      <c r="F2759">
        <f>IF(INDEX(Transactions!$L:$L,ROW()-8)="",0,INDEX(Transactions!$Q:$Q,ROW()-8))</f>
        <v>0</v>
      </c>
    </row>
    <row r="2760" spans="2:6" x14ac:dyDescent="0.15">
      <c r="B2760">
        <f ca="1">IF(INDEX(Transactions!$L:$L,ROW()-8)="",TODAY(),INDEX(Transactions!$G:$G,ROW()-8))</f>
        <v>46238</v>
      </c>
      <c r="F2760">
        <f>IF(INDEX(Transactions!$L:$L,ROW()-8)="",0,INDEX(Transactions!$Q:$Q,ROW()-8))</f>
        <v>0</v>
      </c>
    </row>
    <row r="2761" spans="2:6" x14ac:dyDescent="0.15">
      <c r="B2761">
        <f ca="1">IF(INDEX(Transactions!$L:$L,ROW()-8)="",TODAY(),INDEX(Transactions!$G:$G,ROW()-8))</f>
        <v>46238</v>
      </c>
      <c r="F2761">
        <f>IF(INDEX(Transactions!$L:$L,ROW()-8)="",0,INDEX(Transactions!$Q:$Q,ROW()-8))</f>
        <v>0</v>
      </c>
    </row>
    <row r="2762" spans="2:6" x14ac:dyDescent="0.15">
      <c r="B2762">
        <f ca="1">IF(INDEX(Transactions!$L:$L,ROW()-8)="",TODAY(),INDEX(Transactions!$G:$G,ROW()-8))</f>
        <v>46238</v>
      </c>
      <c r="F2762">
        <f>IF(INDEX(Transactions!$L:$L,ROW()-8)="",0,INDEX(Transactions!$Q:$Q,ROW()-8))</f>
        <v>0</v>
      </c>
    </row>
    <row r="2763" spans="2:6" x14ac:dyDescent="0.15">
      <c r="B2763">
        <f ca="1">IF(INDEX(Transactions!$L:$L,ROW()-8)="",TODAY(),INDEX(Transactions!$G:$G,ROW()-8))</f>
        <v>46238</v>
      </c>
      <c r="F2763">
        <f>IF(INDEX(Transactions!$L:$L,ROW()-8)="",0,INDEX(Transactions!$Q:$Q,ROW()-8))</f>
        <v>0</v>
      </c>
    </row>
    <row r="2764" spans="2:6" x14ac:dyDescent="0.15">
      <c r="B2764">
        <f ca="1">IF(INDEX(Transactions!$L:$L,ROW()-8)="",TODAY(),INDEX(Transactions!$G:$G,ROW()-8))</f>
        <v>46238</v>
      </c>
      <c r="F2764">
        <f>IF(INDEX(Transactions!$L:$L,ROW()-8)="",0,INDEX(Transactions!$Q:$Q,ROW()-8))</f>
        <v>0</v>
      </c>
    </row>
    <row r="2765" spans="2:6" x14ac:dyDescent="0.15">
      <c r="B2765">
        <f ca="1">IF(INDEX(Transactions!$L:$L,ROW()-8)="",TODAY(),INDEX(Transactions!$G:$G,ROW()-8))</f>
        <v>46238</v>
      </c>
      <c r="F2765">
        <f>IF(INDEX(Transactions!$L:$L,ROW()-8)="",0,INDEX(Transactions!$Q:$Q,ROW()-8))</f>
        <v>0</v>
      </c>
    </row>
    <row r="2766" spans="2:6" x14ac:dyDescent="0.15">
      <c r="B2766">
        <f ca="1">IF(INDEX(Transactions!$L:$L,ROW()-8)="",TODAY(),INDEX(Transactions!$G:$G,ROW()-8))</f>
        <v>46238</v>
      </c>
      <c r="F2766">
        <f>IF(INDEX(Transactions!$L:$L,ROW()-8)="",0,INDEX(Transactions!$Q:$Q,ROW()-8))</f>
        <v>0</v>
      </c>
    </row>
    <row r="2767" spans="2:6" x14ac:dyDescent="0.15">
      <c r="B2767">
        <f ca="1">IF(INDEX(Transactions!$L:$L,ROW()-8)="",TODAY(),INDEX(Transactions!$G:$G,ROW()-8))</f>
        <v>46238</v>
      </c>
      <c r="F2767">
        <f>IF(INDEX(Transactions!$L:$L,ROW()-8)="",0,INDEX(Transactions!$Q:$Q,ROW()-8))</f>
        <v>0</v>
      </c>
    </row>
    <row r="2768" spans="2:6" x14ac:dyDescent="0.15">
      <c r="B2768">
        <f ca="1">IF(INDEX(Transactions!$L:$L,ROW()-8)="",TODAY(),INDEX(Transactions!$G:$G,ROW()-8))</f>
        <v>46238</v>
      </c>
      <c r="F2768">
        <f>IF(INDEX(Transactions!$L:$L,ROW()-8)="",0,INDEX(Transactions!$Q:$Q,ROW()-8))</f>
        <v>0</v>
      </c>
    </row>
    <row r="2769" spans="2:6" x14ac:dyDescent="0.15">
      <c r="B2769">
        <f ca="1">IF(INDEX(Transactions!$L:$L,ROW()-8)="",TODAY(),INDEX(Transactions!$G:$G,ROW()-8))</f>
        <v>46238</v>
      </c>
      <c r="F2769">
        <f>IF(INDEX(Transactions!$L:$L,ROW()-8)="",0,INDEX(Transactions!$Q:$Q,ROW()-8))</f>
        <v>0</v>
      </c>
    </row>
    <row r="2770" spans="2:6" x14ac:dyDescent="0.15">
      <c r="B2770">
        <f ca="1">IF(INDEX(Transactions!$L:$L,ROW()-8)="",TODAY(),INDEX(Transactions!$G:$G,ROW()-8))</f>
        <v>46238</v>
      </c>
      <c r="F2770">
        <f>IF(INDEX(Transactions!$L:$L,ROW()-8)="",0,INDEX(Transactions!$Q:$Q,ROW()-8))</f>
        <v>0</v>
      </c>
    </row>
    <row r="2771" spans="2:6" x14ac:dyDescent="0.15">
      <c r="B2771">
        <f ca="1">IF(INDEX(Transactions!$L:$L,ROW()-8)="",TODAY(),INDEX(Transactions!$G:$G,ROW()-8))</f>
        <v>46238</v>
      </c>
      <c r="F2771">
        <f>IF(INDEX(Transactions!$L:$L,ROW()-8)="",0,INDEX(Transactions!$Q:$Q,ROW()-8))</f>
        <v>0</v>
      </c>
    </row>
    <row r="2772" spans="2:6" x14ac:dyDescent="0.15">
      <c r="B2772">
        <f ca="1">IF(INDEX(Transactions!$L:$L,ROW()-8)="",TODAY(),INDEX(Transactions!$G:$G,ROW()-8))</f>
        <v>46238</v>
      </c>
      <c r="F2772">
        <f>IF(INDEX(Transactions!$L:$L,ROW()-8)="",0,INDEX(Transactions!$Q:$Q,ROW()-8))</f>
        <v>0</v>
      </c>
    </row>
    <row r="2773" spans="2:6" x14ac:dyDescent="0.15">
      <c r="B2773">
        <f ca="1">IF(INDEX(Transactions!$L:$L,ROW()-8)="",TODAY(),INDEX(Transactions!$G:$G,ROW()-8))</f>
        <v>46238</v>
      </c>
      <c r="F2773">
        <f>IF(INDEX(Transactions!$L:$L,ROW()-8)="",0,INDEX(Transactions!$Q:$Q,ROW()-8))</f>
        <v>0</v>
      </c>
    </row>
    <row r="2774" spans="2:6" x14ac:dyDescent="0.15">
      <c r="B2774">
        <f ca="1">IF(INDEX(Transactions!$L:$L,ROW()-8)="",TODAY(),INDEX(Transactions!$G:$G,ROW()-8))</f>
        <v>46238</v>
      </c>
      <c r="F2774">
        <f>IF(INDEX(Transactions!$L:$L,ROW()-8)="",0,INDEX(Transactions!$Q:$Q,ROW()-8))</f>
        <v>0</v>
      </c>
    </row>
    <row r="2775" spans="2:6" x14ac:dyDescent="0.15">
      <c r="B2775">
        <f ca="1">IF(INDEX(Transactions!$L:$L,ROW()-8)="",TODAY(),INDEX(Transactions!$G:$G,ROW()-8))</f>
        <v>46238</v>
      </c>
      <c r="F2775">
        <f>IF(INDEX(Transactions!$L:$L,ROW()-8)="",0,INDEX(Transactions!$Q:$Q,ROW()-8))</f>
        <v>0</v>
      </c>
    </row>
    <row r="2776" spans="2:6" x14ac:dyDescent="0.15">
      <c r="B2776">
        <f ca="1">IF(INDEX(Transactions!$L:$L,ROW()-8)="",TODAY(),INDEX(Transactions!$G:$G,ROW()-8))</f>
        <v>46238</v>
      </c>
      <c r="F2776">
        <f>IF(INDEX(Transactions!$L:$L,ROW()-8)="",0,INDEX(Transactions!$Q:$Q,ROW()-8))</f>
        <v>0</v>
      </c>
    </row>
    <row r="2777" spans="2:6" x14ac:dyDescent="0.15">
      <c r="B2777">
        <f ca="1">IF(INDEX(Transactions!$L:$L,ROW()-8)="",TODAY(),INDEX(Transactions!$G:$G,ROW()-8))</f>
        <v>46238</v>
      </c>
      <c r="F2777">
        <f>IF(INDEX(Transactions!$L:$L,ROW()-8)="",0,INDEX(Transactions!$Q:$Q,ROW()-8))</f>
        <v>0</v>
      </c>
    </row>
    <row r="2778" spans="2:6" x14ac:dyDescent="0.15">
      <c r="B2778">
        <f ca="1">IF(INDEX(Transactions!$L:$L,ROW()-8)="",TODAY(),INDEX(Transactions!$G:$G,ROW()-8))</f>
        <v>46238</v>
      </c>
      <c r="F2778">
        <f>IF(INDEX(Transactions!$L:$L,ROW()-8)="",0,INDEX(Transactions!$Q:$Q,ROW()-8))</f>
        <v>0</v>
      </c>
    </row>
    <row r="2779" spans="2:6" x14ac:dyDescent="0.15">
      <c r="B2779">
        <f ca="1">IF(INDEX(Transactions!$L:$L,ROW()-8)="",TODAY(),INDEX(Transactions!$G:$G,ROW()-8))</f>
        <v>46238</v>
      </c>
      <c r="F2779">
        <f>IF(INDEX(Transactions!$L:$L,ROW()-8)="",0,INDEX(Transactions!$Q:$Q,ROW()-8))</f>
        <v>0</v>
      </c>
    </row>
    <row r="2780" spans="2:6" x14ac:dyDescent="0.15">
      <c r="B2780">
        <f ca="1">IF(INDEX(Transactions!$L:$L,ROW()-8)="",TODAY(),INDEX(Transactions!$G:$G,ROW()-8))</f>
        <v>46238</v>
      </c>
      <c r="F2780">
        <f>IF(INDEX(Transactions!$L:$L,ROW()-8)="",0,INDEX(Transactions!$Q:$Q,ROW()-8))</f>
        <v>0</v>
      </c>
    </row>
    <row r="2781" spans="2:6" x14ac:dyDescent="0.15">
      <c r="B2781">
        <f ca="1">IF(INDEX(Transactions!$L:$L,ROW()-8)="",TODAY(),INDEX(Transactions!$G:$G,ROW()-8))</f>
        <v>46238</v>
      </c>
      <c r="F2781">
        <f>IF(INDEX(Transactions!$L:$L,ROW()-8)="",0,INDEX(Transactions!$Q:$Q,ROW()-8))</f>
        <v>0</v>
      </c>
    </row>
    <row r="2782" spans="2:6" x14ac:dyDescent="0.15">
      <c r="B2782">
        <f ca="1">IF(INDEX(Transactions!$L:$L,ROW()-8)="",TODAY(),INDEX(Transactions!$G:$G,ROW()-8))</f>
        <v>46238</v>
      </c>
      <c r="F2782">
        <f>IF(INDEX(Transactions!$L:$L,ROW()-8)="",0,INDEX(Transactions!$Q:$Q,ROW()-8))</f>
        <v>0</v>
      </c>
    </row>
    <row r="2783" spans="2:6" x14ac:dyDescent="0.15">
      <c r="B2783">
        <f ca="1">IF(INDEX(Transactions!$L:$L,ROW()-8)="",TODAY(),INDEX(Transactions!$G:$G,ROW()-8))</f>
        <v>46238</v>
      </c>
      <c r="F2783">
        <f>IF(INDEX(Transactions!$L:$L,ROW()-8)="",0,INDEX(Transactions!$Q:$Q,ROW()-8))</f>
        <v>0</v>
      </c>
    </row>
    <row r="2784" spans="2:6" x14ac:dyDescent="0.15">
      <c r="B2784">
        <f ca="1">IF(INDEX(Transactions!$L:$L,ROW()-8)="",TODAY(),INDEX(Transactions!$G:$G,ROW()-8))</f>
        <v>46238</v>
      </c>
      <c r="F2784">
        <f>IF(INDEX(Transactions!$L:$L,ROW()-8)="",0,INDEX(Transactions!$Q:$Q,ROW()-8))</f>
        <v>0</v>
      </c>
    </row>
    <row r="2785" spans="2:6" x14ac:dyDescent="0.15">
      <c r="B2785">
        <f ca="1">IF(INDEX(Transactions!$L:$L,ROW()-8)="",TODAY(),INDEX(Transactions!$G:$G,ROW()-8))</f>
        <v>46238</v>
      </c>
      <c r="F2785">
        <f>IF(INDEX(Transactions!$L:$L,ROW()-8)="",0,INDEX(Transactions!$Q:$Q,ROW()-8))</f>
        <v>0</v>
      </c>
    </row>
    <row r="2786" spans="2:6" x14ac:dyDescent="0.15">
      <c r="B2786">
        <f ca="1">IF(INDEX(Transactions!$L:$L,ROW()-8)="",TODAY(),INDEX(Transactions!$G:$G,ROW()-8))</f>
        <v>46238</v>
      </c>
      <c r="F2786">
        <f>IF(INDEX(Transactions!$L:$L,ROW()-8)="",0,INDEX(Transactions!$Q:$Q,ROW()-8))</f>
        <v>0</v>
      </c>
    </row>
    <row r="2787" spans="2:6" x14ac:dyDescent="0.15">
      <c r="B2787">
        <f ca="1">IF(INDEX(Transactions!$L:$L,ROW()-8)="",TODAY(),INDEX(Transactions!$G:$G,ROW()-8))</f>
        <v>46238</v>
      </c>
      <c r="F2787">
        <f>IF(INDEX(Transactions!$L:$L,ROW()-8)="",0,INDEX(Transactions!$Q:$Q,ROW()-8))</f>
        <v>0</v>
      </c>
    </row>
    <row r="2788" spans="2:6" x14ac:dyDescent="0.15">
      <c r="B2788">
        <f ca="1">IF(INDEX(Transactions!$L:$L,ROW()-8)="",TODAY(),INDEX(Transactions!$G:$G,ROW()-8))</f>
        <v>46238</v>
      </c>
      <c r="F2788">
        <f>IF(INDEX(Transactions!$L:$L,ROW()-8)="",0,INDEX(Transactions!$Q:$Q,ROW()-8))</f>
        <v>0</v>
      </c>
    </row>
    <row r="2789" spans="2:6" x14ac:dyDescent="0.15">
      <c r="B2789">
        <f ca="1">IF(INDEX(Transactions!$L:$L,ROW()-8)="",TODAY(),INDEX(Transactions!$G:$G,ROW()-8))</f>
        <v>46238</v>
      </c>
      <c r="F2789">
        <f>IF(INDEX(Transactions!$L:$L,ROW()-8)="",0,INDEX(Transactions!$Q:$Q,ROW()-8))</f>
        <v>0</v>
      </c>
    </row>
    <row r="2790" spans="2:6" x14ac:dyDescent="0.15">
      <c r="B2790">
        <f ca="1">IF(INDEX(Transactions!$L:$L,ROW()-8)="",TODAY(),INDEX(Transactions!$G:$G,ROW()-8))</f>
        <v>46238</v>
      </c>
      <c r="F2790">
        <f>IF(INDEX(Transactions!$L:$L,ROW()-8)="",0,INDEX(Transactions!$Q:$Q,ROW()-8))</f>
        <v>0</v>
      </c>
    </row>
    <row r="2791" spans="2:6" x14ac:dyDescent="0.15">
      <c r="B2791">
        <f ca="1">IF(INDEX(Transactions!$L:$L,ROW()-8)="",TODAY(),INDEX(Transactions!$G:$G,ROW()-8))</f>
        <v>46238</v>
      </c>
      <c r="F2791">
        <f>IF(INDEX(Transactions!$L:$L,ROW()-8)="",0,INDEX(Transactions!$Q:$Q,ROW()-8))</f>
        <v>0</v>
      </c>
    </row>
    <row r="2792" spans="2:6" x14ac:dyDescent="0.15">
      <c r="B2792">
        <f ca="1">IF(INDEX(Transactions!$L:$L,ROW()-8)="",TODAY(),INDEX(Transactions!$G:$G,ROW()-8))</f>
        <v>46238</v>
      </c>
      <c r="F2792">
        <f>IF(INDEX(Transactions!$L:$L,ROW()-8)="",0,INDEX(Transactions!$Q:$Q,ROW()-8))</f>
        <v>0</v>
      </c>
    </row>
    <row r="2793" spans="2:6" x14ac:dyDescent="0.15">
      <c r="B2793">
        <f ca="1">IF(INDEX(Transactions!$L:$L,ROW()-8)="",TODAY(),INDEX(Transactions!$G:$G,ROW()-8))</f>
        <v>46238</v>
      </c>
      <c r="F2793">
        <f>IF(INDEX(Transactions!$L:$L,ROW()-8)="",0,INDEX(Transactions!$Q:$Q,ROW()-8))</f>
        <v>0</v>
      </c>
    </row>
    <row r="2794" spans="2:6" x14ac:dyDescent="0.15">
      <c r="B2794">
        <f ca="1">IF(INDEX(Transactions!$L:$L,ROW()-8)="",TODAY(),INDEX(Transactions!$G:$G,ROW()-8))</f>
        <v>46238</v>
      </c>
      <c r="F2794">
        <f>IF(INDEX(Transactions!$L:$L,ROW()-8)="",0,INDEX(Transactions!$Q:$Q,ROW()-8))</f>
        <v>0</v>
      </c>
    </row>
    <row r="2795" spans="2:6" x14ac:dyDescent="0.15">
      <c r="B2795">
        <f ca="1">IF(INDEX(Transactions!$L:$L,ROW()-8)="",TODAY(),INDEX(Transactions!$G:$G,ROW()-8))</f>
        <v>46238</v>
      </c>
      <c r="F2795">
        <f>IF(INDEX(Transactions!$L:$L,ROW()-8)="",0,INDEX(Transactions!$Q:$Q,ROW()-8))</f>
        <v>0</v>
      </c>
    </row>
    <row r="2796" spans="2:6" x14ac:dyDescent="0.15">
      <c r="B2796">
        <f ca="1">IF(INDEX(Transactions!$L:$L,ROW()-8)="",TODAY(),INDEX(Transactions!$G:$G,ROW()-8))</f>
        <v>46238</v>
      </c>
      <c r="F2796">
        <f>IF(INDEX(Transactions!$L:$L,ROW()-8)="",0,INDEX(Transactions!$Q:$Q,ROW()-8))</f>
        <v>0</v>
      </c>
    </row>
    <row r="2797" spans="2:6" x14ac:dyDescent="0.15">
      <c r="B2797">
        <f ca="1">IF(INDEX(Transactions!$L:$L,ROW()-8)="",TODAY(),INDEX(Transactions!$G:$G,ROW()-8))</f>
        <v>46238</v>
      </c>
      <c r="F2797">
        <f>IF(INDEX(Transactions!$L:$L,ROW()-8)="",0,INDEX(Transactions!$Q:$Q,ROW()-8))</f>
        <v>0</v>
      </c>
    </row>
    <row r="2798" spans="2:6" x14ac:dyDescent="0.15">
      <c r="B2798">
        <f ca="1">IF(INDEX(Transactions!$L:$L,ROW()-8)="",TODAY(),INDEX(Transactions!$G:$G,ROW()-8))</f>
        <v>46238</v>
      </c>
      <c r="F2798">
        <f>IF(INDEX(Transactions!$L:$L,ROW()-8)="",0,INDEX(Transactions!$Q:$Q,ROW()-8))</f>
        <v>0</v>
      </c>
    </row>
    <row r="2799" spans="2:6" x14ac:dyDescent="0.15">
      <c r="B2799">
        <f ca="1">IF(INDEX(Transactions!$L:$L,ROW()-8)="",TODAY(),INDEX(Transactions!$G:$G,ROW()-8))</f>
        <v>46238</v>
      </c>
      <c r="F2799">
        <f>IF(INDEX(Transactions!$L:$L,ROW()-8)="",0,INDEX(Transactions!$Q:$Q,ROW()-8))</f>
        <v>0</v>
      </c>
    </row>
    <row r="2800" spans="2:6" x14ac:dyDescent="0.15">
      <c r="B2800">
        <f ca="1">IF(INDEX(Transactions!$L:$L,ROW()-8)="",TODAY(),INDEX(Transactions!$G:$G,ROW()-8))</f>
        <v>46238</v>
      </c>
      <c r="F2800">
        <f>IF(INDEX(Transactions!$L:$L,ROW()-8)="",0,INDEX(Transactions!$Q:$Q,ROW()-8))</f>
        <v>0</v>
      </c>
    </row>
    <row r="2801" spans="2:6" x14ac:dyDescent="0.15">
      <c r="B2801">
        <f ca="1">IF(INDEX(Transactions!$L:$L,ROW()-8)="",TODAY(),INDEX(Transactions!$G:$G,ROW()-8))</f>
        <v>46238</v>
      </c>
      <c r="F2801">
        <f>IF(INDEX(Transactions!$L:$L,ROW()-8)="",0,INDEX(Transactions!$Q:$Q,ROW()-8))</f>
        <v>0</v>
      </c>
    </row>
    <row r="2802" spans="2:6" x14ac:dyDescent="0.15">
      <c r="B2802">
        <f ca="1">IF(INDEX(Transactions!$L:$L,ROW()-8)="",TODAY(),INDEX(Transactions!$G:$G,ROW()-8))</f>
        <v>46238</v>
      </c>
      <c r="F2802">
        <f>IF(INDEX(Transactions!$L:$L,ROW()-8)="",0,INDEX(Transactions!$Q:$Q,ROW()-8))</f>
        <v>0</v>
      </c>
    </row>
    <row r="2803" spans="2:6" x14ac:dyDescent="0.15">
      <c r="B2803">
        <f ca="1">IF(INDEX(Transactions!$L:$L,ROW()-8)="",TODAY(),INDEX(Transactions!$G:$G,ROW()-8))</f>
        <v>46238</v>
      </c>
      <c r="F2803">
        <f>IF(INDEX(Transactions!$L:$L,ROW()-8)="",0,INDEX(Transactions!$Q:$Q,ROW()-8))</f>
        <v>0</v>
      </c>
    </row>
    <row r="2804" spans="2:6" x14ac:dyDescent="0.15">
      <c r="B2804">
        <f ca="1">IF(INDEX(Transactions!$L:$L,ROW()-8)="",TODAY(),INDEX(Transactions!$G:$G,ROW()-8))</f>
        <v>46238</v>
      </c>
      <c r="F2804">
        <f>IF(INDEX(Transactions!$L:$L,ROW()-8)="",0,INDEX(Transactions!$Q:$Q,ROW()-8))</f>
        <v>0</v>
      </c>
    </row>
    <row r="2805" spans="2:6" x14ac:dyDescent="0.15">
      <c r="B2805">
        <f ca="1">IF(INDEX(Transactions!$L:$L,ROW()-8)="",TODAY(),INDEX(Transactions!$G:$G,ROW()-8))</f>
        <v>46238</v>
      </c>
      <c r="F2805">
        <f>IF(INDEX(Transactions!$L:$L,ROW()-8)="",0,INDEX(Transactions!$Q:$Q,ROW()-8))</f>
        <v>0</v>
      </c>
    </row>
    <row r="2806" spans="2:6" x14ac:dyDescent="0.15">
      <c r="B2806">
        <f ca="1">IF(INDEX(Transactions!$L:$L,ROW()-8)="",TODAY(),INDEX(Transactions!$G:$G,ROW()-8))</f>
        <v>46238</v>
      </c>
      <c r="F2806">
        <f>IF(INDEX(Transactions!$L:$L,ROW()-8)="",0,INDEX(Transactions!$Q:$Q,ROW()-8))</f>
        <v>0</v>
      </c>
    </row>
    <row r="2807" spans="2:6" x14ac:dyDescent="0.15">
      <c r="B2807">
        <f ca="1">IF(INDEX(Transactions!$L:$L,ROW()-8)="",TODAY(),INDEX(Transactions!$G:$G,ROW()-8))</f>
        <v>46238</v>
      </c>
      <c r="F2807">
        <f>IF(INDEX(Transactions!$L:$L,ROW()-8)="",0,INDEX(Transactions!$Q:$Q,ROW()-8))</f>
        <v>0</v>
      </c>
    </row>
    <row r="2808" spans="2:6" x14ac:dyDescent="0.15">
      <c r="B2808">
        <f ca="1">IF(INDEX(Transactions!$L:$L,ROW()-8)="",TODAY(),INDEX(Transactions!$G:$G,ROW()-8))</f>
        <v>46238</v>
      </c>
      <c r="F2808">
        <f>IF(INDEX(Transactions!$L:$L,ROW()-8)="",0,INDEX(Transactions!$Q:$Q,ROW()-8))</f>
        <v>0</v>
      </c>
    </row>
    <row r="2809" spans="2:6" x14ac:dyDescent="0.15">
      <c r="B2809">
        <f ca="1">IF(INDEX(Transactions!$L:$L,ROW()-8)="",TODAY(),INDEX(Transactions!$G:$G,ROW()-8))</f>
        <v>46238</v>
      </c>
      <c r="F2809">
        <f>IF(INDEX(Transactions!$L:$L,ROW()-8)="",0,INDEX(Transactions!$Q:$Q,ROW()-8))</f>
        <v>0</v>
      </c>
    </row>
    <row r="2810" spans="2:6" x14ac:dyDescent="0.15">
      <c r="B2810">
        <f ca="1">IF(INDEX(Transactions!$L:$L,ROW()-8)="",TODAY(),INDEX(Transactions!$G:$G,ROW()-8))</f>
        <v>46238</v>
      </c>
      <c r="F2810">
        <f>IF(INDEX(Transactions!$L:$L,ROW()-8)="",0,INDEX(Transactions!$Q:$Q,ROW()-8))</f>
        <v>0</v>
      </c>
    </row>
    <row r="2811" spans="2:6" x14ac:dyDescent="0.15">
      <c r="B2811">
        <f ca="1">IF(INDEX(Transactions!$L:$L,ROW()-8)="",TODAY(),INDEX(Transactions!$G:$G,ROW()-8))</f>
        <v>46238</v>
      </c>
      <c r="F2811">
        <f>IF(INDEX(Transactions!$L:$L,ROW()-8)="",0,INDEX(Transactions!$Q:$Q,ROW()-8))</f>
        <v>0</v>
      </c>
    </row>
    <row r="2812" spans="2:6" x14ac:dyDescent="0.15">
      <c r="B2812">
        <f ca="1">IF(INDEX(Transactions!$L:$L,ROW()-8)="",TODAY(),INDEX(Transactions!$G:$G,ROW()-8))</f>
        <v>46238</v>
      </c>
      <c r="F2812">
        <f>IF(INDEX(Transactions!$L:$L,ROW()-8)="",0,INDEX(Transactions!$Q:$Q,ROW()-8))</f>
        <v>0</v>
      </c>
    </row>
    <row r="2813" spans="2:6" x14ac:dyDescent="0.15">
      <c r="B2813">
        <f ca="1">IF(INDEX(Transactions!$L:$L,ROW()-8)="",TODAY(),INDEX(Transactions!$G:$G,ROW()-8))</f>
        <v>46238</v>
      </c>
      <c r="F2813">
        <f>IF(INDEX(Transactions!$L:$L,ROW()-8)="",0,INDEX(Transactions!$Q:$Q,ROW()-8))</f>
        <v>0</v>
      </c>
    </row>
    <row r="2814" spans="2:6" x14ac:dyDescent="0.15">
      <c r="B2814">
        <f ca="1">IF(INDEX(Transactions!$L:$L,ROW()-8)="",TODAY(),INDEX(Transactions!$G:$G,ROW()-8))</f>
        <v>46238</v>
      </c>
      <c r="F2814">
        <f>IF(INDEX(Transactions!$L:$L,ROW()-8)="",0,INDEX(Transactions!$Q:$Q,ROW()-8))</f>
        <v>0</v>
      </c>
    </row>
    <row r="2815" spans="2:6" x14ac:dyDescent="0.15">
      <c r="B2815">
        <f ca="1">IF(INDEX(Transactions!$L:$L,ROW()-8)="",TODAY(),INDEX(Transactions!$G:$G,ROW()-8))</f>
        <v>46238</v>
      </c>
      <c r="F2815">
        <f>IF(INDEX(Transactions!$L:$L,ROW()-8)="",0,INDEX(Transactions!$Q:$Q,ROW()-8))</f>
        <v>0</v>
      </c>
    </row>
    <row r="2816" spans="2:6" x14ac:dyDescent="0.15">
      <c r="B2816">
        <f ca="1">IF(INDEX(Transactions!$L:$L,ROW()-8)="",TODAY(),INDEX(Transactions!$G:$G,ROW()-8))</f>
        <v>46238</v>
      </c>
      <c r="F2816">
        <f>IF(INDEX(Transactions!$L:$L,ROW()-8)="",0,INDEX(Transactions!$Q:$Q,ROW()-8))</f>
        <v>0</v>
      </c>
    </row>
    <row r="2817" spans="2:6" x14ac:dyDescent="0.15">
      <c r="B2817">
        <f ca="1">IF(INDEX(Transactions!$L:$L,ROW()-8)="",TODAY(),INDEX(Transactions!$G:$G,ROW()-8))</f>
        <v>46238</v>
      </c>
      <c r="F2817">
        <f>IF(INDEX(Transactions!$L:$L,ROW()-8)="",0,INDEX(Transactions!$Q:$Q,ROW()-8))</f>
        <v>0</v>
      </c>
    </row>
    <row r="2818" spans="2:6" x14ac:dyDescent="0.15">
      <c r="B2818">
        <f ca="1">IF(INDEX(Transactions!$L:$L,ROW()-8)="",TODAY(),INDEX(Transactions!$G:$G,ROW()-8))</f>
        <v>46238</v>
      </c>
      <c r="F2818">
        <f>IF(INDEX(Transactions!$L:$L,ROW()-8)="",0,INDEX(Transactions!$Q:$Q,ROW()-8))</f>
        <v>0</v>
      </c>
    </row>
    <row r="2819" spans="2:6" x14ac:dyDescent="0.15">
      <c r="B2819">
        <f ca="1">IF(INDEX(Transactions!$L:$L,ROW()-8)="",TODAY(),INDEX(Transactions!$G:$G,ROW()-8))</f>
        <v>46238</v>
      </c>
      <c r="F2819">
        <f>IF(INDEX(Transactions!$L:$L,ROW()-8)="",0,INDEX(Transactions!$Q:$Q,ROW()-8))</f>
        <v>0</v>
      </c>
    </row>
    <row r="2820" spans="2:6" x14ac:dyDescent="0.15">
      <c r="B2820">
        <f ca="1">IF(INDEX(Transactions!$L:$L,ROW()-8)="",TODAY(),INDEX(Transactions!$G:$G,ROW()-8))</f>
        <v>46238</v>
      </c>
      <c r="F2820">
        <f>IF(INDEX(Transactions!$L:$L,ROW()-8)="",0,INDEX(Transactions!$Q:$Q,ROW()-8))</f>
        <v>0</v>
      </c>
    </row>
    <row r="2821" spans="2:6" x14ac:dyDescent="0.15">
      <c r="B2821">
        <f ca="1">IF(INDEX(Transactions!$L:$L,ROW()-8)="",TODAY(),INDEX(Transactions!$G:$G,ROW()-8))</f>
        <v>46238</v>
      </c>
      <c r="F2821">
        <f>IF(INDEX(Transactions!$L:$L,ROW()-8)="",0,INDEX(Transactions!$Q:$Q,ROW()-8))</f>
        <v>0</v>
      </c>
    </row>
    <row r="2822" spans="2:6" x14ac:dyDescent="0.15">
      <c r="B2822">
        <f ca="1">IF(INDEX(Transactions!$L:$L,ROW()-8)="",TODAY(),INDEX(Transactions!$G:$G,ROW()-8))</f>
        <v>46238</v>
      </c>
      <c r="F2822">
        <f>IF(INDEX(Transactions!$L:$L,ROW()-8)="",0,INDEX(Transactions!$Q:$Q,ROW()-8))</f>
        <v>0</v>
      </c>
    </row>
    <row r="2823" spans="2:6" x14ac:dyDescent="0.15">
      <c r="B2823">
        <f ca="1">IF(INDEX(Transactions!$L:$L,ROW()-8)="",TODAY(),INDEX(Transactions!$G:$G,ROW()-8))</f>
        <v>46238</v>
      </c>
      <c r="F2823">
        <f>IF(INDEX(Transactions!$L:$L,ROW()-8)="",0,INDEX(Transactions!$Q:$Q,ROW()-8))</f>
        <v>0</v>
      </c>
    </row>
    <row r="2824" spans="2:6" x14ac:dyDescent="0.15">
      <c r="B2824">
        <f ca="1">IF(INDEX(Transactions!$L:$L,ROW()-8)="",TODAY(),INDEX(Transactions!$G:$G,ROW()-8))</f>
        <v>46238</v>
      </c>
      <c r="F2824">
        <f>IF(INDEX(Transactions!$L:$L,ROW()-8)="",0,INDEX(Transactions!$Q:$Q,ROW()-8))</f>
        <v>0</v>
      </c>
    </row>
    <row r="2825" spans="2:6" x14ac:dyDescent="0.15">
      <c r="B2825">
        <f ca="1">IF(INDEX(Transactions!$L:$L,ROW()-8)="",TODAY(),INDEX(Transactions!$G:$G,ROW()-8))</f>
        <v>46238</v>
      </c>
      <c r="F2825">
        <f>IF(INDEX(Transactions!$L:$L,ROW()-8)="",0,INDEX(Transactions!$Q:$Q,ROW()-8))</f>
        <v>0</v>
      </c>
    </row>
    <row r="2826" spans="2:6" x14ac:dyDescent="0.15">
      <c r="B2826">
        <f ca="1">IF(INDEX(Transactions!$L:$L,ROW()-8)="",TODAY(),INDEX(Transactions!$G:$G,ROW()-8))</f>
        <v>46238</v>
      </c>
      <c r="F2826">
        <f>IF(INDEX(Transactions!$L:$L,ROW()-8)="",0,INDEX(Transactions!$Q:$Q,ROW()-8))</f>
        <v>0</v>
      </c>
    </row>
    <row r="2827" spans="2:6" x14ac:dyDescent="0.15">
      <c r="B2827">
        <f ca="1">IF(INDEX(Transactions!$L:$L,ROW()-8)="",TODAY(),INDEX(Transactions!$G:$G,ROW()-8))</f>
        <v>46238</v>
      </c>
      <c r="F2827">
        <f>IF(INDEX(Transactions!$L:$L,ROW()-8)="",0,INDEX(Transactions!$Q:$Q,ROW()-8))</f>
        <v>0</v>
      </c>
    </row>
    <row r="2828" spans="2:6" x14ac:dyDescent="0.15">
      <c r="B2828">
        <f ca="1">IF(INDEX(Transactions!$L:$L,ROW()-8)="",TODAY(),INDEX(Transactions!$G:$G,ROW()-8))</f>
        <v>46238</v>
      </c>
      <c r="F2828">
        <f>IF(INDEX(Transactions!$L:$L,ROW()-8)="",0,INDEX(Transactions!$Q:$Q,ROW()-8))</f>
        <v>0</v>
      </c>
    </row>
    <row r="2829" spans="2:6" x14ac:dyDescent="0.15">
      <c r="B2829">
        <f ca="1">IF(INDEX(Transactions!$L:$L,ROW()-8)="",TODAY(),INDEX(Transactions!$G:$G,ROW()-8))</f>
        <v>46238</v>
      </c>
      <c r="F2829">
        <f>IF(INDEX(Transactions!$L:$L,ROW()-8)="",0,INDEX(Transactions!$Q:$Q,ROW()-8))</f>
        <v>0</v>
      </c>
    </row>
    <row r="2830" spans="2:6" x14ac:dyDescent="0.15">
      <c r="B2830">
        <f ca="1">IF(INDEX(Transactions!$L:$L,ROW()-8)="",TODAY(),INDEX(Transactions!$G:$G,ROW()-8))</f>
        <v>46238</v>
      </c>
      <c r="F2830">
        <f>IF(INDEX(Transactions!$L:$L,ROW()-8)="",0,INDEX(Transactions!$Q:$Q,ROW()-8))</f>
        <v>0</v>
      </c>
    </row>
    <row r="2831" spans="2:6" x14ac:dyDescent="0.15">
      <c r="B2831">
        <f ca="1">IF(INDEX(Transactions!$L:$L,ROW()-8)="",TODAY(),INDEX(Transactions!$G:$G,ROW()-8))</f>
        <v>46238</v>
      </c>
      <c r="F2831">
        <f>IF(INDEX(Transactions!$L:$L,ROW()-8)="",0,INDEX(Transactions!$Q:$Q,ROW()-8))</f>
        <v>0</v>
      </c>
    </row>
    <row r="2832" spans="2:6" x14ac:dyDescent="0.15">
      <c r="B2832">
        <f ca="1">IF(INDEX(Transactions!$L:$L,ROW()-8)="",TODAY(),INDEX(Transactions!$G:$G,ROW()-8))</f>
        <v>46238</v>
      </c>
      <c r="F2832">
        <f>IF(INDEX(Transactions!$L:$L,ROW()-8)="",0,INDEX(Transactions!$Q:$Q,ROW()-8))</f>
        <v>0</v>
      </c>
    </row>
    <row r="2833" spans="2:6" x14ac:dyDescent="0.15">
      <c r="B2833">
        <f ca="1">IF(INDEX(Transactions!$L:$L,ROW()-8)="",TODAY(),INDEX(Transactions!$G:$G,ROW()-8))</f>
        <v>46238</v>
      </c>
      <c r="F2833">
        <f>IF(INDEX(Transactions!$L:$L,ROW()-8)="",0,INDEX(Transactions!$Q:$Q,ROW()-8))</f>
        <v>0</v>
      </c>
    </row>
    <row r="2834" spans="2:6" x14ac:dyDescent="0.15">
      <c r="B2834">
        <f ca="1">IF(INDEX(Transactions!$L:$L,ROW()-8)="",TODAY(),INDEX(Transactions!$G:$G,ROW()-8))</f>
        <v>46238</v>
      </c>
      <c r="F2834">
        <f>IF(INDEX(Transactions!$L:$L,ROW()-8)="",0,INDEX(Transactions!$Q:$Q,ROW()-8))</f>
        <v>0</v>
      </c>
    </row>
    <row r="2835" spans="2:6" x14ac:dyDescent="0.15">
      <c r="B2835">
        <f ca="1">IF(INDEX(Transactions!$L:$L,ROW()-8)="",TODAY(),INDEX(Transactions!$G:$G,ROW()-8))</f>
        <v>46238</v>
      </c>
      <c r="F2835">
        <f>IF(INDEX(Transactions!$L:$L,ROW()-8)="",0,INDEX(Transactions!$Q:$Q,ROW()-8))</f>
        <v>0</v>
      </c>
    </row>
    <row r="2836" spans="2:6" x14ac:dyDescent="0.15">
      <c r="B2836">
        <f ca="1">IF(INDEX(Transactions!$L:$L,ROW()-8)="",TODAY(),INDEX(Transactions!$G:$G,ROW()-8))</f>
        <v>46238</v>
      </c>
      <c r="F2836">
        <f>IF(INDEX(Transactions!$L:$L,ROW()-8)="",0,INDEX(Transactions!$Q:$Q,ROW()-8))</f>
        <v>0</v>
      </c>
    </row>
    <row r="2837" spans="2:6" x14ac:dyDescent="0.15">
      <c r="B2837">
        <f ca="1">IF(INDEX(Transactions!$L:$L,ROW()-8)="",TODAY(),INDEX(Transactions!$G:$G,ROW()-8))</f>
        <v>46238</v>
      </c>
      <c r="F2837">
        <f>IF(INDEX(Transactions!$L:$L,ROW()-8)="",0,INDEX(Transactions!$Q:$Q,ROW()-8))</f>
        <v>0</v>
      </c>
    </row>
    <row r="2838" spans="2:6" x14ac:dyDescent="0.15">
      <c r="B2838">
        <f ca="1">IF(INDEX(Transactions!$L:$L,ROW()-8)="",TODAY(),INDEX(Transactions!$G:$G,ROW()-8))</f>
        <v>46238</v>
      </c>
      <c r="F2838">
        <f>IF(INDEX(Transactions!$L:$L,ROW()-8)="",0,INDEX(Transactions!$Q:$Q,ROW()-8))</f>
        <v>0</v>
      </c>
    </row>
    <row r="2839" spans="2:6" x14ac:dyDescent="0.15">
      <c r="B2839">
        <f ca="1">IF(INDEX(Transactions!$L:$L,ROW()-8)="",TODAY(),INDEX(Transactions!$G:$G,ROW()-8))</f>
        <v>46238</v>
      </c>
      <c r="F2839">
        <f>IF(INDEX(Transactions!$L:$L,ROW()-8)="",0,INDEX(Transactions!$Q:$Q,ROW()-8))</f>
        <v>0</v>
      </c>
    </row>
    <row r="2840" spans="2:6" x14ac:dyDescent="0.15">
      <c r="B2840">
        <f ca="1">IF(INDEX(Transactions!$L:$L,ROW()-8)="",TODAY(),INDEX(Transactions!$G:$G,ROW()-8))</f>
        <v>46238</v>
      </c>
      <c r="F2840">
        <f>IF(INDEX(Transactions!$L:$L,ROW()-8)="",0,INDEX(Transactions!$Q:$Q,ROW()-8))</f>
        <v>0</v>
      </c>
    </row>
    <row r="2841" spans="2:6" x14ac:dyDescent="0.15">
      <c r="B2841">
        <f ca="1">IF(INDEX(Transactions!$L:$L,ROW()-8)="",TODAY(),INDEX(Transactions!$G:$G,ROW()-8))</f>
        <v>46238</v>
      </c>
      <c r="F2841">
        <f>IF(INDEX(Transactions!$L:$L,ROW()-8)="",0,INDEX(Transactions!$Q:$Q,ROW()-8))</f>
        <v>0</v>
      </c>
    </row>
    <row r="2842" spans="2:6" x14ac:dyDescent="0.15">
      <c r="B2842">
        <f ca="1">IF(INDEX(Transactions!$L:$L,ROW()-8)="",TODAY(),INDEX(Transactions!$G:$G,ROW()-8))</f>
        <v>46238</v>
      </c>
      <c r="F2842">
        <f>IF(INDEX(Transactions!$L:$L,ROW()-8)="",0,INDEX(Transactions!$Q:$Q,ROW()-8))</f>
        <v>0</v>
      </c>
    </row>
    <row r="2843" spans="2:6" x14ac:dyDescent="0.15">
      <c r="B2843">
        <f ca="1">IF(INDEX(Transactions!$L:$L,ROW()-8)="",TODAY(),INDEX(Transactions!$G:$G,ROW()-8))</f>
        <v>46238</v>
      </c>
      <c r="F2843">
        <f>IF(INDEX(Transactions!$L:$L,ROW()-8)="",0,INDEX(Transactions!$Q:$Q,ROW()-8))</f>
        <v>0</v>
      </c>
    </row>
    <row r="2844" spans="2:6" x14ac:dyDescent="0.15">
      <c r="B2844">
        <f ca="1">IF(INDEX(Transactions!$L:$L,ROW()-8)="",TODAY(),INDEX(Transactions!$G:$G,ROW()-8))</f>
        <v>46238</v>
      </c>
      <c r="F2844">
        <f>IF(INDEX(Transactions!$L:$L,ROW()-8)="",0,INDEX(Transactions!$Q:$Q,ROW()-8))</f>
        <v>0</v>
      </c>
    </row>
    <row r="2845" spans="2:6" x14ac:dyDescent="0.15">
      <c r="B2845">
        <f ca="1">IF(INDEX(Transactions!$L:$L,ROW()-8)="",TODAY(),INDEX(Transactions!$G:$G,ROW()-8))</f>
        <v>46238</v>
      </c>
      <c r="F2845">
        <f>IF(INDEX(Transactions!$L:$L,ROW()-8)="",0,INDEX(Transactions!$Q:$Q,ROW()-8))</f>
        <v>0</v>
      </c>
    </row>
    <row r="2846" spans="2:6" x14ac:dyDescent="0.15">
      <c r="B2846">
        <f ca="1">IF(INDEX(Transactions!$L:$L,ROW()-8)="",TODAY(),INDEX(Transactions!$G:$G,ROW()-8))</f>
        <v>46238</v>
      </c>
      <c r="F2846">
        <f>IF(INDEX(Transactions!$L:$L,ROW()-8)="",0,INDEX(Transactions!$Q:$Q,ROW()-8))</f>
        <v>0</v>
      </c>
    </row>
    <row r="2847" spans="2:6" x14ac:dyDescent="0.15">
      <c r="B2847">
        <f ca="1">IF(INDEX(Transactions!$L:$L,ROW()-8)="",TODAY(),INDEX(Transactions!$G:$G,ROW()-8))</f>
        <v>46238</v>
      </c>
      <c r="F2847">
        <f>IF(INDEX(Transactions!$L:$L,ROW()-8)="",0,INDEX(Transactions!$Q:$Q,ROW()-8))</f>
        <v>0</v>
      </c>
    </row>
    <row r="2848" spans="2:6" x14ac:dyDescent="0.15">
      <c r="B2848">
        <f ca="1">IF(INDEX(Transactions!$L:$L,ROW()-8)="",TODAY(),INDEX(Transactions!$G:$G,ROW()-8))</f>
        <v>46238</v>
      </c>
      <c r="F2848">
        <f>IF(INDEX(Transactions!$L:$L,ROW()-8)="",0,INDEX(Transactions!$Q:$Q,ROW()-8))</f>
        <v>0</v>
      </c>
    </row>
    <row r="2849" spans="2:6" x14ac:dyDescent="0.15">
      <c r="B2849">
        <f ca="1">IF(INDEX(Transactions!$L:$L,ROW()-8)="",TODAY(),INDEX(Transactions!$G:$G,ROW()-8))</f>
        <v>46238</v>
      </c>
      <c r="F2849">
        <f>IF(INDEX(Transactions!$L:$L,ROW()-8)="",0,INDEX(Transactions!$Q:$Q,ROW()-8))</f>
        <v>0</v>
      </c>
    </row>
    <row r="2850" spans="2:6" x14ac:dyDescent="0.15">
      <c r="B2850">
        <f ca="1">IF(INDEX(Transactions!$L:$L,ROW()-8)="",TODAY(),INDEX(Transactions!$G:$G,ROW()-8))</f>
        <v>46238</v>
      </c>
      <c r="F2850">
        <f>IF(INDEX(Transactions!$L:$L,ROW()-8)="",0,INDEX(Transactions!$Q:$Q,ROW()-8))</f>
        <v>0</v>
      </c>
    </row>
    <row r="2851" spans="2:6" x14ac:dyDescent="0.15">
      <c r="B2851">
        <f ca="1">IF(INDEX(Transactions!$L:$L,ROW()-8)="",TODAY(),INDEX(Transactions!$G:$G,ROW()-8))</f>
        <v>46238</v>
      </c>
      <c r="F2851">
        <f>IF(INDEX(Transactions!$L:$L,ROW()-8)="",0,INDEX(Transactions!$Q:$Q,ROW()-8))</f>
        <v>0</v>
      </c>
    </row>
    <row r="2852" spans="2:6" x14ac:dyDescent="0.15">
      <c r="B2852">
        <f ca="1">IF(INDEX(Transactions!$L:$L,ROW()-8)="",TODAY(),INDEX(Transactions!$G:$G,ROW()-8))</f>
        <v>46238</v>
      </c>
      <c r="F2852">
        <f>IF(INDEX(Transactions!$L:$L,ROW()-8)="",0,INDEX(Transactions!$Q:$Q,ROW()-8))</f>
        <v>0</v>
      </c>
    </row>
    <row r="2853" spans="2:6" x14ac:dyDescent="0.15">
      <c r="B2853">
        <f ca="1">IF(INDEX(Transactions!$L:$L,ROW()-8)="",TODAY(),INDEX(Transactions!$G:$G,ROW()-8))</f>
        <v>46238</v>
      </c>
      <c r="F2853">
        <f>IF(INDEX(Transactions!$L:$L,ROW()-8)="",0,INDEX(Transactions!$Q:$Q,ROW()-8))</f>
        <v>0</v>
      </c>
    </row>
    <row r="2854" spans="2:6" x14ac:dyDescent="0.15">
      <c r="B2854">
        <f ca="1">IF(INDEX(Transactions!$L:$L,ROW()-8)="",TODAY(),INDEX(Transactions!$G:$G,ROW()-8))</f>
        <v>46238</v>
      </c>
      <c r="F2854">
        <f>IF(INDEX(Transactions!$L:$L,ROW()-8)="",0,INDEX(Transactions!$Q:$Q,ROW()-8))</f>
        <v>0</v>
      </c>
    </row>
    <row r="2855" spans="2:6" x14ac:dyDescent="0.15">
      <c r="B2855">
        <f ca="1">IF(INDEX(Transactions!$L:$L,ROW()-8)="",TODAY(),INDEX(Transactions!$G:$G,ROW()-8))</f>
        <v>46238</v>
      </c>
      <c r="F2855">
        <f>IF(INDEX(Transactions!$L:$L,ROW()-8)="",0,INDEX(Transactions!$Q:$Q,ROW()-8))</f>
        <v>0</v>
      </c>
    </row>
    <row r="2856" spans="2:6" x14ac:dyDescent="0.15">
      <c r="B2856">
        <f ca="1">IF(INDEX(Transactions!$L:$L,ROW()-8)="",TODAY(),INDEX(Transactions!$G:$G,ROW()-8))</f>
        <v>46238</v>
      </c>
      <c r="F2856">
        <f>IF(INDEX(Transactions!$L:$L,ROW()-8)="",0,INDEX(Transactions!$Q:$Q,ROW()-8))</f>
        <v>0</v>
      </c>
    </row>
    <row r="2857" spans="2:6" x14ac:dyDescent="0.15">
      <c r="B2857">
        <f ca="1">IF(INDEX(Transactions!$L:$L,ROW()-8)="",TODAY(),INDEX(Transactions!$G:$G,ROW()-8))</f>
        <v>46238</v>
      </c>
      <c r="F2857">
        <f>IF(INDEX(Transactions!$L:$L,ROW()-8)="",0,INDEX(Transactions!$Q:$Q,ROW()-8))</f>
        <v>0</v>
      </c>
    </row>
    <row r="2858" spans="2:6" x14ac:dyDescent="0.15">
      <c r="B2858">
        <f ca="1">IF(INDEX(Transactions!$L:$L,ROW()-8)="",TODAY(),INDEX(Transactions!$G:$G,ROW()-8))</f>
        <v>46238</v>
      </c>
      <c r="F2858">
        <f>IF(INDEX(Transactions!$L:$L,ROW()-8)="",0,INDEX(Transactions!$Q:$Q,ROW()-8))</f>
        <v>0</v>
      </c>
    </row>
    <row r="2859" spans="2:6" x14ac:dyDescent="0.15">
      <c r="B2859">
        <f ca="1">IF(INDEX(Transactions!$L:$L,ROW()-8)="",TODAY(),INDEX(Transactions!$G:$G,ROW()-8))</f>
        <v>46238</v>
      </c>
      <c r="F2859">
        <f>IF(INDEX(Transactions!$L:$L,ROW()-8)="",0,INDEX(Transactions!$Q:$Q,ROW()-8))</f>
        <v>0</v>
      </c>
    </row>
    <row r="2860" spans="2:6" x14ac:dyDescent="0.15">
      <c r="B2860">
        <f ca="1">IF(INDEX(Transactions!$L:$L,ROW()-8)="",TODAY(),INDEX(Transactions!$G:$G,ROW()-8))</f>
        <v>46238</v>
      </c>
      <c r="F2860">
        <f>IF(INDEX(Transactions!$L:$L,ROW()-8)="",0,INDEX(Transactions!$Q:$Q,ROW()-8))</f>
        <v>0</v>
      </c>
    </row>
    <row r="2861" spans="2:6" x14ac:dyDescent="0.15">
      <c r="B2861">
        <f ca="1">IF(INDEX(Transactions!$L:$L,ROW()-8)="",TODAY(),INDEX(Transactions!$G:$G,ROW()-8))</f>
        <v>46238</v>
      </c>
      <c r="F2861">
        <f>IF(INDEX(Transactions!$L:$L,ROW()-8)="",0,INDEX(Transactions!$Q:$Q,ROW()-8))</f>
        <v>0</v>
      </c>
    </row>
    <row r="2862" spans="2:6" x14ac:dyDescent="0.15">
      <c r="B2862">
        <f ca="1">IF(INDEX(Transactions!$L:$L,ROW()-8)="",TODAY(),INDEX(Transactions!$G:$G,ROW()-8))</f>
        <v>46238</v>
      </c>
      <c r="F2862">
        <f>IF(INDEX(Transactions!$L:$L,ROW()-8)="",0,INDEX(Transactions!$Q:$Q,ROW()-8))</f>
        <v>0</v>
      </c>
    </row>
    <row r="2863" spans="2:6" x14ac:dyDescent="0.15">
      <c r="B2863">
        <f ca="1">IF(INDEX(Transactions!$L:$L,ROW()-8)="",TODAY(),INDEX(Transactions!$G:$G,ROW()-8))</f>
        <v>46238</v>
      </c>
      <c r="F2863">
        <f>IF(INDEX(Transactions!$L:$L,ROW()-8)="",0,INDEX(Transactions!$Q:$Q,ROW()-8))</f>
        <v>0</v>
      </c>
    </row>
    <row r="2864" spans="2:6" x14ac:dyDescent="0.15">
      <c r="B2864">
        <f ca="1">IF(INDEX(Transactions!$L:$L,ROW()-8)="",TODAY(),INDEX(Transactions!$G:$G,ROW()-8))</f>
        <v>46238</v>
      </c>
      <c r="F2864">
        <f>IF(INDEX(Transactions!$L:$L,ROW()-8)="",0,INDEX(Transactions!$Q:$Q,ROW()-8))</f>
        <v>0</v>
      </c>
    </row>
    <row r="2865" spans="2:6" x14ac:dyDescent="0.15">
      <c r="B2865">
        <f ca="1">IF(INDEX(Transactions!$L:$L,ROW()-8)="",TODAY(),INDEX(Transactions!$G:$G,ROW()-8))</f>
        <v>46238</v>
      </c>
      <c r="F2865">
        <f>IF(INDEX(Transactions!$L:$L,ROW()-8)="",0,INDEX(Transactions!$Q:$Q,ROW()-8))</f>
        <v>0</v>
      </c>
    </row>
    <row r="2866" spans="2:6" x14ac:dyDescent="0.15">
      <c r="B2866">
        <f ca="1">IF(INDEX(Transactions!$L:$L,ROW()-8)="",TODAY(),INDEX(Transactions!$G:$G,ROW()-8))</f>
        <v>46238</v>
      </c>
      <c r="F2866">
        <f>IF(INDEX(Transactions!$L:$L,ROW()-8)="",0,INDEX(Transactions!$Q:$Q,ROW()-8))</f>
        <v>0</v>
      </c>
    </row>
    <row r="2867" spans="2:6" x14ac:dyDescent="0.15">
      <c r="B2867">
        <f ca="1">IF(INDEX(Transactions!$L:$L,ROW()-8)="",TODAY(),INDEX(Transactions!$G:$G,ROW()-8))</f>
        <v>46238</v>
      </c>
      <c r="F2867">
        <f>IF(INDEX(Transactions!$L:$L,ROW()-8)="",0,INDEX(Transactions!$Q:$Q,ROW()-8))</f>
        <v>0</v>
      </c>
    </row>
    <row r="2868" spans="2:6" x14ac:dyDescent="0.15">
      <c r="B2868">
        <f ca="1">IF(INDEX(Transactions!$L:$L,ROW()-8)="",TODAY(),INDEX(Transactions!$G:$G,ROW()-8))</f>
        <v>46238</v>
      </c>
      <c r="F2868">
        <f>IF(INDEX(Transactions!$L:$L,ROW()-8)="",0,INDEX(Transactions!$Q:$Q,ROW()-8))</f>
        <v>0</v>
      </c>
    </row>
    <row r="2869" spans="2:6" x14ac:dyDescent="0.15">
      <c r="B2869">
        <f ca="1">IF(INDEX(Transactions!$L:$L,ROW()-8)="",TODAY(),INDEX(Transactions!$G:$G,ROW()-8))</f>
        <v>46238</v>
      </c>
      <c r="F2869">
        <f>IF(INDEX(Transactions!$L:$L,ROW()-8)="",0,INDEX(Transactions!$Q:$Q,ROW()-8))</f>
        <v>0</v>
      </c>
    </row>
    <row r="2870" spans="2:6" x14ac:dyDescent="0.15">
      <c r="B2870">
        <f ca="1">IF(INDEX(Transactions!$L:$L,ROW()-8)="",TODAY(),INDEX(Transactions!$G:$G,ROW()-8))</f>
        <v>46238</v>
      </c>
      <c r="F2870">
        <f>IF(INDEX(Transactions!$L:$L,ROW()-8)="",0,INDEX(Transactions!$Q:$Q,ROW()-8))</f>
        <v>0</v>
      </c>
    </row>
    <row r="2871" spans="2:6" x14ac:dyDescent="0.15">
      <c r="B2871">
        <f ca="1">IF(INDEX(Transactions!$L:$L,ROW()-8)="",TODAY(),INDEX(Transactions!$G:$G,ROW()-8))</f>
        <v>46238</v>
      </c>
      <c r="F2871">
        <f>IF(INDEX(Transactions!$L:$L,ROW()-8)="",0,INDEX(Transactions!$Q:$Q,ROW()-8))</f>
        <v>0</v>
      </c>
    </row>
    <row r="2872" spans="2:6" x14ac:dyDescent="0.15">
      <c r="B2872">
        <f ca="1">IF(INDEX(Transactions!$L:$L,ROW()-8)="",TODAY(),INDEX(Transactions!$G:$G,ROW()-8))</f>
        <v>46238</v>
      </c>
      <c r="F2872">
        <f>IF(INDEX(Transactions!$L:$L,ROW()-8)="",0,INDEX(Transactions!$Q:$Q,ROW()-8))</f>
        <v>0</v>
      </c>
    </row>
    <row r="2873" spans="2:6" x14ac:dyDescent="0.15">
      <c r="B2873">
        <f ca="1">IF(INDEX(Transactions!$L:$L,ROW()-8)="",TODAY(),INDEX(Transactions!$G:$G,ROW()-8))</f>
        <v>46238</v>
      </c>
      <c r="F2873">
        <f>IF(INDEX(Transactions!$L:$L,ROW()-8)="",0,INDEX(Transactions!$Q:$Q,ROW()-8))</f>
        <v>0</v>
      </c>
    </row>
    <row r="2874" spans="2:6" x14ac:dyDescent="0.15">
      <c r="B2874">
        <f ca="1">IF(INDEX(Transactions!$L:$L,ROW()-8)="",TODAY(),INDEX(Transactions!$G:$G,ROW()-8))</f>
        <v>46238</v>
      </c>
      <c r="F2874">
        <f>IF(INDEX(Transactions!$L:$L,ROW()-8)="",0,INDEX(Transactions!$Q:$Q,ROW()-8))</f>
        <v>0</v>
      </c>
    </row>
    <row r="2875" spans="2:6" x14ac:dyDescent="0.15">
      <c r="B2875">
        <f ca="1">IF(INDEX(Transactions!$L:$L,ROW()-8)="",TODAY(),INDEX(Transactions!$G:$G,ROW()-8))</f>
        <v>46238</v>
      </c>
      <c r="F2875">
        <f>IF(INDEX(Transactions!$L:$L,ROW()-8)="",0,INDEX(Transactions!$Q:$Q,ROW()-8))</f>
        <v>0</v>
      </c>
    </row>
    <row r="2876" spans="2:6" x14ac:dyDescent="0.15">
      <c r="B2876">
        <f ca="1">IF(INDEX(Transactions!$L:$L,ROW()-8)="",TODAY(),INDEX(Transactions!$G:$G,ROW()-8))</f>
        <v>46238</v>
      </c>
      <c r="F2876">
        <f>IF(INDEX(Transactions!$L:$L,ROW()-8)="",0,INDEX(Transactions!$Q:$Q,ROW()-8))</f>
        <v>0</v>
      </c>
    </row>
    <row r="2877" spans="2:6" x14ac:dyDescent="0.15">
      <c r="B2877">
        <f ca="1">IF(INDEX(Transactions!$L:$L,ROW()-8)="",TODAY(),INDEX(Transactions!$G:$G,ROW()-8))</f>
        <v>46238</v>
      </c>
      <c r="F2877">
        <f>IF(INDEX(Transactions!$L:$L,ROW()-8)="",0,INDEX(Transactions!$Q:$Q,ROW()-8))</f>
        <v>0</v>
      </c>
    </row>
    <row r="2878" spans="2:6" x14ac:dyDescent="0.15">
      <c r="B2878">
        <f ca="1">IF(INDEX(Transactions!$L:$L,ROW()-8)="",TODAY(),INDEX(Transactions!$G:$G,ROW()-8))</f>
        <v>46238</v>
      </c>
      <c r="F2878">
        <f>IF(INDEX(Transactions!$L:$L,ROW()-8)="",0,INDEX(Transactions!$Q:$Q,ROW()-8))</f>
        <v>0</v>
      </c>
    </row>
    <row r="2879" spans="2:6" x14ac:dyDescent="0.15">
      <c r="B2879">
        <f ca="1">IF(INDEX(Transactions!$L:$L,ROW()-8)="",TODAY(),INDEX(Transactions!$G:$G,ROW()-8))</f>
        <v>46238</v>
      </c>
      <c r="F2879">
        <f>IF(INDEX(Transactions!$L:$L,ROW()-8)="",0,INDEX(Transactions!$Q:$Q,ROW()-8))</f>
        <v>0</v>
      </c>
    </row>
    <row r="2880" spans="2:6" x14ac:dyDescent="0.15">
      <c r="B2880">
        <f ca="1">IF(INDEX(Transactions!$L:$L,ROW()-8)="",TODAY(),INDEX(Transactions!$G:$G,ROW()-8))</f>
        <v>46238</v>
      </c>
      <c r="F2880">
        <f>IF(INDEX(Transactions!$L:$L,ROW()-8)="",0,INDEX(Transactions!$Q:$Q,ROW()-8))</f>
        <v>0</v>
      </c>
    </row>
    <row r="2881" spans="2:6" x14ac:dyDescent="0.15">
      <c r="B2881">
        <f ca="1">IF(INDEX(Transactions!$L:$L,ROW()-8)="",TODAY(),INDEX(Transactions!$G:$G,ROW()-8))</f>
        <v>46238</v>
      </c>
      <c r="F2881">
        <f>IF(INDEX(Transactions!$L:$L,ROW()-8)="",0,INDEX(Transactions!$Q:$Q,ROW()-8))</f>
        <v>0</v>
      </c>
    </row>
    <row r="2882" spans="2:6" x14ac:dyDescent="0.15">
      <c r="B2882">
        <f ca="1">IF(INDEX(Transactions!$L:$L,ROW()-8)="",TODAY(),INDEX(Transactions!$G:$G,ROW()-8))</f>
        <v>46238</v>
      </c>
      <c r="F2882">
        <f>IF(INDEX(Transactions!$L:$L,ROW()-8)="",0,INDEX(Transactions!$Q:$Q,ROW()-8))</f>
        <v>0</v>
      </c>
    </row>
    <row r="2883" spans="2:6" x14ac:dyDescent="0.15">
      <c r="B2883">
        <f ca="1">IF(INDEX(Transactions!$L:$L,ROW()-8)="",TODAY(),INDEX(Transactions!$G:$G,ROW()-8))</f>
        <v>46238</v>
      </c>
      <c r="F2883">
        <f>IF(INDEX(Transactions!$L:$L,ROW()-8)="",0,INDEX(Transactions!$Q:$Q,ROW()-8))</f>
        <v>0</v>
      </c>
    </row>
    <row r="2884" spans="2:6" x14ac:dyDescent="0.15">
      <c r="B2884">
        <f ca="1">IF(INDEX(Transactions!$L:$L,ROW()-8)="",TODAY(),INDEX(Transactions!$G:$G,ROW()-8))</f>
        <v>46238</v>
      </c>
      <c r="F2884">
        <f>IF(INDEX(Transactions!$L:$L,ROW()-8)="",0,INDEX(Transactions!$Q:$Q,ROW()-8))</f>
        <v>0</v>
      </c>
    </row>
    <row r="2885" spans="2:6" x14ac:dyDescent="0.15">
      <c r="B2885">
        <f ca="1">IF(INDEX(Transactions!$L:$L,ROW()-8)="",TODAY(),INDEX(Transactions!$G:$G,ROW()-8))</f>
        <v>46238</v>
      </c>
      <c r="F2885">
        <f>IF(INDEX(Transactions!$L:$L,ROW()-8)="",0,INDEX(Transactions!$Q:$Q,ROW()-8))</f>
        <v>0</v>
      </c>
    </row>
    <row r="2886" spans="2:6" x14ac:dyDescent="0.15">
      <c r="B2886">
        <f ca="1">IF(INDEX(Transactions!$L:$L,ROW()-8)="",TODAY(),INDEX(Transactions!$G:$G,ROW()-8))</f>
        <v>46238</v>
      </c>
      <c r="F2886">
        <f>IF(INDEX(Transactions!$L:$L,ROW()-8)="",0,INDEX(Transactions!$Q:$Q,ROW()-8))</f>
        <v>0</v>
      </c>
    </row>
    <row r="2887" spans="2:6" x14ac:dyDescent="0.15">
      <c r="B2887">
        <f ca="1">IF(INDEX(Transactions!$L:$L,ROW()-8)="",TODAY(),INDEX(Transactions!$G:$G,ROW()-8))</f>
        <v>46238</v>
      </c>
      <c r="F2887">
        <f>IF(INDEX(Transactions!$L:$L,ROW()-8)="",0,INDEX(Transactions!$Q:$Q,ROW()-8))</f>
        <v>0</v>
      </c>
    </row>
    <row r="2888" spans="2:6" x14ac:dyDescent="0.15">
      <c r="B2888">
        <f ca="1">IF(INDEX(Transactions!$L:$L,ROW()-8)="",TODAY(),INDEX(Transactions!$G:$G,ROW()-8))</f>
        <v>46238</v>
      </c>
      <c r="F2888">
        <f>IF(INDEX(Transactions!$L:$L,ROW()-8)="",0,INDEX(Transactions!$Q:$Q,ROW()-8))</f>
        <v>0</v>
      </c>
    </row>
    <row r="2889" spans="2:6" x14ac:dyDescent="0.15">
      <c r="B2889">
        <f ca="1">IF(INDEX(Transactions!$L:$L,ROW()-8)="",TODAY(),INDEX(Transactions!$G:$G,ROW()-8))</f>
        <v>46238</v>
      </c>
      <c r="F2889">
        <f>IF(INDEX(Transactions!$L:$L,ROW()-8)="",0,INDEX(Transactions!$Q:$Q,ROW()-8))</f>
        <v>0</v>
      </c>
    </row>
    <row r="2890" spans="2:6" x14ac:dyDescent="0.15">
      <c r="B2890">
        <f ca="1">IF(INDEX(Transactions!$L:$L,ROW()-8)="",TODAY(),INDEX(Transactions!$G:$G,ROW()-8))</f>
        <v>46238</v>
      </c>
      <c r="F2890">
        <f>IF(INDEX(Transactions!$L:$L,ROW()-8)="",0,INDEX(Transactions!$Q:$Q,ROW()-8))</f>
        <v>0</v>
      </c>
    </row>
    <row r="2891" spans="2:6" x14ac:dyDescent="0.15">
      <c r="B2891">
        <f ca="1">IF(INDEX(Transactions!$L:$L,ROW()-8)="",TODAY(),INDEX(Transactions!$G:$G,ROW()-8))</f>
        <v>46238</v>
      </c>
      <c r="F2891">
        <f>IF(INDEX(Transactions!$L:$L,ROW()-8)="",0,INDEX(Transactions!$Q:$Q,ROW()-8))</f>
        <v>0</v>
      </c>
    </row>
    <row r="2892" spans="2:6" x14ac:dyDescent="0.15">
      <c r="B2892">
        <f ca="1">IF(INDEX(Transactions!$L:$L,ROW()-8)="",TODAY(),INDEX(Transactions!$G:$G,ROW()-8))</f>
        <v>46238</v>
      </c>
      <c r="F2892">
        <f>IF(INDEX(Transactions!$L:$L,ROW()-8)="",0,INDEX(Transactions!$Q:$Q,ROW()-8))</f>
        <v>0</v>
      </c>
    </row>
    <row r="2893" spans="2:6" x14ac:dyDescent="0.15">
      <c r="B2893">
        <f ca="1">IF(INDEX(Transactions!$L:$L,ROW()-8)="",TODAY(),INDEX(Transactions!$G:$G,ROW()-8))</f>
        <v>46238</v>
      </c>
      <c r="F2893">
        <f>IF(INDEX(Transactions!$L:$L,ROW()-8)="",0,INDEX(Transactions!$Q:$Q,ROW()-8))</f>
        <v>0</v>
      </c>
    </row>
    <row r="2894" spans="2:6" x14ac:dyDescent="0.15">
      <c r="B2894">
        <f ca="1">IF(INDEX(Transactions!$L:$L,ROW()-8)="",TODAY(),INDEX(Transactions!$G:$G,ROW()-8))</f>
        <v>46238</v>
      </c>
      <c r="F2894">
        <f>IF(INDEX(Transactions!$L:$L,ROW()-8)="",0,INDEX(Transactions!$Q:$Q,ROW()-8))</f>
        <v>0</v>
      </c>
    </row>
    <row r="2895" spans="2:6" x14ac:dyDescent="0.15">
      <c r="B2895">
        <f ca="1">IF(INDEX(Transactions!$L:$L,ROW()-8)="",TODAY(),INDEX(Transactions!$G:$G,ROW()-8))</f>
        <v>46238</v>
      </c>
      <c r="F2895">
        <f>IF(INDEX(Transactions!$L:$L,ROW()-8)="",0,INDEX(Transactions!$Q:$Q,ROW()-8))</f>
        <v>0</v>
      </c>
    </row>
    <row r="2896" spans="2:6" x14ac:dyDescent="0.15">
      <c r="B2896">
        <f ca="1">IF(INDEX(Transactions!$L:$L,ROW()-8)="",TODAY(),INDEX(Transactions!$G:$G,ROW()-8))</f>
        <v>46238</v>
      </c>
      <c r="F2896">
        <f>IF(INDEX(Transactions!$L:$L,ROW()-8)="",0,INDEX(Transactions!$Q:$Q,ROW()-8))</f>
        <v>0</v>
      </c>
    </row>
    <row r="2897" spans="2:6" x14ac:dyDescent="0.15">
      <c r="B2897">
        <f ca="1">IF(INDEX(Transactions!$L:$L,ROW()-8)="",TODAY(),INDEX(Transactions!$G:$G,ROW()-8))</f>
        <v>46238</v>
      </c>
      <c r="F2897">
        <f>IF(INDEX(Transactions!$L:$L,ROW()-8)="",0,INDEX(Transactions!$Q:$Q,ROW()-8))</f>
        <v>0</v>
      </c>
    </row>
    <row r="2898" spans="2:6" x14ac:dyDescent="0.15">
      <c r="B2898">
        <f ca="1">IF(INDEX(Transactions!$L:$L,ROW()-8)="",TODAY(),INDEX(Transactions!$G:$G,ROW()-8))</f>
        <v>46238</v>
      </c>
      <c r="F2898">
        <f>IF(INDEX(Transactions!$L:$L,ROW()-8)="",0,INDEX(Transactions!$Q:$Q,ROW()-8))</f>
        <v>0</v>
      </c>
    </row>
    <row r="2899" spans="2:6" x14ac:dyDescent="0.15">
      <c r="B2899">
        <f ca="1">IF(INDEX(Transactions!$L:$L,ROW()-8)="",TODAY(),INDEX(Transactions!$G:$G,ROW()-8))</f>
        <v>46238</v>
      </c>
      <c r="F2899">
        <f>IF(INDEX(Transactions!$L:$L,ROW()-8)="",0,INDEX(Transactions!$Q:$Q,ROW()-8))</f>
        <v>0</v>
      </c>
    </row>
    <row r="2900" spans="2:6" x14ac:dyDescent="0.15">
      <c r="B2900">
        <f ca="1">IF(INDEX(Transactions!$L:$L,ROW()-8)="",TODAY(),INDEX(Transactions!$G:$G,ROW()-8))</f>
        <v>46238</v>
      </c>
      <c r="F2900">
        <f>IF(INDEX(Transactions!$L:$L,ROW()-8)="",0,INDEX(Transactions!$Q:$Q,ROW()-8))</f>
        <v>0</v>
      </c>
    </row>
    <row r="2901" spans="2:6" x14ac:dyDescent="0.15">
      <c r="B2901">
        <f ca="1">IF(INDEX(Transactions!$L:$L,ROW()-8)="",TODAY(),INDEX(Transactions!$G:$G,ROW()-8))</f>
        <v>46238</v>
      </c>
      <c r="F2901">
        <f>IF(INDEX(Transactions!$L:$L,ROW()-8)="",0,INDEX(Transactions!$Q:$Q,ROW()-8))</f>
        <v>0</v>
      </c>
    </row>
    <row r="2902" spans="2:6" x14ac:dyDescent="0.15">
      <c r="B2902">
        <f ca="1">IF(INDEX(Transactions!$L:$L,ROW()-8)="",TODAY(),INDEX(Transactions!$G:$G,ROW()-8))</f>
        <v>46238</v>
      </c>
      <c r="F2902">
        <f>IF(INDEX(Transactions!$L:$L,ROW()-8)="",0,INDEX(Transactions!$Q:$Q,ROW()-8))</f>
        <v>0</v>
      </c>
    </row>
    <row r="2903" spans="2:6" x14ac:dyDescent="0.15">
      <c r="B2903">
        <f ca="1">IF(INDEX(Transactions!$L:$L,ROW()-8)="",TODAY(),INDEX(Transactions!$G:$G,ROW()-8))</f>
        <v>46238</v>
      </c>
      <c r="F2903">
        <f>IF(INDEX(Transactions!$L:$L,ROW()-8)="",0,INDEX(Transactions!$Q:$Q,ROW()-8))</f>
        <v>0</v>
      </c>
    </row>
    <row r="2904" spans="2:6" x14ac:dyDescent="0.15">
      <c r="B2904">
        <f ca="1">IF(INDEX(Transactions!$L:$L,ROW()-8)="",TODAY(),INDEX(Transactions!$G:$G,ROW()-8))</f>
        <v>46238</v>
      </c>
      <c r="F2904">
        <f>IF(INDEX(Transactions!$L:$L,ROW()-8)="",0,INDEX(Transactions!$Q:$Q,ROW()-8))</f>
        <v>0</v>
      </c>
    </row>
    <row r="2905" spans="2:6" x14ac:dyDescent="0.15">
      <c r="B2905">
        <f ca="1">IF(INDEX(Transactions!$L:$L,ROW()-8)="",TODAY(),INDEX(Transactions!$G:$G,ROW()-8))</f>
        <v>46238</v>
      </c>
      <c r="F2905">
        <f>IF(INDEX(Transactions!$L:$L,ROW()-8)="",0,INDEX(Transactions!$Q:$Q,ROW()-8))</f>
        <v>0</v>
      </c>
    </row>
    <row r="2906" spans="2:6" x14ac:dyDescent="0.15">
      <c r="B2906">
        <f ca="1">IF(INDEX(Transactions!$L:$L,ROW()-8)="",TODAY(),INDEX(Transactions!$G:$G,ROW()-8))</f>
        <v>46238</v>
      </c>
      <c r="F2906">
        <f>IF(INDEX(Transactions!$L:$L,ROW()-8)="",0,INDEX(Transactions!$Q:$Q,ROW()-8))</f>
        <v>0</v>
      </c>
    </row>
    <row r="2907" spans="2:6" x14ac:dyDescent="0.15">
      <c r="B2907">
        <f ca="1">IF(INDEX(Transactions!$L:$L,ROW()-8)="",TODAY(),INDEX(Transactions!$G:$G,ROW()-8))</f>
        <v>46238</v>
      </c>
      <c r="F2907">
        <f>IF(INDEX(Transactions!$L:$L,ROW()-8)="",0,INDEX(Transactions!$Q:$Q,ROW()-8))</f>
        <v>0</v>
      </c>
    </row>
    <row r="2908" spans="2:6" x14ac:dyDescent="0.15">
      <c r="B2908">
        <f ca="1">IF(INDEX(Transactions!$L:$L,ROW()-8)="",TODAY(),INDEX(Transactions!$G:$G,ROW()-8))</f>
        <v>46238</v>
      </c>
      <c r="F2908">
        <f>IF(INDEX(Transactions!$L:$L,ROW()-8)="",0,INDEX(Transactions!$Q:$Q,ROW()-8))</f>
        <v>0</v>
      </c>
    </row>
    <row r="2909" spans="2:6" x14ac:dyDescent="0.15">
      <c r="B2909">
        <f ca="1">IF(INDEX(Transactions!$L:$L,ROW()-8)="",TODAY(),INDEX(Transactions!$G:$G,ROW()-8))</f>
        <v>46238</v>
      </c>
      <c r="F2909">
        <f>IF(INDEX(Transactions!$L:$L,ROW()-8)="",0,INDEX(Transactions!$Q:$Q,ROW()-8))</f>
        <v>0</v>
      </c>
    </row>
    <row r="2910" spans="2:6" x14ac:dyDescent="0.15">
      <c r="B2910">
        <f ca="1">IF(INDEX(Transactions!$L:$L,ROW()-8)="",TODAY(),INDEX(Transactions!$G:$G,ROW()-8))</f>
        <v>46238</v>
      </c>
      <c r="F2910">
        <f>IF(INDEX(Transactions!$L:$L,ROW()-8)="",0,INDEX(Transactions!$Q:$Q,ROW()-8))</f>
        <v>0</v>
      </c>
    </row>
    <row r="2911" spans="2:6" x14ac:dyDescent="0.15">
      <c r="B2911">
        <f ca="1">IF(INDEX(Transactions!$L:$L,ROW()-8)="",TODAY(),INDEX(Transactions!$G:$G,ROW()-8))</f>
        <v>46238</v>
      </c>
      <c r="F2911">
        <f>IF(INDEX(Transactions!$L:$L,ROW()-8)="",0,INDEX(Transactions!$Q:$Q,ROW()-8))</f>
        <v>0</v>
      </c>
    </row>
    <row r="2912" spans="2:6" x14ac:dyDescent="0.15">
      <c r="B2912">
        <f ca="1">IF(INDEX(Transactions!$L:$L,ROW()-8)="",TODAY(),INDEX(Transactions!$G:$G,ROW()-8))</f>
        <v>46238</v>
      </c>
      <c r="F2912">
        <f>IF(INDEX(Transactions!$L:$L,ROW()-8)="",0,INDEX(Transactions!$Q:$Q,ROW()-8))</f>
        <v>0</v>
      </c>
    </row>
    <row r="2913" spans="2:6" x14ac:dyDescent="0.15">
      <c r="B2913">
        <f ca="1">IF(INDEX(Transactions!$L:$L,ROW()-8)="",TODAY(),INDEX(Transactions!$G:$G,ROW()-8))</f>
        <v>46238</v>
      </c>
      <c r="F2913">
        <f>IF(INDEX(Transactions!$L:$L,ROW()-8)="",0,INDEX(Transactions!$Q:$Q,ROW()-8))</f>
        <v>0</v>
      </c>
    </row>
    <row r="2914" spans="2:6" x14ac:dyDescent="0.15">
      <c r="B2914">
        <f ca="1">IF(INDEX(Transactions!$L:$L,ROW()-8)="",TODAY(),INDEX(Transactions!$G:$G,ROW()-8))</f>
        <v>46238</v>
      </c>
      <c r="F2914">
        <f>IF(INDEX(Transactions!$L:$L,ROW()-8)="",0,INDEX(Transactions!$Q:$Q,ROW()-8))</f>
        <v>0</v>
      </c>
    </row>
    <row r="2915" spans="2:6" x14ac:dyDescent="0.15">
      <c r="B2915">
        <f ca="1">IF(INDEX(Transactions!$L:$L,ROW()-8)="",TODAY(),INDEX(Transactions!$G:$G,ROW()-8))</f>
        <v>46238</v>
      </c>
      <c r="F2915">
        <f>IF(INDEX(Transactions!$L:$L,ROW()-8)="",0,INDEX(Transactions!$Q:$Q,ROW()-8))</f>
        <v>0</v>
      </c>
    </row>
    <row r="2916" spans="2:6" x14ac:dyDescent="0.15">
      <c r="B2916">
        <f ca="1">IF(INDEX(Transactions!$L:$L,ROW()-8)="",TODAY(),INDEX(Transactions!$G:$G,ROW()-8))</f>
        <v>46238</v>
      </c>
      <c r="F2916">
        <f>IF(INDEX(Transactions!$L:$L,ROW()-8)="",0,INDEX(Transactions!$Q:$Q,ROW()-8))</f>
        <v>0</v>
      </c>
    </row>
    <row r="2917" spans="2:6" x14ac:dyDescent="0.15">
      <c r="B2917">
        <f ca="1">IF(INDEX(Transactions!$L:$L,ROW()-8)="",TODAY(),INDEX(Transactions!$G:$G,ROW()-8))</f>
        <v>46238</v>
      </c>
      <c r="F2917">
        <f>IF(INDEX(Transactions!$L:$L,ROW()-8)="",0,INDEX(Transactions!$Q:$Q,ROW()-8))</f>
        <v>0</v>
      </c>
    </row>
    <row r="2918" spans="2:6" x14ac:dyDescent="0.15">
      <c r="B2918">
        <f ca="1">IF(INDEX(Transactions!$L:$L,ROW()-8)="",TODAY(),INDEX(Transactions!$G:$G,ROW()-8))</f>
        <v>46238</v>
      </c>
      <c r="F2918">
        <f>IF(INDEX(Transactions!$L:$L,ROW()-8)="",0,INDEX(Transactions!$Q:$Q,ROW()-8))</f>
        <v>0</v>
      </c>
    </row>
    <row r="2919" spans="2:6" x14ac:dyDescent="0.15">
      <c r="B2919">
        <f ca="1">IF(INDEX(Transactions!$L:$L,ROW()-8)="",TODAY(),INDEX(Transactions!$G:$G,ROW()-8))</f>
        <v>46238</v>
      </c>
      <c r="F2919">
        <f>IF(INDEX(Transactions!$L:$L,ROW()-8)="",0,INDEX(Transactions!$Q:$Q,ROW()-8))</f>
        <v>0</v>
      </c>
    </row>
    <row r="2920" spans="2:6" x14ac:dyDescent="0.15">
      <c r="B2920">
        <f ca="1">IF(INDEX(Transactions!$L:$L,ROW()-8)="",TODAY(),INDEX(Transactions!$G:$G,ROW()-8))</f>
        <v>46238</v>
      </c>
      <c r="F2920">
        <f>IF(INDEX(Transactions!$L:$L,ROW()-8)="",0,INDEX(Transactions!$Q:$Q,ROW()-8))</f>
        <v>0</v>
      </c>
    </row>
    <row r="2921" spans="2:6" x14ac:dyDescent="0.15">
      <c r="B2921">
        <f ca="1">IF(INDEX(Transactions!$L:$L,ROW()-8)="",TODAY(),INDEX(Transactions!$G:$G,ROW()-8))</f>
        <v>46238</v>
      </c>
      <c r="F2921">
        <f>IF(INDEX(Transactions!$L:$L,ROW()-8)="",0,INDEX(Transactions!$Q:$Q,ROW()-8))</f>
        <v>0</v>
      </c>
    </row>
    <row r="2922" spans="2:6" x14ac:dyDescent="0.15">
      <c r="B2922">
        <f ca="1">IF(INDEX(Transactions!$L:$L,ROW()-8)="",TODAY(),INDEX(Transactions!$G:$G,ROW()-8))</f>
        <v>46238</v>
      </c>
      <c r="F2922">
        <f>IF(INDEX(Transactions!$L:$L,ROW()-8)="",0,INDEX(Transactions!$Q:$Q,ROW()-8))</f>
        <v>0</v>
      </c>
    </row>
    <row r="2923" spans="2:6" x14ac:dyDescent="0.15">
      <c r="B2923">
        <f ca="1">IF(INDEX(Transactions!$L:$L,ROW()-8)="",TODAY(),INDEX(Transactions!$G:$G,ROW()-8))</f>
        <v>46238</v>
      </c>
      <c r="F2923">
        <f>IF(INDEX(Transactions!$L:$L,ROW()-8)="",0,INDEX(Transactions!$Q:$Q,ROW()-8))</f>
        <v>0</v>
      </c>
    </row>
    <row r="2924" spans="2:6" x14ac:dyDescent="0.15">
      <c r="B2924">
        <f ca="1">IF(INDEX(Transactions!$L:$L,ROW()-8)="",TODAY(),INDEX(Transactions!$G:$G,ROW()-8))</f>
        <v>46238</v>
      </c>
      <c r="F2924">
        <f>IF(INDEX(Transactions!$L:$L,ROW()-8)="",0,INDEX(Transactions!$Q:$Q,ROW()-8))</f>
        <v>0</v>
      </c>
    </row>
    <row r="2925" spans="2:6" x14ac:dyDescent="0.15">
      <c r="B2925">
        <f ca="1">IF(INDEX(Transactions!$L:$L,ROW()-8)="",TODAY(),INDEX(Transactions!$G:$G,ROW()-8))</f>
        <v>46238</v>
      </c>
      <c r="F2925">
        <f>IF(INDEX(Transactions!$L:$L,ROW()-8)="",0,INDEX(Transactions!$Q:$Q,ROW()-8))</f>
        <v>0</v>
      </c>
    </row>
    <row r="2926" spans="2:6" x14ac:dyDescent="0.15">
      <c r="B2926">
        <f ca="1">IF(INDEX(Transactions!$L:$L,ROW()-8)="",TODAY(),INDEX(Transactions!$G:$G,ROW()-8))</f>
        <v>46238</v>
      </c>
      <c r="F2926">
        <f>IF(INDEX(Transactions!$L:$L,ROW()-8)="",0,INDEX(Transactions!$Q:$Q,ROW()-8))</f>
        <v>0</v>
      </c>
    </row>
    <row r="2927" spans="2:6" x14ac:dyDescent="0.15">
      <c r="B2927">
        <f ca="1">IF(INDEX(Transactions!$L:$L,ROW()-8)="",TODAY(),INDEX(Transactions!$G:$G,ROW()-8))</f>
        <v>46238</v>
      </c>
      <c r="F2927">
        <f>IF(INDEX(Transactions!$L:$L,ROW()-8)="",0,INDEX(Transactions!$Q:$Q,ROW()-8))</f>
        <v>0</v>
      </c>
    </row>
    <row r="2928" spans="2:6" x14ac:dyDescent="0.15">
      <c r="B2928">
        <f ca="1">IF(INDEX(Transactions!$L:$L,ROW()-8)="",TODAY(),INDEX(Transactions!$G:$G,ROW()-8))</f>
        <v>46238</v>
      </c>
      <c r="F2928">
        <f>IF(INDEX(Transactions!$L:$L,ROW()-8)="",0,INDEX(Transactions!$Q:$Q,ROW()-8))</f>
        <v>0</v>
      </c>
    </row>
    <row r="2929" spans="2:6" x14ac:dyDescent="0.15">
      <c r="B2929">
        <f ca="1">IF(INDEX(Transactions!$L:$L,ROW()-8)="",TODAY(),INDEX(Transactions!$G:$G,ROW()-8))</f>
        <v>46238</v>
      </c>
      <c r="F2929">
        <f>IF(INDEX(Transactions!$L:$L,ROW()-8)="",0,INDEX(Transactions!$Q:$Q,ROW()-8))</f>
        <v>0</v>
      </c>
    </row>
    <row r="2930" spans="2:6" x14ac:dyDescent="0.15">
      <c r="B2930">
        <f ca="1">IF(INDEX(Transactions!$L:$L,ROW()-8)="",TODAY(),INDEX(Transactions!$G:$G,ROW()-8))</f>
        <v>46238</v>
      </c>
      <c r="F2930">
        <f>IF(INDEX(Transactions!$L:$L,ROW()-8)="",0,INDEX(Transactions!$Q:$Q,ROW()-8))</f>
        <v>0</v>
      </c>
    </row>
    <row r="2931" spans="2:6" x14ac:dyDescent="0.15">
      <c r="B2931">
        <f ca="1">IF(INDEX(Transactions!$L:$L,ROW()-8)="",TODAY(),INDEX(Transactions!$G:$G,ROW()-8))</f>
        <v>46238</v>
      </c>
      <c r="F2931">
        <f>IF(INDEX(Transactions!$L:$L,ROW()-8)="",0,INDEX(Transactions!$Q:$Q,ROW()-8))</f>
        <v>0</v>
      </c>
    </row>
    <row r="2932" spans="2:6" x14ac:dyDescent="0.15">
      <c r="B2932">
        <f ca="1">IF(INDEX(Transactions!$L:$L,ROW()-8)="",TODAY(),INDEX(Transactions!$G:$G,ROW()-8))</f>
        <v>46238</v>
      </c>
      <c r="F2932">
        <f>IF(INDEX(Transactions!$L:$L,ROW()-8)="",0,INDEX(Transactions!$Q:$Q,ROW()-8))</f>
        <v>0</v>
      </c>
    </row>
    <row r="2933" spans="2:6" x14ac:dyDescent="0.15">
      <c r="B2933">
        <f ca="1">IF(INDEX(Transactions!$L:$L,ROW()-8)="",TODAY(),INDEX(Transactions!$G:$G,ROW()-8))</f>
        <v>46238</v>
      </c>
      <c r="F2933">
        <f>IF(INDEX(Transactions!$L:$L,ROW()-8)="",0,INDEX(Transactions!$Q:$Q,ROW()-8))</f>
        <v>0</v>
      </c>
    </row>
    <row r="2934" spans="2:6" x14ac:dyDescent="0.15">
      <c r="B2934">
        <f ca="1">IF(INDEX(Transactions!$L:$L,ROW()-8)="",TODAY(),INDEX(Transactions!$G:$G,ROW()-8))</f>
        <v>46238</v>
      </c>
      <c r="F2934">
        <f>IF(INDEX(Transactions!$L:$L,ROW()-8)="",0,INDEX(Transactions!$Q:$Q,ROW()-8))</f>
        <v>0</v>
      </c>
    </row>
    <row r="2935" spans="2:6" x14ac:dyDescent="0.15">
      <c r="B2935">
        <f ca="1">IF(INDEX(Transactions!$L:$L,ROW()-8)="",TODAY(),INDEX(Transactions!$G:$G,ROW()-8))</f>
        <v>46238</v>
      </c>
      <c r="F2935">
        <f>IF(INDEX(Transactions!$L:$L,ROW()-8)="",0,INDEX(Transactions!$Q:$Q,ROW()-8))</f>
        <v>0</v>
      </c>
    </row>
    <row r="2936" spans="2:6" x14ac:dyDescent="0.15">
      <c r="B2936">
        <f ca="1">IF(INDEX(Transactions!$L:$L,ROW()-8)="",TODAY(),INDEX(Transactions!$G:$G,ROW()-8))</f>
        <v>46238</v>
      </c>
      <c r="F2936">
        <f>IF(INDEX(Transactions!$L:$L,ROW()-8)="",0,INDEX(Transactions!$Q:$Q,ROW()-8))</f>
        <v>0</v>
      </c>
    </row>
    <row r="2937" spans="2:6" x14ac:dyDescent="0.15">
      <c r="B2937">
        <f ca="1">IF(INDEX(Transactions!$L:$L,ROW()-8)="",TODAY(),INDEX(Transactions!$G:$G,ROW()-8))</f>
        <v>46238</v>
      </c>
      <c r="F2937">
        <f>IF(INDEX(Transactions!$L:$L,ROW()-8)="",0,INDEX(Transactions!$Q:$Q,ROW()-8))</f>
        <v>0</v>
      </c>
    </row>
    <row r="2938" spans="2:6" x14ac:dyDescent="0.15">
      <c r="B2938">
        <f ca="1">IF(INDEX(Transactions!$L:$L,ROW()-8)="",TODAY(),INDEX(Transactions!$G:$G,ROW()-8))</f>
        <v>46238</v>
      </c>
      <c r="F2938">
        <f>IF(INDEX(Transactions!$L:$L,ROW()-8)="",0,INDEX(Transactions!$Q:$Q,ROW()-8))</f>
        <v>0</v>
      </c>
    </row>
    <row r="2939" spans="2:6" x14ac:dyDescent="0.15">
      <c r="B2939">
        <f ca="1">IF(INDEX(Transactions!$L:$L,ROW()-8)="",TODAY(),INDEX(Transactions!$G:$G,ROW()-8))</f>
        <v>46238</v>
      </c>
      <c r="F2939">
        <f>IF(INDEX(Transactions!$L:$L,ROW()-8)="",0,INDEX(Transactions!$Q:$Q,ROW()-8))</f>
        <v>0</v>
      </c>
    </row>
    <row r="2940" spans="2:6" x14ac:dyDescent="0.15">
      <c r="B2940">
        <f ca="1">IF(INDEX(Transactions!$L:$L,ROW()-8)="",TODAY(),INDEX(Transactions!$G:$G,ROW()-8))</f>
        <v>46238</v>
      </c>
      <c r="F2940">
        <f>IF(INDEX(Transactions!$L:$L,ROW()-8)="",0,INDEX(Transactions!$Q:$Q,ROW()-8))</f>
        <v>0</v>
      </c>
    </row>
    <row r="2941" spans="2:6" x14ac:dyDescent="0.15">
      <c r="B2941">
        <f ca="1">IF(INDEX(Transactions!$L:$L,ROW()-8)="",TODAY(),INDEX(Transactions!$G:$G,ROW()-8))</f>
        <v>46238</v>
      </c>
      <c r="F2941">
        <f>IF(INDEX(Transactions!$L:$L,ROW()-8)="",0,INDEX(Transactions!$Q:$Q,ROW()-8))</f>
        <v>0</v>
      </c>
    </row>
    <row r="2942" spans="2:6" x14ac:dyDescent="0.15">
      <c r="B2942">
        <f ca="1">IF(INDEX(Transactions!$L:$L,ROW()-8)="",TODAY(),INDEX(Transactions!$G:$G,ROW()-8))</f>
        <v>46238</v>
      </c>
      <c r="F2942">
        <f>IF(INDEX(Transactions!$L:$L,ROW()-8)="",0,INDEX(Transactions!$Q:$Q,ROW()-8))</f>
        <v>0</v>
      </c>
    </row>
    <row r="2943" spans="2:6" x14ac:dyDescent="0.15">
      <c r="B2943">
        <f ca="1">IF(INDEX(Transactions!$L:$L,ROW()-8)="",TODAY(),INDEX(Transactions!$G:$G,ROW()-8))</f>
        <v>46238</v>
      </c>
      <c r="F2943">
        <f>IF(INDEX(Transactions!$L:$L,ROW()-8)="",0,INDEX(Transactions!$Q:$Q,ROW()-8))</f>
        <v>0</v>
      </c>
    </row>
    <row r="2944" spans="2:6" x14ac:dyDescent="0.15">
      <c r="B2944">
        <f ca="1">IF(INDEX(Transactions!$L:$L,ROW()-8)="",TODAY(),INDEX(Transactions!$G:$G,ROW()-8))</f>
        <v>46238</v>
      </c>
      <c r="F2944">
        <f>IF(INDEX(Transactions!$L:$L,ROW()-8)="",0,INDEX(Transactions!$Q:$Q,ROW()-8))</f>
        <v>0</v>
      </c>
    </row>
    <row r="2945" spans="2:6" x14ac:dyDescent="0.15">
      <c r="B2945">
        <f ca="1">IF(INDEX(Transactions!$L:$L,ROW()-8)="",TODAY(),INDEX(Transactions!$G:$G,ROW()-8))</f>
        <v>46238</v>
      </c>
      <c r="F2945">
        <f>IF(INDEX(Transactions!$L:$L,ROW()-8)="",0,INDEX(Transactions!$Q:$Q,ROW()-8))</f>
        <v>0</v>
      </c>
    </row>
    <row r="2946" spans="2:6" x14ac:dyDescent="0.15">
      <c r="B2946">
        <f ca="1">IF(INDEX(Transactions!$L:$L,ROW()-8)="",TODAY(),INDEX(Transactions!$G:$G,ROW()-8))</f>
        <v>46238</v>
      </c>
      <c r="F2946">
        <f>IF(INDEX(Transactions!$L:$L,ROW()-8)="",0,INDEX(Transactions!$Q:$Q,ROW()-8))</f>
        <v>0</v>
      </c>
    </row>
    <row r="2947" spans="2:6" x14ac:dyDescent="0.15">
      <c r="B2947">
        <f ca="1">IF(INDEX(Transactions!$L:$L,ROW()-8)="",TODAY(),INDEX(Transactions!$G:$G,ROW()-8))</f>
        <v>46238</v>
      </c>
      <c r="F2947">
        <f>IF(INDEX(Transactions!$L:$L,ROW()-8)="",0,INDEX(Transactions!$Q:$Q,ROW()-8))</f>
        <v>0</v>
      </c>
    </row>
    <row r="2948" spans="2:6" x14ac:dyDescent="0.15">
      <c r="B2948">
        <f ca="1">IF(INDEX(Transactions!$L:$L,ROW()-8)="",TODAY(),INDEX(Transactions!$G:$G,ROW()-8))</f>
        <v>46238</v>
      </c>
      <c r="F2948">
        <f>IF(INDEX(Transactions!$L:$L,ROW()-8)="",0,INDEX(Transactions!$Q:$Q,ROW()-8))</f>
        <v>0</v>
      </c>
    </row>
    <row r="2949" spans="2:6" x14ac:dyDescent="0.15">
      <c r="B2949">
        <f ca="1">IF(INDEX(Transactions!$L:$L,ROW()-8)="",TODAY(),INDEX(Transactions!$G:$G,ROW()-8))</f>
        <v>46238</v>
      </c>
      <c r="F2949">
        <f>IF(INDEX(Transactions!$L:$L,ROW()-8)="",0,INDEX(Transactions!$Q:$Q,ROW()-8))</f>
        <v>0</v>
      </c>
    </row>
    <row r="2950" spans="2:6" x14ac:dyDescent="0.15">
      <c r="B2950">
        <f ca="1">IF(INDEX(Transactions!$L:$L,ROW()-8)="",TODAY(),INDEX(Transactions!$G:$G,ROW()-8))</f>
        <v>46238</v>
      </c>
      <c r="F2950">
        <f>IF(INDEX(Transactions!$L:$L,ROW()-8)="",0,INDEX(Transactions!$Q:$Q,ROW()-8))</f>
        <v>0</v>
      </c>
    </row>
    <row r="2951" spans="2:6" x14ac:dyDescent="0.15">
      <c r="B2951">
        <f ca="1">IF(INDEX(Transactions!$L:$L,ROW()-8)="",TODAY(),INDEX(Transactions!$G:$G,ROW()-8))</f>
        <v>46238</v>
      </c>
      <c r="F2951">
        <f>IF(INDEX(Transactions!$L:$L,ROW()-8)="",0,INDEX(Transactions!$Q:$Q,ROW()-8))</f>
        <v>0</v>
      </c>
    </row>
    <row r="2952" spans="2:6" x14ac:dyDescent="0.15">
      <c r="B2952">
        <f ca="1">IF(INDEX(Transactions!$L:$L,ROW()-8)="",TODAY(),INDEX(Transactions!$G:$G,ROW()-8))</f>
        <v>46238</v>
      </c>
      <c r="F2952">
        <f>IF(INDEX(Transactions!$L:$L,ROW()-8)="",0,INDEX(Transactions!$Q:$Q,ROW()-8))</f>
        <v>0</v>
      </c>
    </row>
    <row r="2953" spans="2:6" x14ac:dyDescent="0.15">
      <c r="B2953">
        <f ca="1">IF(INDEX(Transactions!$L:$L,ROW()-8)="",TODAY(),INDEX(Transactions!$G:$G,ROW()-8))</f>
        <v>46238</v>
      </c>
      <c r="F2953">
        <f>IF(INDEX(Transactions!$L:$L,ROW()-8)="",0,INDEX(Transactions!$Q:$Q,ROW()-8))</f>
        <v>0</v>
      </c>
    </row>
    <row r="2954" spans="2:6" x14ac:dyDescent="0.15">
      <c r="B2954">
        <f ca="1">IF(INDEX(Transactions!$L:$L,ROW()-8)="",TODAY(),INDEX(Transactions!$G:$G,ROW()-8))</f>
        <v>46238</v>
      </c>
      <c r="F2954">
        <f>IF(INDEX(Transactions!$L:$L,ROW()-8)="",0,INDEX(Transactions!$Q:$Q,ROW()-8))</f>
        <v>0</v>
      </c>
    </row>
    <row r="2955" spans="2:6" x14ac:dyDescent="0.15">
      <c r="B2955">
        <f ca="1">IF(INDEX(Transactions!$L:$L,ROW()-8)="",TODAY(),INDEX(Transactions!$G:$G,ROW()-8))</f>
        <v>46238</v>
      </c>
      <c r="F2955">
        <f>IF(INDEX(Transactions!$L:$L,ROW()-8)="",0,INDEX(Transactions!$Q:$Q,ROW()-8))</f>
        <v>0</v>
      </c>
    </row>
    <row r="2956" spans="2:6" x14ac:dyDescent="0.15">
      <c r="B2956">
        <f ca="1">IF(INDEX(Transactions!$L:$L,ROW()-8)="",TODAY(),INDEX(Transactions!$G:$G,ROW()-8))</f>
        <v>46238</v>
      </c>
      <c r="F2956">
        <f>IF(INDEX(Transactions!$L:$L,ROW()-8)="",0,INDEX(Transactions!$Q:$Q,ROW()-8))</f>
        <v>0</v>
      </c>
    </row>
    <row r="2957" spans="2:6" x14ac:dyDescent="0.15">
      <c r="B2957">
        <f ca="1">IF(INDEX(Transactions!$L:$L,ROW()-8)="",TODAY(),INDEX(Transactions!$G:$G,ROW()-8))</f>
        <v>46238</v>
      </c>
      <c r="F2957">
        <f>IF(INDEX(Transactions!$L:$L,ROW()-8)="",0,INDEX(Transactions!$Q:$Q,ROW()-8))</f>
        <v>0</v>
      </c>
    </row>
    <row r="2958" spans="2:6" x14ac:dyDescent="0.15">
      <c r="B2958">
        <f ca="1">IF(INDEX(Transactions!$L:$L,ROW()-8)="",TODAY(),INDEX(Transactions!$G:$G,ROW()-8))</f>
        <v>46238</v>
      </c>
      <c r="F2958">
        <f>IF(INDEX(Transactions!$L:$L,ROW()-8)="",0,INDEX(Transactions!$Q:$Q,ROW()-8))</f>
        <v>0</v>
      </c>
    </row>
    <row r="2959" spans="2:6" x14ac:dyDescent="0.15">
      <c r="B2959">
        <f ca="1">IF(INDEX(Transactions!$L:$L,ROW()-8)="",TODAY(),INDEX(Transactions!$G:$G,ROW()-8))</f>
        <v>46238</v>
      </c>
      <c r="F2959">
        <f>IF(INDEX(Transactions!$L:$L,ROW()-8)="",0,INDEX(Transactions!$Q:$Q,ROW()-8))</f>
        <v>0</v>
      </c>
    </row>
    <row r="2960" spans="2:6" x14ac:dyDescent="0.15">
      <c r="B2960">
        <f ca="1">IF(INDEX(Transactions!$L:$L,ROW()-8)="",TODAY(),INDEX(Transactions!$G:$G,ROW()-8))</f>
        <v>46238</v>
      </c>
      <c r="F2960">
        <f>IF(INDEX(Transactions!$L:$L,ROW()-8)="",0,INDEX(Transactions!$Q:$Q,ROW()-8))</f>
        <v>0</v>
      </c>
    </row>
    <row r="2961" spans="2:6" x14ac:dyDescent="0.15">
      <c r="B2961">
        <f ca="1">IF(INDEX(Transactions!$L:$L,ROW()-8)="",TODAY(),INDEX(Transactions!$G:$G,ROW()-8))</f>
        <v>46238</v>
      </c>
      <c r="F2961">
        <f>IF(INDEX(Transactions!$L:$L,ROW()-8)="",0,INDEX(Transactions!$Q:$Q,ROW()-8))</f>
        <v>0</v>
      </c>
    </row>
    <row r="2962" spans="2:6" x14ac:dyDescent="0.15">
      <c r="B2962">
        <f ca="1">IF(INDEX(Transactions!$L:$L,ROW()-8)="",TODAY(),INDEX(Transactions!$G:$G,ROW()-8))</f>
        <v>46238</v>
      </c>
      <c r="F2962">
        <f>IF(INDEX(Transactions!$L:$L,ROW()-8)="",0,INDEX(Transactions!$Q:$Q,ROW()-8))</f>
        <v>0</v>
      </c>
    </row>
    <row r="2963" spans="2:6" x14ac:dyDescent="0.15">
      <c r="B2963">
        <f ca="1">IF(INDEX(Transactions!$L:$L,ROW()-8)="",TODAY(),INDEX(Transactions!$G:$G,ROW()-8))</f>
        <v>46238</v>
      </c>
      <c r="F2963">
        <f>IF(INDEX(Transactions!$L:$L,ROW()-8)="",0,INDEX(Transactions!$Q:$Q,ROW()-8))</f>
        <v>0</v>
      </c>
    </row>
    <row r="2964" spans="2:6" x14ac:dyDescent="0.15">
      <c r="B2964">
        <f ca="1">IF(INDEX(Transactions!$L:$L,ROW()-8)="",TODAY(),INDEX(Transactions!$G:$G,ROW()-8))</f>
        <v>46238</v>
      </c>
      <c r="F2964">
        <f>IF(INDEX(Transactions!$L:$L,ROW()-8)="",0,INDEX(Transactions!$Q:$Q,ROW()-8))</f>
        <v>0</v>
      </c>
    </row>
    <row r="2965" spans="2:6" x14ac:dyDescent="0.15">
      <c r="B2965">
        <f ca="1">IF(INDEX(Transactions!$L:$L,ROW()-8)="",TODAY(),INDEX(Transactions!$G:$G,ROW()-8))</f>
        <v>46238</v>
      </c>
      <c r="F2965">
        <f>IF(INDEX(Transactions!$L:$L,ROW()-8)="",0,INDEX(Transactions!$Q:$Q,ROW()-8))</f>
        <v>0</v>
      </c>
    </row>
    <row r="2966" spans="2:6" x14ac:dyDescent="0.15">
      <c r="B2966">
        <f ca="1">IF(INDEX(Transactions!$L:$L,ROW()-8)="",TODAY(),INDEX(Transactions!$G:$G,ROW()-8))</f>
        <v>46238</v>
      </c>
      <c r="F2966">
        <f>IF(INDEX(Transactions!$L:$L,ROW()-8)="",0,INDEX(Transactions!$Q:$Q,ROW()-8))</f>
        <v>0</v>
      </c>
    </row>
    <row r="2967" spans="2:6" x14ac:dyDescent="0.15">
      <c r="B2967">
        <f ca="1">IF(INDEX(Transactions!$L:$L,ROW()-8)="",TODAY(),INDEX(Transactions!$G:$G,ROW()-8))</f>
        <v>46238</v>
      </c>
      <c r="F2967">
        <f>IF(INDEX(Transactions!$L:$L,ROW()-8)="",0,INDEX(Transactions!$Q:$Q,ROW()-8))</f>
        <v>0</v>
      </c>
    </row>
    <row r="2968" spans="2:6" x14ac:dyDescent="0.15">
      <c r="B2968">
        <f ca="1">IF(INDEX(Transactions!$L:$L,ROW()-8)="",TODAY(),INDEX(Transactions!$G:$G,ROW()-8))</f>
        <v>46238</v>
      </c>
      <c r="F2968">
        <f>IF(INDEX(Transactions!$L:$L,ROW()-8)="",0,INDEX(Transactions!$Q:$Q,ROW()-8))</f>
        <v>0</v>
      </c>
    </row>
    <row r="2969" spans="2:6" x14ac:dyDescent="0.15">
      <c r="B2969">
        <f ca="1">IF(INDEX(Transactions!$L:$L,ROW()-8)="",TODAY(),INDEX(Transactions!$G:$G,ROW()-8))</f>
        <v>46238</v>
      </c>
      <c r="F2969">
        <f>IF(INDEX(Transactions!$L:$L,ROW()-8)="",0,INDEX(Transactions!$Q:$Q,ROW()-8))</f>
        <v>0</v>
      </c>
    </row>
    <row r="2970" spans="2:6" x14ac:dyDescent="0.15">
      <c r="B2970">
        <f ca="1">IF(INDEX(Transactions!$L:$L,ROW()-8)="",TODAY(),INDEX(Transactions!$G:$G,ROW()-8))</f>
        <v>46238</v>
      </c>
      <c r="F2970">
        <f>IF(INDEX(Transactions!$L:$L,ROW()-8)="",0,INDEX(Transactions!$Q:$Q,ROW()-8))</f>
        <v>0</v>
      </c>
    </row>
    <row r="2971" spans="2:6" x14ac:dyDescent="0.15">
      <c r="B2971">
        <f ca="1">IF(INDEX(Transactions!$L:$L,ROW()-8)="",TODAY(),INDEX(Transactions!$G:$G,ROW()-8))</f>
        <v>46238</v>
      </c>
      <c r="F2971">
        <f>IF(INDEX(Transactions!$L:$L,ROW()-8)="",0,INDEX(Transactions!$Q:$Q,ROW()-8))</f>
        <v>0</v>
      </c>
    </row>
    <row r="2972" spans="2:6" x14ac:dyDescent="0.15">
      <c r="B2972">
        <f ca="1">IF(INDEX(Transactions!$L:$L,ROW()-8)="",TODAY(),INDEX(Transactions!$G:$G,ROW()-8))</f>
        <v>46238</v>
      </c>
      <c r="F2972">
        <f>IF(INDEX(Transactions!$L:$L,ROW()-8)="",0,INDEX(Transactions!$Q:$Q,ROW()-8))</f>
        <v>0</v>
      </c>
    </row>
    <row r="2973" spans="2:6" x14ac:dyDescent="0.15">
      <c r="B2973">
        <f ca="1">IF(INDEX(Transactions!$L:$L,ROW()-8)="",TODAY(),INDEX(Transactions!$G:$G,ROW()-8))</f>
        <v>46238</v>
      </c>
      <c r="F2973">
        <f>IF(INDEX(Transactions!$L:$L,ROW()-8)="",0,INDEX(Transactions!$Q:$Q,ROW()-8))</f>
        <v>0</v>
      </c>
    </row>
    <row r="2974" spans="2:6" x14ac:dyDescent="0.15">
      <c r="B2974">
        <f ca="1">IF(INDEX(Transactions!$L:$L,ROW()-8)="",TODAY(),INDEX(Transactions!$G:$G,ROW()-8))</f>
        <v>46238</v>
      </c>
      <c r="F2974">
        <f>IF(INDEX(Transactions!$L:$L,ROW()-8)="",0,INDEX(Transactions!$Q:$Q,ROW()-8))</f>
        <v>0</v>
      </c>
    </row>
    <row r="2975" spans="2:6" x14ac:dyDescent="0.15">
      <c r="B2975">
        <f ca="1">IF(INDEX(Transactions!$L:$L,ROW()-8)="",TODAY(),INDEX(Transactions!$G:$G,ROW()-8))</f>
        <v>46238</v>
      </c>
      <c r="F2975">
        <f>IF(INDEX(Transactions!$L:$L,ROW()-8)="",0,INDEX(Transactions!$Q:$Q,ROW()-8))</f>
        <v>0</v>
      </c>
    </row>
    <row r="2976" spans="2:6" x14ac:dyDescent="0.15">
      <c r="B2976">
        <f ca="1">IF(INDEX(Transactions!$L:$L,ROW()-8)="",TODAY(),INDEX(Transactions!$G:$G,ROW()-8))</f>
        <v>46238</v>
      </c>
      <c r="F2976">
        <f>IF(INDEX(Transactions!$L:$L,ROW()-8)="",0,INDEX(Transactions!$Q:$Q,ROW()-8))</f>
        <v>0</v>
      </c>
    </row>
    <row r="2977" spans="2:6" x14ac:dyDescent="0.15">
      <c r="B2977">
        <f ca="1">IF(INDEX(Transactions!$L:$L,ROW()-8)="",TODAY(),INDEX(Transactions!$G:$G,ROW()-8))</f>
        <v>46238</v>
      </c>
      <c r="F2977">
        <f>IF(INDEX(Transactions!$L:$L,ROW()-8)="",0,INDEX(Transactions!$Q:$Q,ROW()-8))</f>
        <v>0</v>
      </c>
    </row>
    <row r="2978" spans="2:6" x14ac:dyDescent="0.15">
      <c r="B2978">
        <f ca="1">IF(INDEX(Transactions!$L:$L,ROW()-8)="",TODAY(),INDEX(Transactions!$G:$G,ROW()-8))</f>
        <v>46238</v>
      </c>
      <c r="F2978">
        <f>IF(INDEX(Transactions!$L:$L,ROW()-8)="",0,INDEX(Transactions!$Q:$Q,ROW()-8))</f>
        <v>0</v>
      </c>
    </row>
    <row r="2979" spans="2:6" x14ac:dyDescent="0.15">
      <c r="B2979">
        <f ca="1">IF(INDEX(Transactions!$L:$L,ROW()-8)="",TODAY(),INDEX(Transactions!$G:$G,ROW()-8))</f>
        <v>46238</v>
      </c>
      <c r="F2979">
        <f>IF(INDEX(Transactions!$L:$L,ROW()-8)="",0,INDEX(Transactions!$Q:$Q,ROW()-8))</f>
        <v>0</v>
      </c>
    </row>
    <row r="2980" spans="2:6" x14ac:dyDescent="0.15">
      <c r="B2980">
        <f ca="1">IF(INDEX(Transactions!$L:$L,ROW()-8)="",TODAY(),INDEX(Transactions!$G:$G,ROW()-8))</f>
        <v>46238</v>
      </c>
      <c r="F2980">
        <f>IF(INDEX(Transactions!$L:$L,ROW()-8)="",0,INDEX(Transactions!$Q:$Q,ROW()-8))</f>
        <v>0</v>
      </c>
    </row>
    <row r="2981" spans="2:6" x14ac:dyDescent="0.15">
      <c r="B2981">
        <f ca="1">IF(INDEX(Transactions!$L:$L,ROW()-8)="",TODAY(),INDEX(Transactions!$G:$G,ROW()-8))</f>
        <v>46238</v>
      </c>
      <c r="F2981">
        <f>IF(INDEX(Transactions!$L:$L,ROW()-8)="",0,INDEX(Transactions!$Q:$Q,ROW()-8))</f>
        <v>0</v>
      </c>
    </row>
    <row r="2982" spans="2:6" x14ac:dyDescent="0.15">
      <c r="B2982">
        <f ca="1">IF(INDEX(Transactions!$L:$L,ROW()-8)="",TODAY(),INDEX(Transactions!$G:$G,ROW()-8))</f>
        <v>46238</v>
      </c>
      <c r="F2982">
        <f>IF(INDEX(Transactions!$L:$L,ROW()-8)="",0,INDEX(Transactions!$Q:$Q,ROW()-8))</f>
        <v>0</v>
      </c>
    </row>
    <row r="2983" spans="2:6" x14ac:dyDescent="0.15">
      <c r="B2983">
        <f ca="1">IF(INDEX(Transactions!$L:$L,ROW()-8)="",TODAY(),INDEX(Transactions!$G:$G,ROW()-8))</f>
        <v>46238</v>
      </c>
      <c r="F2983">
        <f>IF(INDEX(Transactions!$L:$L,ROW()-8)="",0,INDEX(Transactions!$Q:$Q,ROW()-8))</f>
        <v>0</v>
      </c>
    </row>
    <row r="2984" spans="2:6" x14ac:dyDescent="0.15">
      <c r="B2984">
        <f ca="1">IF(INDEX(Transactions!$L:$L,ROW()-8)="",TODAY(),INDEX(Transactions!$G:$G,ROW()-8))</f>
        <v>46238</v>
      </c>
      <c r="F2984">
        <f>IF(INDEX(Transactions!$L:$L,ROW()-8)="",0,INDEX(Transactions!$Q:$Q,ROW()-8))</f>
        <v>0</v>
      </c>
    </row>
    <row r="2985" spans="2:6" x14ac:dyDescent="0.15">
      <c r="B2985">
        <f ca="1">IF(INDEX(Transactions!$L:$L,ROW()-8)="",TODAY(),INDEX(Transactions!$G:$G,ROW()-8))</f>
        <v>46238</v>
      </c>
      <c r="F2985">
        <f>IF(INDEX(Transactions!$L:$L,ROW()-8)="",0,INDEX(Transactions!$Q:$Q,ROW()-8))</f>
        <v>0</v>
      </c>
    </row>
    <row r="2986" spans="2:6" x14ac:dyDescent="0.15">
      <c r="B2986">
        <f ca="1">IF(INDEX(Transactions!$L:$L,ROW()-8)="",TODAY(),INDEX(Transactions!$G:$G,ROW()-8))</f>
        <v>46238</v>
      </c>
      <c r="F2986">
        <f>IF(INDEX(Transactions!$L:$L,ROW()-8)="",0,INDEX(Transactions!$Q:$Q,ROW()-8))</f>
        <v>0</v>
      </c>
    </row>
    <row r="2987" spans="2:6" x14ac:dyDescent="0.15">
      <c r="B2987">
        <f ca="1">IF(INDEX(Transactions!$L:$L,ROW()-8)="",TODAY(),INDEX(Transactions!$G:$G,ROW()-8))</f>
        <v>46238</v>
      </c>
      <c r="F2987">
        <f>IF(INDEX(Transactions!$L:$L,ROW()-8)="",0,INDEX(Transactions!$Q:$Q,ROW()-8))</f>
        <v>0</v>
      </c>
    </row>
    <row r="2988" spans="2:6" x14ac:dyDescent="0.15">
      <c r="B2988">
        <f ca="1">IF(INDEX(Transactions!$L:$L,ROW()-8)="",TODAY(),INDEX(Transactions!$G:$G,ROW()-8))</f>
        <v>46238</v>
      </c>
      <c r="F2988">
        <f>IF(INDEX(Transactions!$L:$L,ROW()-8)="",0,INDEX(Transactions!$Q:$Q,ROW()-8))</f>
        <v>0</v>
      </c>
    </row>
    <row r="2989" spans="2:6" x14ac:dyDescent="0.15">
      <c r="B2989">
        <f ca="1">IF(INDEX(Transactions!$L:$L,ROW()-8)="",TODAY(),INDEX(Transactions!$G:$G,ROW()-8))</f>
        <v>46238</v>
      </c>
      <c r="F2989">
        <f>IF(INDEX(Transactions!$L:$L,ROW()-8)="",0,INDEX(Transactions!$Q:$Q,ROW()-8))</f>
        <v>0</v>
      </c>
    </row>
    <row r="2990" spans="2:6" x14ac:dyDescent="0.15">
      <c r="B2990">
        <f ca="1">IF(INDEX(Transactions!$L:$L,ROW()-8)="",TODAY(),INDEX(Transactions!$G:$G,ROW()-8))</f>
        <v>46238</v>
      </c>
      <c r="F2990">
        <f>IF(INDEX(Transactions!$L:$L,ROW()-8)="",0,INDEX(Transactions!$Q:$Q,ROW()-8))</f>
        <v>0</v>
      </c>
    </row>
    <row r="2991" spans="2:6" x14ac:dyDescent="0.15">
      <c r="B2991">
        <f ca="1">IF(INDEX(Transactions!$L:$L,ROW()-8)="",TODAY(),INDEX(Transactions!$G:$G,ROW()-8))</f>
        <v>46238</v>
      </c>
      <c r="F2991">
        <f>IF(INDEX(Transactions!$L:$L,ROW()-8)="",0,INDEX(Transactions!$Q:$Q,ROW()-8))</f>
        <v>0</v>
      </c>
    </row>
    <row r="2992" spans="2:6" x14ac:dyDescent="0.15">
      <c r="B2992">
        <f ca="1">IF(INDEX(Transactions!$L:$L,ROW()-8)="",TODAY(),INDEX(Transactions!$G:$G,ROW()-8))</f>
        <v>46238</v>
      </c>
      <c r="F2992">
        <f>IF(INDEX(Transactions!$L:$L,ROW()-8)="",0,INDEX(Transactions!$Q:$Q,ROW()-8))</f>
        <v>0</v>
      </c>
    </row>
    <row r="2993" spans="2:6" x14ac:dyDescent="0.15">
      <c r="B2993">
        <f ca="1">IF(INDEX(Transactions!$L:$L,ROW()-8)="",TODAY(),INDEX(Transactions!$G:$G,ROW()-8))</f>
        <v>46238</v>
      </c>
      <c r="F2993">
        <f>IF(INDEX(Transactions!$L:$L,ROW()-8)="",0,INDEX(Transactions!$Q:$Q,ROW()-8))</f>
        <v>0</v>
      </c>
    </row>
    <row r="2994" spans="2:6" x14ac:dyDescent="0.15">
      <c r="B2994">
        <f ca="1">IF(INDEX(Transactions!$L:$L,ROW()-8)="",TODAY(),INDEX(Transactions!$G:$G,ROW()-8))</f>
        <v>46238</v>
      </c>
      <c r="F2994">
        <f>IF(INDEX(Transactions!$L:$L,ROW()-8)="",0,INDEX(Transactions!$Q:$Q,ROW()-8))</f>
        <v>0</v>
      </c>
    </row>
    <row r="2995" spans="2:6" x14ac:dyDescent="0.15">
      <c r="B2995">
        <f ca="1">IF(INDEX(Transactions!$L:$L,ROW()-8)="",TODAY(),INDEX(Transactions!$G:$G,ROW()-8))</f>
        <v>46238</v>
      </c>
      <c r="F2995">
        <f>IF(INDEX(Transactions!$L:$L,ROW()-8)="",0,INDEX(Transactions!$Q:$Q,ROW()-8))</f>
        <v>0</v>
      </c>
    </row>
    <row r="2996" spans="2:6" x14ac:dyDescent="0.15">
      <c r="B2996">
        <f ca="1">IF(INDEX(Transactions!$L:$L,ROW()-8)="",TODAY(),INDEX(Transactions!$G:$G,ROW()-8))</f>
        <v>46238</v>
      </c>
      <c r="F2996">
        <f>IF(INDEX(Transactions!$L:$L,ROW()-8)="",0,INDEX(Transactions!$Q:$Q,ROW()-8))</f>
        <v>0</v>
      </c>
    </row>
    <row r="2997" spans="2:6" x14ac:dyDescent="0.15">
      <c r="B2997">
        <f ca="1">IF(INDEX(Transactions!$L:$L,ROW()-8)="",TODAY(),INDEX(Transactions!$G:$G,ROW()-8))</f>
        <v>46238</v>
      </c>
      <c r="F2997">
        <f>IF(INDEX(Transactions!$L:$L,ROW()-8)="",0,INDEX(Transactions!$Q:$Q,ROW()-8))</f>
        <v>0</v>
      </c>
    </row>
    <row r="2998" spans="2:6" x14ac:dyDescent="0.15">
      <c r="B2998">
        <f ca="1">IF(INDEX(Transactions!$L:$L,ROW()-8)="",TODAY(),INDEX(Transactions!$G:$G,ROW()-8))</f>
        <v>46238</v>
      </c>
      <c r="F2998">
        <f>IF(INDEX(Transactions!$L:$L,ROW()-8)="",0,INDEX(Transactions!$Q:$Q,ROW()-8))</f>
        <v>0</v>
      </c>
    </row>
    <row r="2999" spans="2:6" x14ac:dyDescent="0.15">
      <c r="B2999">
        <f ca="1">IF(INDEX(Transactions!$L:$L,ROW()-8)="",TODAY(),INDEX(Transactions!$G:$G,ROW()-8))</f>
        <v>46238</v>
      </c>
      <c r="F2999">
        <f>IF(INDEX(Transactions!$L:$L,ROW()-8)="",0,INDEX(Transactions!$Q:$Q,ROW()-8))</f>
        <v>0</v>
      </c>
    </row>
    <row r="3000" spans="2:6" x14ac:dyDescent="0.15">
      <c r="B3000">
        <f ca="1">IF(INDEX(Transactions!$L:$L,ROW()-8)="",TODAY(),INDEX(Transactions!$G:$G,ROW()-8))</f>
        <v>46238</v>
      </c>
      <c r="F3000">
        <f>IF(INDEX(Transactions!$L:$L,ROW()-8)="",0,INDEX(Transactions!$Q:$Q,ROW()-8))</f>
        <v>0</v>
      </c>
    </row>
    <row r="3001" spans="2:6" x14ac:dyDescent="0.15">
      <c r="B3001">
        <f ca="1">IF(INDEX(Transactions!$L:$L,ROW()-8)="",TODAY(),INDEX(Transactions!$G:$G,ROW()-8))</f>
        <v>46238</v>
      </c>
      <c r="F3001">
        <f>IF(INDEX(Transactions!$L:$L,ROW()-8)="",0,INDEX(Transactions!$Q:$Q,ROW()-8))</f>
        <v>0</v>
      </c>
    </row>
    <row r="3002" spans="2:6" x14ac:dyDescent="0.15">
      <c r="B3002">
        <f ca="1">IF(INDEX(Transactions!$L:$L,ROW()-8)="",TODAY(),INDEX(Transactions!$G:$G,ROW()-8))</f>
        <v>46238</v>
      </c>
      <c r="F3002">
        <f>IF(INDEX(Transactions!$L:$L,ROW()-8)="",0,INDEX(Transactions!$Q:$Q,ROW()-8))</f>
        <v>0</v>
      </c>
    </row>
    <row r="3003" spans="2:6" x14ac:dyDescent="0.15">
      <c r="B3003">
        <f ca="1">IF(INDEX(Transactions!$L:$L,ROW()-8)="",TODAY(),INDEX(Transactions!$G:$G,ROW()-8))</f>
        <v>46238</v>
      </c>
      <c r="F3003">
        <f>IF(INDEX(Transactions!$L:$L,ROW()-8)="",0,INDEX(Transactions!$Q:$Q,ROW()-8))</f>
        <v>0</v>
      </c>
    </row>
    <row r="3004" spans="2:6" x14ac:dyDescent="0.15">
      <c r="B3004">
        <f ca="1">IF(INDEX(Transactions!$L:$L,ROW()-8)="",TODAY(),INDEX(Transactions!$G:$G,ROW()-8))</f>
        <v>46238</v>
      </c>
      <c r="F3004">
        <f>IF(INDEX(Transactions!$L:$L,ROW()-8)="",0,INDEX(Transactions!$Q:$Q,ROW()-8))</f>
        <v>0</v>
      </c>
    </row>
    <row r="3005" spans="2:6" x14ac:dyDescent="0.15">
      <c r="B3005">
        <f ca="1">IF(INDEX(Transactions!$L:$L,ROW()-8)="",TODAY(),INDEX(Transactions!$G:$G,ROW()-8))</f>
        <v>46238</v>
      </c>
      <c r="F3005">
        <f>IF(INDEX(Transactions!$L:$L,ROW()-8)="",0,INDEX(Transactions!$Q:$Q,ROW()-8))</f>
        <v>0</v>
      </c>
    </row>
    <row r="3006" spans="2:6" x14ac:dyDescent="0.15">
      <c r="B3006">
        <f ca="1">IF(INDEX(Transactions!$L:$L,ROW()-8)="",TODAY(),INDEX(Transactions!$G:$G,ROW()-8))</f>
        <v>46238</v>
      </c>
      <c r="F3006">
        <f>IF(INDEX(Transactions!$L:$L,ROW()-8)="",0,INDEX(Transactions!$Q:$Q,ROW()-8))</f>
        <v>0</v>
      </c>
    </row>
    <row r="3007" spans="2:6" x14ac:dyDescent="0.15">
      <c r="B3007">
        <f ca="1">IF(INDEX(Transactions!$L:$L,ROW()-8)="",TODAY(),INDEX(Transactions!$G:$G,ROW()-8))</f>
        <v>46238</v>
      </c>
      <c r="F3007">
        <f>IF(INDEX(Transactions!$L:$L,ROW()-8)="",0,INDEX(Transactions!$Q:$Q,ROW()-8))</f>
        <v>0</v>
      </c>
    </row>
    <row r="3008" spans="2:6" x14ac:dyDescent="0.15">
      <c r="B3008">
        <f ca="1">IF(INDEX(Transactions!$L:$L,ROW()-8)="",TODAY(),INDEX(Transactions!$G:$G,ROW()-8))</f>
        <v>46238</v>
      </c>
      <c r="F3008">
        <f>IF(INDEX(Transactions!$L:$L,ROW()-8)="",0,INDEX(Transactions!$Q:$Q,ROW()-8))</f>
        <v>0</v>
      </c>
    </row>
    <row r="3009" spans="2:6" x14ac:dyDescent="0.15">
      <c r="B3009">
        <f ca="1">IF(INDEX(Transactions!$L:$L,ROW()-8)="",TODAY(),INDEX(Transactions!$G:$G,ROW()-8))</f>
        <v>46238</v>
      </c>
      <c r="F3009">
        <f>IF(INDEX(Transactions!$L:$L,ROW()-8)="",0,INDEX(Transactions!$Q:$Q,ROW()-8))</f>
        <v>0</v>
      </c>
    </row>
    <row r="3010" spans="2:6" x14ac:dyDescent="0.15">
      <c r="B3010">
        <f ca="1">IF(INDEX(Transactions!$L:$L,ROW()-8)="",TODAY(),INDEX(Transactions!$G:$G,ROW()-8))</f>
        <v>46238</v>
      </c>
      <c r="F3010">
        <f>IF(INDEX(Transactions!$L:$L,ROW()-8)="",0,INDEX(Transactions!$Q:$Q,ROW()-8))</f>
        <v>0</v>
      </c>
    </row>
    <row r="3011" spans="2:6" x14ac:dyDescent="0.15">
      <c r="B3011">
        <f ca="1">IF(INDEX(Transactions!$L:$L,ROW()-8)="",TODAY(),INDEX(Transactions!$G:$G,ROW()-8))</f>
        <v>46238</v>
      </c>
      <c r="F3011">
        <f>IF(INDEX(Transactions!$L:$L,ROW()-8)="",0,INDEX(Transactions!$Q:$Q,ROW()-8))</f>
        <v>0</v>
      </c>
    </row>
    <row r="3012" spans="2:6" x14ac:dyDescent="0.15">
      <c r="B3012">
        <f ca="1">IF(INDEX(Transactions!$L:$L,ROW()-8)="",TODAY(),INDEX(Transactions!$G:$G,ROW()-8))</f>
        <v>46238</v>
      </c>
      <c r="F3012">
        <f>IF(INDEX(Transactions!$L:$L,ROW()-8)="",0,INDEX(Transactions!$Q:$Q,ROW()-8))</f>
        <v>0</v>
      </c>
    </row>
    <row r="3013" spans="2:6" x14ac:dyDescent="0.15">
      <c r="B3013">
        <f ca="1">IF(INDEX(Transactions!$L:$L,ROW()-8)="",TODAY(),INDEX(Transactions!$G:$G,ROW()-8))</f>
        <v>46238</v>
      </c>
      <c r="F3013">
        <f>IF(INDEX(Transactions!$L:$L,ROW()-8)="",0,INDEX(Transactions!$Q:$Q,ROW()-8))</f>
        <v>0</v>
      </c>
    </row>
    <row r="3014" spans="2:6" x14ac:dyDescent="0.15">
      <c r="B3014">
        <f ca="1">IF(INDEX(Transactions!$L:$L,ROW()-8)="",TODAY(),INDEX(Transactions!$G:$G,ROW()-8))</f>
        <v>46238</v>
      </c>
      <c r="F3014">
        <f>IF(INDEX(Transactions!$L:$L,ROW()-8)="",0,INDEX(Transactions!$Q:$Q,ROW()-8))</f>
        <v>0</v>
      </c>
    </row>
    <row r="3015" spans="2:6" x14ac:dyDescent="0.15">
      <c r="B3015">
        <f ca="1">IF(INDEX(Transactions!$L:$L,ROW()-8)="",TODAY(),INDEX(Transactions!$G:$G,ROW()-8))</f>
        <v>46238</v>
      </c>
      <c r="F3015">
        <f>IF(INDEX(Transactions!$L:$L,ROW()-8)="",0,INDEX(Transactions!$Q:$Q,ROW()-8))</f>
        <v>0</v>
      </c>
    </row>
    <row r="3016" spans="2:6" x14ac:dyDescent="0.15">
      <c r="B3016">
        <f ca="1">IF(INDEX(Transactions!$L:$L,ROW()-8)="",TODAY(),INDEX(Transactions!$G:$G,ROW()-8))</f>
        <v>46238</v>
      </c>
      <c r="F3016">
        <f>IF(INDEX(Transactions!$L:$L,ROW()-8)="",0,INDEX(Transactions!$Q:$Q,ROW()-8))</f>
        <v>0</v>
      </c>
    </row>
    <row r="3017" spans="2:6" x14ac:dyDescent="0.15">
      <c r="B3017">
        <f ca="1">IF(INDEX(Transactions!$L:$L,ROW()-8)="",TODAY(),INDEX(Transactions!$G:$G,ROW()-8))</f>
        <v>46238</v>
      </c>
      <c r="F3017">
        <f>IF(INDEX(Transactions!$L:$L,ROW()-8)="",0,INDEX(Transactions!$Q:$Q,ROW()-8))</f>
        <v>0</v>
      </c>
    </row>
    <row r="3018" spans="2:6" x14ac:dyDescent="0.15">
      <c r="B3018">
        <f ca="1">IF(INDEX(Transactions!$L:$L,ROW()-8)="",TODAY(),INDEX(Transactions!$G:$G,ROW()-8))</f>
        <v>46238</v>
      </c>
      <c r="F3018">
        <f>IF(INDEX(Transactions!$L:$L,ROW()-8)="",0,INDEX(Transactions!$Q:$Q,ROW()-8))</f>
        <v>0</v>
      </c>
    </row>
    <row r="3019" spans="2:6" x14ac:dyDescent="0.15">
      <c r="B3019">
        <f ca="1">IF(INDEX(Transactions!$L:$L,ROW()-8)="",TODAY(),INDEX(Transactions!$G:$G,ROW()-8))</f>
        <v>46238</v>
      </c>
      <c r="F3019">
        <f>IF(INDEX(Transactions!$L:$L,ROW()-8)="",0,INDEX(Transactions!$Q:$Q,ROW()-8))</f>
        <v>0</v>
      </c>
    </row>
    <row r="3020" spans="2:6" x14ac:dyDescent="0.15">
      <c r="B3020">
        <f ca="1">IF(INDEX(Transactions!$L:$L,ROW()-8)="",TODAY(),INDEX(Transactions!$G:$G,ROW()-8))</f>
        <v>46238</v>
      </c>
      <c r="F3020">
        <f>IF(INDEX(Transactions!$L:$L,ROW()-8)="",0,INDEX(Transactions!$Q:$Q,ROW()-8))</f>
        <v>0</v>
      </c>
    </row>
    <row r="3021" spans="2:6" x14ac:dyDescent="0.15">
      <c r="B3021">
        <f ca="1">IF(INDEX(Transactions!$L:$L,ROW()-8)="",TODAY(),INDEX(Transactions!$G:$G,ROW()-8))</f>
        <v>46238</v>
      </c>
      <c r="F3021">
        <f>IF(INDEX(Transactions!$L:$L,ROW()-8)="",0,INDEX(Transactions!$Q:$Q,ROW()-8))</f>
        <v>0</v>
      </c>
    </row>
    <row r="3022" spans="2:6" x14ac:dyDescent="0.15">
      <c r="B3022">
        <f ca="1">IF(INDEX(Transactions!$L:$L,ROW()-8)="",TODAY(),INDEX(Transactions!$G:$G,ROW()-8))</f>
        <v>46238</v>
      </c>
      <c r="F3022">
        <f>IF(INDEX(Transactions!$L:$L,ROW()-8)="",0,INDEX(Transactions!$Q:$Q,ROW()-8))</f>
        <v>0</v>
      </c>
    </row>
    <row r="3023" spans="2:6" x14ac:dyDescent="0.15">
      <c r="B3023">
        <f ca="1">IF(INDEX(Transactions!$L:$L,ROW()-8)="",TODAY(),INDEX(Transactions!$G:$G,ROW()-8))</f>
        <v>46238</v>
      </c>
      <c r="F3023">
        <f>IF(INDEX(Transactions!$L:$L,ROW()-8)="",0,INDEX(Transactions!$Q:$Q,ROW()-8))</f>
        <v>0</v>
      </c>
    </row>
    <row r="3024" spans="2:6" x14ac:dyDescent="0.15">
      <c r="B3024">
        <f ca="1">IF(INDEX(Transactions!$L:$L,ROW()-8)="",TODAY(),INDEX(Transactions!$G:$G,ROW()-8))</f>
        <v>46238</v>
      </c>
      <c r="F3024">
        <f>IF(INDEX(Transactions!$L:$L,ROW()-8)="",0,INDEX(Transactions!$Q:$Q,ROW()-8))</f>
        <v>0</v>
      </c>
    </row>
    <row r="3025" spans="2:6" x14ac:dyDescent="0.15">
      <c r="B3025">
        <f ca="1">IF(INDEX(Transactions!$L:$L,ROW()-8)="",TODAY(),INDEX(Transactions!$G:$G,ROW()-8))</f>
        <v>46238</v>
      </c>
      <c r="F3025">
        <f>IF(INDEX(Transactions!$L:$L,ROW()-8)="",0,INDEX(Transactions!$Q:$Q,ROW()-8))</f>
        <v>0</v>
      </c>
    </row>
    <row r="3026" spans="2:6" x14ac:dyDescent="0.15">
      <c r="B3026">
        <f ca="1">IF(INDEX(Transactions!$L:$L,ROW()-8)="",TODAY(),INDEX(Transactions!$G:$G,ROW()-8))</f>
        <v>46238</v>
      </c>
      <c r="F3026">
        <f>IF(INDEX(Transactions!$L:$L,ROW()-8)="",0,INDEX(Transactions!$Q:$Q,ROW()-8))</f>
        <v>0</v>
      </c>
    </row>
    <row r="3027" spans="2:6" x14ac:dyDescent="0.15">
      <c r="B3027">
        <f ca="1">IF(INDEX(Transactions!$L:$L,ROW()-8)="",TODAY(),INDEX(Transactions!$G:$G,ROW()-8))</f>
        <v>46238</v>
      </c>
      <c r="F3027">
        <f>IF(INDEX(Transactions!$L:$L,ROW()-8)="",0,INDEX(Transactions!$Q:$Q,ROW()-8))</f>
        <v>0</v>
      </c>
    </row>
    <row r="3028" spans="2:6" x14ac:dyDescent="0.15">
      <c r="B3028">
        <f ca="1">IF(INDEX(Transactions!$L:$L,ROW()-8)="",TODAY(),INDEX(Transactions!$G:$G,ROW()-8))</f>
        <v>46238</v>
      </c>
      <c r="F3028">
        <f>IF(INDEX(Transactions!$L:$L,ROW()-8)="",0,INDEX(Transactions!$Q:$Q,ROW()-8))</f>
        <v>0</v>
      </c>
    </row>
    <row r="3029" spans="2:6" x14ac:dyDescent="0.15">
      <c r="B3029">
        <f ca="1">IF(INDEX(Transactions!$L:$L,ROW()-8)="",TODAY(),INDEX(Transactions!$G:$G,ROW()-8))</f>
        <v>46238</v>
      </c>
      <c r="F3029">
        <f>IF(INDEX(Transactions!$L:$L,ROW()-8)="",0,INDEX(Transactions!$Q:$Q,ROW()-8))</f>
        <v>0</v>
      </c>
    </row>
    <row r="3030" spans="2:6" x14ac:dyDescent="0.15">
      <c r="B3030">
        <f ca="1">IF(INDEX(Transactions!$L:$L,ROW()-8)="",TODAY(),INDEX(Transactions!$G:$G,ROW()-8))</f>
        <v>46238</v>
      </c>
      <c r="F3030">
        <f>IF(INDEX(Transactions!$L:$L,ROW()-8)="",0,INDEX(Transactions!$Q:$Q,ROW()-8))</f>
        <v>0</v>
      </c>
    </row>
    <row r="3031" spans="2:6" x14ac:dyDescent="0.15">
      <c r="B3031">
        <f ca="1">IF(INDEX(Transactions!$L:$L,ROW()-8)="",TODAY(),INDEX(Transactions!$G:$G,ROW()-8))</f>
        <v>46238</v>
      </c>
      <c r="F3031">
        <f>IF(INDEX(Transactions!$L:$L,ROW()-8)="",0,INDEX(Transactions!$Q:$Q,ROW()-8))</f>
        <v>0</v>
      </c>
    </row>
    <row r="3032" spans="2:6" x14ac:dyDescent="0.15">
      <c r="B3032">
        <f ca="1">IF(INDEX(Transactions!$L:$L,ROW()-8)="",TODAY(),INDEX(Transactions!$G:$G,ROW()-8))</f>
        <v>46238</v>
      </c>
      <c r="F3032">
        <f>IF(INDEX(Transactions!$L:$L,ROW()-8)="",0,INDEX(Transactions!$Q:$Q,ROW()-8))</f>
        <v>0</v>
      </c>
    </row>
    <row r="3033" spans="2:6" x14ac:dyDescent="0.15">
      <c r="B3033">
        <f ca="1">IF(INDEX(Transactions!$L:$L,ROW()-8)="",TODAY(),INDEX(Transactions!$G:$G,ROW()-8))</f>
        <v>46238</v>
      </c>
      <c r="F3033">
        <f>IF(INDEX(Transactions!$L:$L,ROW()-8)="",0,INDEX(Transactions!$Q:$Q,ROW()-8))</f>
        <v>0</v>
      </c>
    </row>
    <row r="3034" spans="2:6" x14ac:dyDescent="0.15">
      <c r="B3034">
        <f ca="1">IF(INDEX(Transactions!$L:$L,ROW()-8)="",TODAY(),INDEX(Transactions!$G:$G,ROW()-8))</f>
        <v>46238</v>
      </c>
      <c r="F3034">
        <f>IF(INDEX(Transactions!$L:$L,ROW()-8)="",0,INDEX(Transactions!$Q:$Q,ROW()-8))</f>
        <v>0</v>
      </c>
    </row>
    <row r="3035" spans="2:6" x14ac:dyDescent="0.15">
      <c r="B3035">
        <f ca="1">IF(INDEX(Transactions!$L:$L,ROW()-8)="",TODAY(),INDEX(Transactions!$G:$G,ROW()-8))</f>
        <v>46238</v>
      </c>
      <c r="F3035">
        <f>IF(INDEX(Transactions!$L:$L,ROW()-8)="",0,INDEX(Transactions!$Q:$Q,ROW()-8))</f>
        <v>0</v>
      </c>
    </row>
    <row r="3036" spans="2:6" x14ac:dyDescent="0.15">
      <c r="B3036">
        <f ca="1">IF(INDEX(Transactions!$L:$L,ROW()-8)="",TODAY(),INDEX(Transactions!$G:$G,ROW()-8))</f>
        <v>46238</v>
      </c>
      <c r="F3036">
        <f>IF(INDEX(Transactions!$L:$L,ROW()-8)="",0,INDEX(Transactions!$Q:$Q,ROW()-8))</f>
        <v>0</v>
      </c>
    </row>
    <row r="3037" spans="2:6" x14ac:dyDescent="0.15">
      <c r="B3037">
        <f ca="1">IF(INDEX(Transactions!$L:$L,ROW()-8)="",TODAY(),INDEX(Transactions!$G:$G,ROW()-8))</f>
        <v>46238</v>
      </c>
      <c r="F3037">
        <f>IF(INDEX(Transactions!$L:$L,ROW()-8)="",0,INDEX(Transactions!$Q:$Q,ROW()-8))</f>
        <v>0</v>
      </c>
    </row>
    <row r="3038" spans="2:6" x14ac:dyDescent="0.15">
      <c r="B3038">
        <f ca="1">IF(INDEX(Transactions!$L:$L,ROW()-8)="",TODAY(),INDEX(Transactions!$G:$G,ROW()-8))</f>
        <v>46238</v>
      </c>
      <c r="F3038">
        <f>IF(INDEX(Transactions!$L:$L,ROW()-8)="",0,INDEX(Transactions!$Q:$Q,ROW()-8))</f>
        <v>0</v>
      </c>
    </row>
    <row r="3039" spans="2:6" x14ac:dyDescent="0.15">
      <c r="B3039">
        <f ca="1">IF(INDEX(Transactions!$L:$L,ROW()-8)="",TODAY(),INDEX(Transactions!$G:$G,ROW()-8))</f>
        <v>46238</v>
      </c>
      <c r="F3039">
        <f>IF(INDEX(Transactions!$L:$L,ROW()-8)="",0,INDEX(Transactions!$Q:$Q,ROW()-8))</f>
        <v>0</v>
      </c>
    </row>
    <row r="3040" spans="2:6" x14ac:dyDescent="0.15">
      <c r="B3040">
        <f ca="1">IF(INDEX(Transactions!$L:$L,ROW()-8)="",TODAY(),INDEX(Transactions!$G:$G,ROW()-8))</f>
        <v>46238</v>
      </c>
      <c r="F3040">
        <f>IF(INDEX(Transactions!$L:$L,ROW()-8)="",0,INDEX(Transactions!$Q:$Q,ROW()-8))</f>
        <v>0</v>
      </c>
    </row>
    <row r="3041" spans="2:6" x14ac:dyDescent="0.15">
      <c r="B3041">
        <f ca="1">IF(INDEX(Transactions!$L:$L,ROW()-8)="",TODAY(),INDEX(Transactions!$G:$G,ROW()-8))</f>
        <v>46238</v>
      </c>
      <c r="F3041">
        <f>IF(INDEX(Transactions!$L:$L,ROW()-8)="",0,INDEX(Transactions!$Q:$Q,ROW()-8))</f>
        <v>0</v>
      </c>
    </row>
    <row r="3042" spans="2:6" x14ac:dyDescent="0.15">
      <c r="B3042">
        <f ca="1">IF(INDEX(Transactions!$L:$L,ROW()-8)="",TODAY(),INDEX(Transactions!$G:$G,ROW()-8))</f>
        <v>46238</v>
      </c>
      <c r="F3042">
        <f>IF(INDEX(Transactions!$L:$L,ROW()-8)="",0,INDEX(Transactions!$Q:$Q,ROW()-8))</f>
        <v>0</v>
      </c>
    </row>
    <row r="3043" spans="2:6" x14ac:dyDescent="0.15">
      <c r="B3043">
        <f ca="1">IF(INDEX(Transactions!$L:$L,ROW()-8)="",TODAY(),INDEX(Transactions!$G:$G,ROW()-8))</f>
        <v>46238</v>
      </c>
      <c r="F3043">
        <f>IF(INDEX(Transactions!$L:$L,ROW()-8)="",0,INDEX(Transactions!$Q:$Q,ROW()-8))</f>
        <v>0</v>
      </c>
    </row>
    <row r="3044" spans="2:6" x14ac:dyDescent="0.15">
      <c r="B3044">
        <f ca="1">IF(INDEX(Transactions!$L:$L,ROW()-8)="",TODAY(),INDEX(Transactions!$G:$G,ROW()-8))</f>
        <v>46238</v>
      </c>
      <c r="F3044">
        <f>IF(INDEX(Transactions!$L:$L,ROW()-8)="",0,INDEX(Transactions!$Q:$Q,ROW()-8))</f>
        <v>0</v>
      </c>
    </row>
    <row r="3045" spans="2:6" x14ac:dyDescent="0.15">
      <c r="B3045">
        <f ca="1">IF(INDEX(Transactions!$L:$L,ROW()-8)="",TODAY(),INDEX(Transactions!$G:$G,ROW()-8))</f>
        <v>46238</v>
      </c>
      <c r="F3045">
        <f>IF(INDEX(Transactions!$L:$L,ROW()-8)="",0,INDEX(Transactions!$Q:$Q,ROW()-8))</f>
        <v>0</v>
      </c>
    </row>
    <row r="3046" spans="2:6" x14ac:dyDescent="0.15">
      <c r="B3046">
        <f ca="1">IF(INDEX(Transactions!$L:$L,ROW()-8)="",TODAY(),INDEX(Transactions!$G:$G,ROW()-8))</f>
        <v>46238</v>
      </c>
      <c r="F3046">
        <f>IF(INDEX(Transactions!$L:$L,ROW()-8)="",0,INDEX(Transactions!$Q:$Q,ROW()-8))</f>
        <v>0</v>
      </c>
    </row>
    <row r="3047" spans="2:6" x14ac:dyDescent="0.15">
      <c r="B3047">
        <f ca="1">IF(INDEX(Transactions!$L:$L,ROW()-8)="",TODAY(),INDEX(Transactions!$G:$G,ROW()-8))</f>
        <v>46238</v>
      </c>
      <c r="F3047">
        <f>IF(INDEX(Transactions!$L:$L,ROW()-8)="",0,INDEX(Transactions!$Q:$Q,ROW()-8))</f>
        <v>0</v>
      </c>
    </row>
    <row r="3048" spans="2:6" x14ac:dyDescent="0.15">
      <c r="B3048">
        <f ca="1">IF(INDEX(Transactions!$L:$L,ROW()-8)="",TODAY(),INDEX(Transactions!$G:$G,ROW()-8))</f>
        <v>46238</v>
      </c>
      <c r="F3048">
        <f>IF(INDEX(Transactions!$L:$L,ROW()-8)="",0,INDEX(Transactions!$Q:$Q,ROW()-8))</f>
        <v>0</v>
      </c>
    </row>
    <row r="3049" spans="2:6" x14ac:dyDescent="0.15">
      <c r="B3049">
        <f ca="1">IF(INDEX(Transactions!$L:$L,ROW()-8)="",TODAY(),INDEX(Transactions!$G:$G,ROW()-8))</f>
        <v>46238</v>
      </c>
      <c r="F3049">
        <f>IF(INDEX(Transactions!$L:$L,ROW()-8)="",0,INDEX(Transactions!$Q:$Q,ROW()-8))</f>
        <v>0</v>
      </c>
    </row>
    <row r="3050" spans="2:6" x14ac:dyDescent="0.15">
      <c r="B3050">
        <f ca="1">IF(INDEX(Transactions!$L:$L,ROW()-8)="",TODAY(),INDEX(Transactions!$G:$G,ROW()-8))</f>
        <v>46238</v>
      </c>
      <c r="F3050">
        <f>IF(INDEX(Transactions!$L:$L,ROW()-8)="",0,INDEX(Transactions!$Q:$Q,ROW()-8))</f>
        <v>0</v>
      </c>
    </row>
    <row r="3051" spans="2:6" x14ac:dyDescent="0.15">
      <c r="B3051">
        <f ca="1">IF(INDEX(Transactions!$L:$L,ROW()-8)="",TODAY(),INDEX(Transactions!$G:$G,ROW()-8))</f>
        <v>46238</v>
      </c>
      <c r="F3051">
        <f>IF(INDEX(Transactions!$L:$L,ROW()-8)="",0,INDEX(Transactions!$Q:$Q,ROW()-8))</f>
        <v>0</v>
      </c>
    </row>
    <row r="3052" spans="2:6" x14ac:dyDescent="0.15">
      <c r="B3052">
        <f ca="1">IF(INDEX(Transactions!$L:$L,ROW()-8)="",TODAY(),INDEX(Transactions!$G:$G,ROW()-8))</f>
        <v>46238</v>
      </c>
      <c r="F3052">
        <f>IF(INDEX(Transactions!$L:$L,ROW()-8)="",0,INDEX(Transactions!$Q:$Q,ROW()-8))</f>
        <v>0</v>
      </c>
    </row>
    <row r="3053" spans="2:6" x14ac:dyDescent="0.15">
      <c r="B3053">
        <f ca="1">IF(INDEX(Transactions!$L:$L,ROW()-8)="",TODAY(),INDEX(Transactions!$G:$G,ROW()-8))</f>
        <v>46238</v>
      </c>
      <c r="F3053">
        <f>IF(INDEX(Transactions!$L:$L,ROW()-8)="",0,INDEX(Transactions!$Q:$Q,ROW()-8))</f>
        <v>0</v>
      </c>
    </row>
    <row r="3054" spans="2:6" x14ac:dyDescent="0.15">
      <c r="B3054">
        <f ca="1">IF(INDEX(Transactions!$L:$L,ROW()-8)="",TODAY(),INDEX(Transactions!$G:$G,ROW()-8))</f>
        <v>46238</v>
      </c>
      <c r="F3054">
        <f>IF(INDEX(Transactions!$L:$L,ROW()-8)="",0,INDEX(Transactions!$Q:$Q,ROW()-8))</f>
        <v>0</v>
      </c>
    </row>
    <row r="3055" spans="2:6" x14ac:dyDescent="0.15">
      <c r="B3055">
        <f ca="1">IF(INDEX(Transactions!$L:$L,ROW()-8)="",TODAY(),INDEX(Transactions!$G:$G,ROW()-8))</f>
        <v>46238</v>
      </c>
      <c r="F3055">
        <f>IF(INDEX(Transactions!$L:$L,ROW()-8)="",0,INDEX(Transactions!$Q:$Q,ROW()-8))</f>
        <v>0</v>
      </c>
    </row>
    <row r="3056" spans="2:6" x14ac:dyDescent="0.15">
      <c r="B3056">
        <f ca="1">IF(INDEX(Transactions!$L:$L,ROW()-8)="",TODAY(),INDEX(Transactions!$G:$G,ROW()-8))</f>
        <v>46238</v>
      </c>
      <c r="F3056">
        <f>IF(INDEX(Transactions!$L:$L,ROW()-8)="",0,INDEX(Transactions!$Q:$Q,ROW()-8))</f>
        <v>0</v>
      </c>
    </row>
    <row r="3057" spans="2:6" x14ac:dyDescent="0.15">
      <c r="B3057">
        <f ca="1">IF(INDEX(Transactions!$L:$L,ROW()-8)="",TODAY(),INDEX(Transactions!$G:$G,ROW()-8))</f>
        <v>46238</v>
      </c>
      <c r="F3057">
        <f>IF(INDEX(Transactions!$L:$L,ROW()-8)="",0,INDEX(Transactions!$Q:$Q,ROW()-8))</f>
        <v>0</v>
      </c>
    </row>
    <row r="3058" spans="2:6" x14ac:dyDescent="0.15">
      <c r="B3058">
        <f ca="1">IF(INDEX(Transactions!$L:$L,ROW()-8)="",TODAY(),INDEX(Transactions!$G:$G,ROW()-8))</f>
        <v>46238</v>
      </c>
      <c r="F3058">
        <f>IF(INDEX(Transactions!$L:$L,ROW()-8)="",0,INDEX(Transactions!$Q:$Q,ROW()-8))</f>
        <v>0</v>
      </c>
    </row>
    <row r="3059" spans="2:6" x14ac:dyDescent="0.15">
      <c r="B3059">
        <f ca="1">IF(INDEX(Transactions!$L:$L,ROW()-8)="",TODAY(),INDEX(Transactions!$G:$G,ROW()-8))</f>
        <v>46238</v>
      </c>
      <c r="F3059">
        <f>IF(INDEX(Transactions!$L:$L,ROW()-8)="",0,INDEX(Transactions!$Q:$Q,ROW()-8))</f>
        <v>0</v>
      </c>
    </row>
    <row r="3060" spans="2:6" x14ac:dyDescent="0.15">
      <c r="B3060">
        <f ca="1">IF(INDEX(Transactions!$L:$L,ROW()-8)="",TODAY(),INDEX(Transactions!$G:$G,ROW()-8))</f>
        <v>46238</v>
      </c>
      <c r="F3060">
        <f>IF(INDEX(Transactions!$L:$L,ROW()-8)="",0,INDEX(Transactions!$Q:$Q,ROW()-8))</f>
        <v>0</v>
      </c>
    </row>
    <row r="3061" spans="2:6" x14ac:dyDescent="0.15">
      <c r="B3061">
        <f ca="1">IF(INDEX(Transactions!$L:$L,ROW()-8)="",TODAY(),INDEX(Transactions!$G:$G,ROW()-8))</f>
        <v>46238</v>
      </c>
      <c r="F3061">
        <f>IF(INDEX(Transactions!$L:$L,ROW()-8)="",0,INDEX(Transactions!$Q:$Q,ROW()-8))</f>
        <v>0</v>
      </c>
    </row>
    <row r="3062" spans="2:6" x14ac:dyDescent="0.15">
      <c r="B3062">
        <f ca="1">IF(INDEX(Transactions!$L:$L,ROW()-8)="",TODAY(),INDEX(Transactions!$G:$G,ROW()-8))</f>
        <v>46238</v>
      </c>
      <c r="F3062">
        <f>IF(INDEX(Transactions!$L:$L,ROW()-8)="",0,INDEX(Transactions!$Q:$Q,ROW()-8))</f>
        <v>0</v>
      </c>
    </row>
    <row r="3063" spans="2:6" x14ac:dyDescent="0.15">
      <c r="B3063">
        <f ca="1">IF(INDEX(Transactions!$L:$L,ROW()-8)="",TODAY(),INDEX(Transactions!$G:$G,ROW()-8))</f>
        <v>46238</v>
      </c>
      <c r="F3063">
        <f>IF(INDEX(Transactions!$L:$L,ROW()-8)="",0,INDEX(Transactions!$Q:$Q,ROW()-8))</f>
        <v>0</v>
      </c>
    </row>
    <row r="3064" spans="2:6" x14ac:dyDescent="0.15">
      <c r="B3064">
        <f ca="1">IF(INDEX(Transactions!$L:$L,ROW()-8)="",TODAY(),INDEX(Transactions!$G:$G,ROW()-8))</f>
        <v>46238</v>
      </c>
      <c r="F3064">
        <f>IF(INDEX(Transactions!$L:$L,ROW()-8)="",0,INDEX(Transactions!$Q:$Q,ROW()-8))</f>
        <v>0</v>
      </c>
    </row>
    <row r="3065" spans="2:6" x14ac:dyDescent="0.15">
      <c r="B3065">
        <f ca="1">IF(INDEX(Transactions!$L:$L,ROW()-8)="",TODAY(),INDEX(Transactions!$G:$G,ROW()-8))</f>
        <v>46238</v>
      </c>
      <c r="F3065">
        <f>IF(INDEX(Transactions!$L:$L,ROW()-8)="",0,INDEX(Transactions!$Q:$Q,ROW()-8))</f>
        <v>0</v>
      </c>
    </row>
    <row r="3066" spans="2:6" x14ac:dyDescent="0.15">
      <c r="B3066">
        <f ca="1">IF(INDEX(Transactions!$L:$L,ROW()-8)="",TODAY(),INDEX(Transactions!$G:$G,ROW()-8))</f>
        <v>46238</v>
      </c>
      <c r="F3066">
        <f>IF(INDEX(Transactions!$L:$L,ROW()-8)="",0,INDEX(Transactions!$Q:$Q,ROW()-8))</f>
        <v>0</v>
      </c>
    </row>
    <row r="3067" spans="2:6" x14ac:dyDescent="0.15">
      <c r="B3067">
        <f ca="1">IF(INDEX(Transactions!$L:$L,ROW()-8)="",TODAY(),INDEX(Transactions!$G:$G,ROW()-8))</f>
        <v>46238</v>
      </c>
      <c r="F3067">
        <f>IF(INDEX(Transactions!$L:$L,ROW()-8)="",0,INDEX(Transactions!$Q:$Q,ROW()-8))</f>
        <v>0</v>
      </c>
    </row>
    <row r="3068" spans="2:6" x14ac:dyDescent="0.15">
      <c r="B3068">
        <f ca="1">IF(INDEX(Transactions!$L:$L,ROW()-8)="",TODAY(),INDEX(Transactions!$G:$G,ROW()-8))</f>
        <v>46238</v>
      </c>
      <c r="F3068">
        <f>IF(INDEX(Transactions!$L:$L,ROW()-8)="",0,INDEX(Transactions!$Q:$Q,ROW()-8))</f>
        <v>0</v>
      </c>
    </row>
    <row r="3069" spans="2:6" x14ac:dyDescent="0.15">
      <c r="B3069">
        <f ca="1">IF(INDEX(Transactions!$L:$L,ROW()-8)="",TODAY(),INDEX(Transactions!$G:$G,ROW()-8))</f>
        <v>46238</v>
      </c>
      <c r="F3069">
        <f>IF(INDEX(Transactions!$L:$L,ROW()-8)="",0,INDEX(Transactions!$Q:$Q,ROW()-8))</f>
        <v>0</v>
      </c>
    </row>
    <row r="3070" spans="2:6" x14ac:dyDescent="0.15">
      <c r="B3070">
        <f ca="1">IF(INDEX(Transactions!$L:$L,ROW()-8)="",TODAY(),INDEX(Transactions!$G:$G,ROW()-8))</f>
        <v>46238</v>
      </c>
      <c r="F3070">
        <f>IF(INDEX(Transactions!$L:$L,ROW()-8)="",0,INDEX(Transactions!$Q:$Q,ROW()-8))</f>
        <v>0</v>
      </c>
    </row>
    <row r="3071" spans="2:6" x14ac:dyDescent="0.15">
      <c r="B3071">
        <f ca="1">IF(INDEX(Transactions!$L:$L,ROW()-8)="",TODAY(),INDEX(Transactions!$G:$G,ROW()-8))</f>
        <v>46238</v>
      </c>
      <c r="F3071">
        <f>IF(INDEX(Transactions!$L:$L,ROW()-8)="",0,INDEX(Transactions!$Q:$Q,ROW()-8))</f>
        <v>0</v>
      </c>
    </row>
    <row r="3072" spans="2:6" x14ac:dyDescent="0.15">
      <c r="B3072">
        <f ca="1">IF(INDEX(Transactions!$L:$L,ROW()-8)="",TODAY(),INDEX(Transactions!$G:$G,ROW()-8))</f>
        <v>46238</v>
      </c>
      <c r="F3072">
        <f>IF(INDEX(Transactions!$L:$L,ROW()-8)="",0,INDEX(Transactions!$Q:$Q,ROW()-8))</f>
        <v>0</v>
      </c>
    </row>
    <row r="3073" spans="2:6" x14ac:dyDescent="0.15">
      <c r="B3073">
        <f ca="1">IF(INDEX(Transactions!$L:$L,ROW()-8)="",TODAY(),INDEX(Transactions!$G:$G,ROW()-8))</f>
        <v>46238</v>
      </c>
      <c r="F3073">
        <f>IF(INDEX(Transactions!$L:$L,ROW()-8)="",0,INDEX(Transactions!$Q:$Q,ROW()-8))</f>
        <v>0</v>
      </c>
    </row>
    <row r="3074" spans="2:6" x14ac:dyDescent="0.15">
      <c r="B3074">
        <f ca="1">IF(INDEX(Transactions!$L:$L,ROW()-8)="",TODAY(),INDEX(Transactions!$G:$G,ROW()-8))</f>
        <v>46238</v>
      </c>
      <c r="F3074">
        <f>IF(INDEX(Transactions!$L:$L,ROW()-8)="",0,INDEX(Transactions!$Q:$Q,ROW()-8))</f>
        <v>0</v>
      </c>
    </row>
    <row r="3075" spans="2:6" x14ac:dyDescent="0.15">
      <c r="B3075">
        <f ca="1">IF(INDEX(Transactions!$L:$L,ROW()-8)="",TODAY(),INDEX(Transactions!$G:$G,ROW()-8))</f>
        <v>46238</v>
      </c>
      <c r="F3075">
        <f>IF(INDEX(Transactions!$L:$L,ROW()-8)="",0,INDEX(Transactions!$Q:$Q,ROW()-8))</f>
        <v>0</v>
      </c>
    </row>
    <row r="3076" spans="2:6" x14ac:dyDescent="0.15">
      <c r="B3076">
        <f ca="1">IF(INDEX(Transactions!$L:$L,ROW()-8)="",TODAY(),INDEX(Transactions!$G:$G,ROW()-8))</f>
        <v>46238</v>
      </c>
      <c r="F3076">
        <f>IF(INDEX(Transactions!$L:$L,ROW()-8)="",0,INDEX(Transactions!$Q:$Q,ROW()-8))</f>
        <v>0</v>
      </c>
    </row>
    <row r="3077" spans="2:6" x14ac:dyDescent="0.15">
      <c r="B3077">
        <f ca="1">IF(INDEX(Transactions!$L:$L,ROW()-8)="",TODAY(),INDEX(Transactions!$G:$G,ROW()-8))</f>
        <v>46238</v>
      </c>
      <c r="F3077">
        <f>IF(INDEX(Transactions!$L:$L,ROW()-8)="",0,INDEX(Transactions!$Q:$Q,ROW()-8))</f>
        <v>0</v>
      </c>
    </row>
    <row r="3078" spans="2:6" x14ac:dyDescent="0.15">
      <c r="B3078">
        <f ca="1">IF(INDEX(Transactions!$L:$L,ROW()-8)="",TODAY(),INDEX(Transactions!$G:$G,ROW()-8))</f>
        <v>46238</v>
      </c>
      <c r="F3078">
        <f>IF(INDEX(Transactions!$L:$L,ROW()-8)="",0,INDEX(Transactions!$Q:$Q,ROW()-8))</f>
        <v>0</v>
      </c>
    </row>
    <row r="3079" spans="2:6" x14ac:dyDescent="0.15">
      <c r="B3079">
        <f ca="1">IF(INDEX(Transactions!$L:$L,ROW()-8)="",TODAY(),INDEX(Transactions!$G:$G,ROW()-8))</f>
        <v>46238</v>
      </c>
      <c r="F3079">
        <f>IF(INDEX(Transactions!$L:$L,ROW()-8)="",0,INDEX(Transactions!$Q:$Q,ROW()-8))</f>
        <v>0</v>
      </c>
    </row>
    <row r="3080" spans="2:6" x14ac:dyDescent="0.15">
      <c r="B3080">
        <f ca="1">IF(INDEX(Transactions!$L:$L,ROW()-8)="",TODAY(),INDEX(Transactions!$G:$G,ROW()-8))</f>
        <v>46238</v>
      </c>
      <c r="F3080">
        <f>IF(INDEX(Transactions!$L:$L,ROW()-8)="",0,INDEX(Transactions!$Q:$Q,ROW()-8))</f>
        <v>0</v>
      </c>
    </row>
    <row r="3081" spans="2:6" x14ac:dyDescent="0.15">
      <c r="B3081">
        <f ca="1">IF(INDEX(Transactions!$L:$L,ROW()-8)="",TODAY(),INDEX(Transactions!$G:$G,ROW()-8))</f>
        <v>46238</v>
      </c>
      <c r="F3081">
        <f>IF(INDEX(Transactions!$L:$L,ROW()-8)="",0,INDEX(Transactions!$Q:$Q,ROW()-8))</f>
        <v>0</v>
      </c>
    </row>
    <row r="3082" spans="2:6" x14ac:dyDescent="0.15">
      <c r="B3082">
        <f ca="1">IF(INDEX(Transactions!$L:$L,ROW()-8)="",TODAY(),INDEX(Transactions!$G:$G,ROW()-8))</f>
        <v>46238</v>
      </c>
      <c r="F3082">
        <f>IF(INDEX(Transactions!$L:$L,ROW()-8)="",0,INDEX(Transactions!$Q:$Q,ROW()-8))</f>
        <v>0</v>
      </c>
    </row>
    <row r="3083" spans="2:6" x14ac:dyDescent="0.15">
      <c r="B3083">
        <f ca="1">IF(INDEX(Transactions!$L:$L,ROW()-8)="",TODAY(),INDEX(Transactions!$G:$G,ROW()-8))</f>
        <v>46238</v>
      </c>
      <c r="F3083">
        <f>IF(INDEX(Transactions!$L:$L,ROW()-8)="",0,INDEX(Transactions!$Q:$Q,ROW()-8))</f>
        <v>0</v>
      </c>
    </row>
    <row r="3084" spans="2:6" x14ac:dyDescent="0.15">
      <c r="B3084">
        <f ca="1">IF(INDEX(Transactions!$L:$L,ROW()-8)="",TODAY(),INDEX(Transactions!$G:$G,ROW()-8))</f>
        <v>46238</v>
      </c>
      <c r="F3084">
        <f>IF(INDEX(Transactions!$L:$L,ROW()-8)="",0,INDEX(Transactions!$Q:$Q,ROW()-8))</f>
        <v>0</v>
      </c>
    </row>
    <row r="3085" spans="2:6" x14ac:dyDescent="0.15">
      <c r="B3085">
        <f ca="1">IF(INDEX(Transactions!$L:$L,ROW()-8)="",TODAY(),INDEX(Transactions!$G:$G,ROW()-8))</f>
        <v>46238</v>
      </c>
      <c r="F3085">
        <f>IF(INDEX(Transactions!$L:$L,ROW()-8)="",0,INDEX(Transactions!$Q:$Q,ROW()-8))</f>
        <v>0</v>
      </c>
    </row>
    <row r="3086" spans="2:6" x14ac:dyDescent="0.15">
      <c r="B3086">
        <f ca="1">IF(INDEX(Transactions!$L:$L,ROW()-8)="",TODAY(),INDEX(Transactions!$G:$G,ROW()-8))</f>
        <v>46238</v>
      </c>
      <c r="F3086">
        <f>IF(INDEX(Transactions!$L:$L,ROW()-8)="",0,INDEX(Transactions!$Q:$Q,ROW()-8))</f>
        <v>0</v>
      </c>
    </row>
    <row r="3087" spans="2:6" x14ac:dyDescent="0.15">
      <c r="B3087">
        <f ca="1">IF(INDEX(Transactions!$L:$L,ROW()-8)="",TODAY(),INDEX(Transactions!$G:$G,ROW()-8))</f>
        <v>46238</v>
      </c>
      <c r="F3087">
        <f>IF(INDEX(Transactions!$L:$L,ROW()-8)="",0,INDEX(Transactions!$Q:$Q,ROW()-8))</f>
        <v>0</v>
      </c>
    </row>
    <row r="3088" spans="2:6" x14ac:dyDescent="0.15">
      <c r="B3088">
        <f ca="1">IF(INDEX(Transactions!$L:$L,ROW()-8)="",TODAY(),INDEX(Transactions!$G:$G,ROW()-8))</f>
        <v>46238</v>
      </c>
      <c r="F3088">
        <f>IF(INDEX(Transactions!$L:$L,ROW()-8)="",0,INDEX(Transactions!$Q:$Q,ROW()-8))</f>
        <v>0</v>
      </c>
    </row>
    <row r="3089" spans="2:6" x14ac:dyDescent="0.15">
      <c r="B3089">
        <f ca="1">IF(INDEX(Transactions!$L:$L,ROW()-8)="",TODAY(),INDEX(Transactions!$G:$G,ROW()-8))</f>
        <v>46238</v>
      </c>
      <c r="F3089">
        <f>IF(INDEX(Transactions!$L:$L,ROW()-8)="",0,INDEX(Transactions!$Q:$Q,ROW()-8))</f>
        <v>0</v>
      </c>
    </row>
    <row r="3090" spans="2:6" x14ac:dyDescent="0.15">
      <c r="B3090">
        <f ca="1">IF(INDEX(Transactions!$L:$L,ROW()-8)="",TODAY(),INDEX(Transactions!$G:$G,ROW()-8))</f>
        <v>46238</v>
      </c>
      <c r="F3090">
        <f>IF(INDEX(Transactions!$L:$L,ROW()-8)="",0,INDEX(Transactions!$Q:$Q,ROW()-8))</f>
        <v>0</v>
      </c>
    </row>
    <row r="3091" spans="2:6" x14ac:dyDescent="0.15">
      <c r="B3091">
        <f ca="1">IF(INDEX(Transactions!$L:$L,ROW()-8)="",TODAY(),INDEX(Transactions!$G:$G,ROW()-8))</f>
        <v>46238</v>
      </c>
      <c r="F3091">
        <f>IF(INDEX(Transactions!$L:$L,ROW()-8)="",0,INDEX(Transactions!$Q:$Q,ROW()-8))</f>
        <v>0</v>
      </c>
    </row>
    <row r="3092" spans="2:6" x14ac:dyDescent="0.15">
      <c r="B3092">
        <f ca="1">IF(INDEX(Transactions!$L:$L,ROW()-8)="",TODAY(),INDEX(Transactions!$G:$G,ROW()-8))</f>
        <v>46238</v>
      </c>
      <c r="F3092">
        <f>IF(INDEX(Transactions!$L:$L,ROW()-8)="",0,INDEX(Transactions!$Q:$Q,ROW()-8))</f>
        <v>0</v>
      </c>
    </row>
    <row r="3093" spans="2:6" x14ac:dyDescent="0.15">
      <c r="B3093">
        <f ca="1">IF(INDEX(Transactions!$L:$L,ROW()-8)="",TODAY(),INDEX(Transactions!$G:$G,ROW()-8))</f>
        <v>46238</v>
      </c>
      <c r="F3093">
        <f>IF(INDEX(Transactions!$L:$L,ROW()-8)="",0,INDEX(Transactions!$Q:$Q,ROW()-8))</f>
        <v>0</v>
      </c>
    </row>
    <row r="3094" spans="2:6" x14ac:dyDescent="0.15">
      <c r="B3094">
        <f ca="1">IF(INDEX(Transactions!$L:$L,ROW()-8)="",TODAY(),INDEX(Transactions!$G:$G,ROW()-8))</f>
        <v>46238</v>
      </c>
      <c r="F3094">
        <f>IF(INDEX(Transactions!$L:$L,ROW()-8)="",0,INDEX(Transactions!$Q:$Q,ROW()-8))</f>
        <v>0</v>
      </c>
    </row>
    <row r="3095" spans="2:6" x14ac:dyDescent="0.15">
      <c r="B3095">
        <f ca="1">IF(INDEX(Transactions!$L:$L,ROW()-8)="",TODAY(),INDEX(Transactions!$G:$G,ROW()-8))</f>
        <v>46238</v>
      </c>
      <c r="F3095">
        <f>IF(INDEX(Transactions!$L:$L,ROW()-8)="",0,INDEX(Transactions!$Q:$Q,ROW()-8))</f>
        <v>0</v>
      </c>
    </row>
    <row r="3096" spans="2:6" x14ac:dyDescent="0.15">
      <c r="B3096">
        <f ca="1">IF(INDEX(Transactions!$L:$L,ROW()-8)="",TODAY(),INDEX(Transactions!$G:$G,ROW()-8))</f>
        <v>46238</v>
      </c>
      <c r="F3096">
        <f>IF(INDEX(Transactions!$L:$L,ROW()-8)="",0,INDEX(Transactions!$Q:$Q,ROW()-8))</f>
        <v>0</v>
      </c>
    </row>
    <row r="3097" spans="2:6" x14ac:dyDescent="0.15">
      <c r="B3097">
        <f ca="1">IF(INDEX(Transactions!$L:$L,ROW()-8)="",TODAY(),INDEX(Transactions!$G:$G,ROW()-8))</f>
        <v>46238</v>
      </c>
      <c r="F3097">
        <f>IF(INDEX(Transactions!$L:$L,ROW()-8)="",0,INDEX(Transactions!$Q:$Q,ROW()-8))</f>
        <v>0</v>
      </c>
    </row>
    <row r="3098" spans="2:6" x14ac:dyDescent="0.15">
      <c r="B3098">
        <f ca="1">IF(INDEX(Transactions!$L:$L,ROW()-8)="",TODAY(),INDEX(Transactions!$G:$G,ROW()-8))</f>
        <v>46238</v>
      </c>
      <c r="F3098">
        <f>IF(INDEX(Transactions!$L:$L,ROW()-8)="",0,INDEX(Transactions!$Q:$Q,ROW()-8))</f>
        <v>0</v>
      </c>
    </row>
    <row r="3099" spans="2:6" x14ac:dyDescent="0.15">
      <c r="B3099">
        <f ca="1">IF(INDEX(Transactions!$L:$L,ROW()-8)="",TODAY(),INDEX(Transactions!$G:$G,ROW()-8))</f>
        <v>46238</v>
      </c>
      <c r="F3099">
        <f>IF(INDEX(Transactions!$L:$L,ROW()-8)="",0,INDEX(Transactions!$Q:$Q,ROW()-8))</f>
        <v>0</v>
      </c>
    </row>
    <row r="3100" spans="2:6" x14ac:dyDescent="0.15">
      <c r="B3100">
        <f ca="1">IF(INDEX(Transactions!$L:$L,ROW()-8)="",TODAY(),INDEX(Transactions!$G:$G,ROW()-8))</f>
        <v>46238</v>
      </c>
      <c r="F3100">
        <f>IF(INDEX(Transactions!$L:$L,ROW()-8)="",0,INDEX(Transactions!$Q:$Q,ROW()-8))</f>
        <v>0</v>
      </c>
    </row>
    <row r="3101" spans="2:6" x14ac:dyDescent="0.15">
      <c r="B3101">
        <f ca="1">IF(INDEX(Transactions!$L:$L,ROW()-8)="",TODAY(),INDEX(Transactions!$G:$G,ROW()-8))</f>
        <v>46238</v>
      </c>
      <c r="F3101">
        <f>IF(INDEX(Transactions!$L:$L,ROW()-8)="",0,INDEX(Transactions!$Q:$Q,ROW()-8))</f>
        <v>0</v>
      </c>
    </row>
    <row r="3102" spans="2:6" x14ac:dyDescent="0.15">
      <c r="B3102">
        <f ca="1">IF(INDEX(Transactions!$L:$L,ROW()-8)="",TODAY(),INDEX(Transactions!$G:$G,ROW()-8))</f>
        <v>46238</v>
      </c>
      <c r="F3102">
        <f>IF(INDEX(Transactions!$L:$L,ROW()-8)="",0,INDEX(Transactions!$Q:$Q,ROW()-8))</f>
        <v>0</v>
      </c>
    </row>
    <row r="3103" spans="2:6" x14ac:dyDescent="0.15">
      <c r="B3103">
        <f ca="1">IF(INDEX(Transactions!$L:$L,ROW()-8)="",TODAY(),INDEX(Transactions!$G:$G,ROW()-8))</f>
        <v>46238</v>
      </c>
      <c r="F3103">
        <f>IF(INDEX(Transactions!$L:$L,ROW()-8)="",0,INDEX(Transactions!$Q:$Q,ROW()-8))</f>
        <v>0</v>
      </c>
    </row>
    <row r="3104" spans="2:6" x14ac:dyDescent="0.15">
      <c r="B3104">
        <f ca="1">IF(INDEX(Transactions!$L:$L,ROW()-8)="",TODAY(),INDEX(Transactions!$G:$G,ROW()-8))</f>
        <v>46238</v>
      </c>
      <c r="F3104">
        <f>IF(INDEX(Transactions!$L:$L,ROW()-8)="",0,INDEX(Transactions!$Q:$Q,ROW()-8))</f>
        <v>0</v>
      </c>
    </row>
    <row r="3105" spans="2:6" x14ac:dyDescent="0.15">
      <c r="B3105">
        <f ca="1">IF(INDEX(Transactions!$L:$L,ROW()-8)="",TODAY(),INDEX(Transactions!$G:$G,ROW()-8))</f>
        <v>46238</v>
      </c>
      <c r="F3105">
        <f>IF(INDEX(Transactions!$L:$L,ROW()-8)="",0,INDEX(Transactions!$Q:$Q,ROW()-8))</f>
        <v>0</v>
      </c>
    </row>
    <row r="3106" spans="2:6" x14ac:dyDescent="0.15">
      <c r="B3106">
        <f ca="1">IF(INDEX(Transactions!$L:$L,ROW()-8)="",TODAY(),INDEX(Transactions!$G:$G,ROW()-8))</f>
        <v>46238</v>
      </c>
      <c r="F3106">
        <f>IF(INDEX(Transactions!$L:$L,ROW()-8)="",0,INDEX(Transactions!$Q:$Q,ROW()-8))</f>
        <v>0</v>
      </c>
    </row>
    <row r="3107" spans="2:6" x14ac:dyDescent="0.15">
      <c r="B3107">
        <f ca="1">IF(INDEX(Transactions!$L:$L,ROW()-8)="",TODAY(),INDEX(Transactions!$G:$G,ROW()-8))</f>
        <v>46238</v>
      </c>
      <c r="F3107">
        <f>IF(INDEX(Transactions!$L:$L,ROW()-8)="",0,INDEX(Transactions!$Q:$Q,ROW()-8))</f>
        <v>0</v>
      </c>
    </row>
    <row r="3108" spans="2:6" x14ac:dyDescent="0.15">
      <c r="B3108">
        <f ca="1">IF(INDEX(Transactions!$L:$L,ROW()-8)="",TODAY(),INDEX(Transactions!$G:$G,ROW()-8))</f>
        <v>46238</v>
      </c>
      <c r="F3108">
        <f>IF(INDEX(Transactions!$L:$L,ROW()-8)="",0,INDEX(Transactions!$Q:$Q,ROW()-8))</f>
        <v>0</v>
      </c>
    </row>
    <row r="3109" spans="2:6" x14ac:dyDescent="0.15">
      <c r="B3109">
        <f ca="1">IF(INDEX(Transactions!$L:$L,ROW()-8)="",TODAY(),INDEX(Transactions!$G:$G,ROW()-8))</f>
        <v>46238</v>
      </c>
      <c r="F3109">
        <f>IF(INDEX(Transactions!$L:$L,ROW()-8)="",0,INDEX(Transactions!$Q:$Q,ROW()-8))</f>
        <v>0</v>
      </c>
    </row>
    <row r="3110" spans="2:6" x14ac:dyDescent="0.15">
      <c r="B3110">
        <f ca="1">IF(INDEX(Transactions!$L:$L,ROW()-8)="",TODAY(),INDEX(Transactions!$G:$G,ROW()-8))</f>
        <v>46238</v>
      </c>
      <c r="F3110">
        <f>IF(INDEX(Transactions!$L:$L,ROW()-8)="",0,INDEX(Transactions!$Q:$Q,ROW()-8))</f>
        <v>0</v>
      </c>
    </row>
    <row r="3111" spans="2:6" x14ac:dyDescent="0.15">
      <c r="B3111">
        <f ca="1">IF(INDEX(Transactions!$L:$L,ROW()-8)="",TODAY(),INDEX(Transactions!$G:$G,ROW()-8))</f>
        <v>46238</v>
      </c>
      <c r="F3111">
        <f>IF(INDEX(Transactions!$L:$L,ROW()-8)="",0,INDEX(Transactions!$Q:$Q,ROW()-8))</f>
        <v>0</v>
      </c>
    </row>
    <row r="3112" spans="2:6" x14ac:dyDescent="0.15">
      <c r="B3112">
        <f ca="1">IF(INDEX(Transactions!$L:$L,ROW()-8)="",TODAY(),INDEX(Transactions!$G:$G,ROW()-8))</f>
        <v>46238</v>
      </c>
      <c r="F3112">
        <f>IF(INDEX(Transactions!$L:$L,ROW()-8)="",0,INDEX(Transactions!$Q:$Q,ROW()-8))</f>
        <v>0</v>
      </c>
    </row>
    <row r="3113" spans="2:6" x14ac:dyDescent="0.15">
      <c r="B3113">
        <f ca="1">IF(INDEX(Transactions!$L:$L,ROW()-8)="",TODAY(),INDEX(Transactions!$G:$G,ROW()-8))</f>
        <v>46238</v>
      </c>
      <c r="F3113">
        <f>IF(INDEX(Transactions!$L:$L,ROW()-8)="",0,INDEX(Transactions!$Q:$Q,ROW()-8))</f>
        <v>0</v>
      </c>
    </row>
    <row r="3114" spans="2:6" x14ac:dyDescent="0.15">
      <c r="B3114">
        <f ca="1">IF(INDEX(Transactions!$L:$L,ROW()-8)="",TODAY(),INDEX(Transactions!$G:$G,ROW()-8))</f>
        <v>46238</v>
      </c>
      <c r="F3114">
        <f>IF(INDEX(Transactions!$L:$L,ROW()-8)="",0,INDEX(Transactions!$Q:$Q,ROW()-8))</f>
        <v>0</v>
      </c>
    </row>
    <row r="3115" spans="2:6" x14ac:dyDescent="0.15">
      <c r="B3115">
        <f ca="1">IF(INDEX(Transactions!$L:$L,ROW()-8)="",TODAY(),INDEX(Transactions!$G:$G,ROW()-8))</f>
        <v>46238</v>
      </c>
      <c r="F3115">
        <f>IF(INDEX(Transactions!$L:$L,ROW()-8)="",0,INDEX(Transactions!$Q:$Q,ROW()-8))</f>
        <v>0</v>
      </c>
    </row>
    <row r="3116" spans="2:6" x14ac:dyDescent="0.15">
      <c r="B3116">
        <f ca="1">IF(INDEX(Transactions!$L:$L,ROW()-8)="",TODAY(),INDEX(Transactions!$G:$G,ROW()-8))</f>
        <v>46238</v>
      </c>
      <c r="F3116">
        <f>IF(INDEX(Transactions!$L:$L,ROW()-8)="",0,INDEX(Transactions!$Q:$Q,ROW()-8))</f>
        <v>0</v>
      </c>
    </row>
    <row r="3117" spans="2:6" x14ac:dyDescent="0.15">
      <c r="B3117">
        <f ca="1">IF(INDEX(Transactions!$L:$L,ROW()-8)="",TODAY(),INDEX(Transactions!$G:$G,ROW()-8))</f>
        <v>46238</v>
      </c>
      <c r="F3117">
        <f>IF(INDEX(Transactions!$L:$L,ROW()-8)="",0,INDEX(Transactions!$Q:$Q,ROW()-8))</f>
        <v>0</v>
      </c>
    </row>
    <row r="3118" spans="2:6" x14ac:dyDescent="0.15">
      <c r="B3118">
        <f ca="1">IF(INDEX(Transactions!$L:$L,ROW()-8)="",TODAY(),INDEX(Transactions!$G:$G,ROW()-8))</f>
        <v>46238</v>
      </c>
      <c r="F3118">
        <f>IF(INDEX(Transactions!$L:$L,ROW()-8)="",0,INDEX(Transactions!$Q:$Q,ROW()-8))</f>
        <v>0</v>
      </c>
    </row>
    <row r="3119" spans="2:6" x14ac:dyDescent="0.15">
      <c r="B3119">
        <f ca="1">IF(INDEX(Transactions!$L:$L,ROW()-8)="",TODAY(),INDEX(Transactions!$G:$G,ROW()-8))</f>
        <v>46238</v>
      </c>
      <c r="F3119">
        <f>IF(INDEX(Transactions!$L:$L,ROW()-8)="",0,INDEX(Transactions!$Q:$Q,ROW()-8))</f>
        <v>0</v>
      </c>
    </row>
    <row r="3120" spans="2:6" x14ac:dyDescent="0.15">
      <c r="B3120">
        <f ca="1">IF(INDEX(Transactions!$L:$L,ROW()-8)="",TODAY(),INDEX(Transactions!$G:$G,ROW()-8))</f>
        <v>46238</v>
      </c>
      <c r="F3120">
        <f>IF(INDEX(Transactions!$L:$L,ROW()-8)="",0,INDEX(Transactions!$Q:$Q,ROW()-8))</f>
        <v>0</v>
      </c>
    </row>
    <row r="3121" spans="2:6" x14ac:dyDescent="0.15">
      <c r="B3121">
        <f ca="1">IF(INDEX(Transactions!$L:$L,ROW()-8)="",TODAY(),INDEX(Transactions!$G:$G,ROW()-8))</f>
        <v>46238</v>
      </c>
      <c r="F3121">
        <f>IF(INDEX(Transactions!$L:$L,ROW()-8)="",0,INDEX(Transactions!$Q:$Q,ROW()-8))</f>
        <v>0</v>
      </c>
    </row>
    <row r="3122" spans="2:6" x14ac:dyDescent="0.15">
      <c r="B3122">
        <f ca="1">IF(INDEX(Transactions!$L:$L,ROW()-8)="",TODAY(),INDEX(Transactions!$G:$G,ROW()-8))</f>
        <v>46238</v>
      </c>
      <c r="F3122">
        <f>IF(INDEX(Transactions!$L:$L,ROW()-8)="",0,INDEX(Transactions!$Q:$Q,ROW()-8))</f>
        <v>0</v>
      </c>
    </row>
    <row r="3123" spans="2:6" x14ac:dyDescent="0.15">
      <c r="B3123">
        <f ca="1">IF(INDEX(Transactions!$L:$L,ROW()-8)="",TODAY(),INDEX(Transactions!$G:$G,ROW()-8))</f>
        <v>46238</v>
      </c>
      <c r="F3123">
        <f>IF(INDEX(Transactions!$L:$L,ROW()-8)="",0,INDEX(Transactions!$Q:$Q,ROW()-8))</f>
        <v>0</v>
      </c>
    </row>
    <row r="3124" spans="2:6" x14ac:dyDescent="0.15">
      <c r="B3124">
        <f ca="1">IF(INDEX(Transactions!$L:$L,ROW()-8)="",TODAY(),INDEX(Transactions!$G:$G,ROW()-8))</f>
        <v>46238</v>
      </c>
      <c r="F3124">
        <f>IF(INDEX(Transactions!$L:$L,ROW()-8)="",0,INDEX(Transactions!$Q:$Q,ROW()-8))</f>
        <v>0</v>
      </c>
    </row>
    <row r="3125" spans="2:6" x14ac:dyDescent="0.15">
      <c r="B3125">
        <f ca="1">IF(INDEX(Transactions!$L:$L,ROW()-8)="",TODAY(),INDEX(Transactions!$G:$G,ROW()-8))</f>
        <v>46238</v>
      </c>
      <c r="F3125">
        <f>IF(INDEX(Transactions!$L:$L,ROW()-8)="",0,INDEX(Transactions!$Q:$Q,ROW()-8))</f>
        <v>0</v>
      </c>
    </row>
    <row r="3126" spans="2:6" x14ac:dyDescent="0.15">
      <c r="B3126">
        <f ca="1">IF(INDEX(Transactions!$L:$L,ROW()-8)="",TODAY(),INDEX(Transactions!$G:$G,ROW()-8))</f>
        <v>46238</v>
      </c>
      <c r="F3126">
        <f>IF(INDEX(Transactions!$L:$L,ROW()-8)="",0,INDEX(Transactions!$Q:$Q,ROW()-8))</f>
        <v>0</v>
      </c>
    </row>
    <row r="3127" spans="2:6" x14ac:dyDescent="0.15">
      <c r="B3127">
        <f ca="1">IF(INDEX(Transactions!$L:$L,ROW()-8)="",TODAY(),INDEX(Transactions!$G:$G,ROW()-8))</f>
        <v>46238</v>
      </c>
      <c r="F3127">
        <f>IF(INDEX(Transactions!$L:$L,ROW()-8)="",0,INDEX(Transactions!$Q:$Q,ROW()-8))</f>
        <v>0</v>
      </c>
    </row>
    <row r="3128" spans="2:6" x14ac:dyDescent="0.15">
      <c r="B3128">
        <f ca="1">IF(INDEX(Transactions!$L:$L,ROW()-8)="",TODAY(),INDEX(Transactions!$G:$G,ROW()-8))</f>
        <v>46238</v>
      </c>
      <c r="F3128">
        <f>IF(INDEX(Transactions!$L:$L,ROW()-8)="",0,INDEX(Transactions!$Q:$Q,ROW()-8))</f>
        <v>0</v>
      </c>
    </row>
    <row r="3129" spans="2:6" x14ac:dyDescent="0.15">
      <c r="B3129">
        <f ca="1">IF(INDEX(Transactions!$L:$L,ROW()-8)="",TODAY(),INDEX(Transactions!$G:$G,ROW()-8))</f>
        <v>46238</v>
      </c>
      <c r="F3129">
        <f>IF(INDEX(Transactions!$L:$L,ROW()-8)="",0,INDEX(Transactions!$Q:$Q,ROW()-8))</f>
        <v>0</v>
      </c>
    </row>
    <row r="3130" spans="2:6" x14ac:dyDescent="0.15">
      <c r="B3130">
        <f ca="1">IF(INDEX(Transactions!$L:$L,ROW()-8)="",TODAY(),INDEX(Transactions!$G:$G,ROW()-8))</f>
        <v>46238</v>
      </c>
      <c r="F3130">
        <f>IF(INDEX(Transactions!$L:$L,ROW()-8)="",0,INDEX(Transactions!$Q:$Q,ROW()-8))</f>
        <v>0</v>
      </c>
    </row>
    <row r="3131" spans="2:6" x14ac:dyDescent="0.15">
      <c r="B3131">
        <f ca="1">IF(INDEX(Transactions!$L:$L,ROW()-8)="",TODAY(),INDEX(Transactions!$G:$G,ROW()-8))</f>
        <v>46238</v>
      </c>
      <c r="F3131">
        <f>IF(INDEX(Transactions!$L:$L,ROW()-8)="",0,INDEX(Transactions!$Q:$Q,ROW()-8))</f>
        <v>0</v>
      </c>
    </row>
    <row r="3132" spans="2:6" x14ac:dyDescent="0.15">
      <c r="B3132">
        <f ca="1">IF(INDEX(Transactions!$L:$L,ROW()-8)="",TODAY(),INDEX(Transactions!$G:$G,ROW()-8))</f>
        <v>46238</v>
      </c>
      <c r="F3132">
        <f>IF(INDEX(Transactions!$L:$L,ROW()-8)="",0,INDEX(Transactions!$Q:$Q,ROW()-8))</f>
        <v>0</v>
      </c>
    </row>
    <row r="3133" spans="2:6" x14ac:dyDescent="0.15">
      <c r="B3133">
        <f ca="1">IF(INDEX(Transactions!$L:$L,ROW()-8)="",TODAY(),INDEX(Transactions!$G:$G,ROW()-8))</f>
        <v>46238</v>
      </c>
      <c r="F3133">
        <f>IF(INDEX(Transactions!$L:$L,ROW()-8)="",0,INDEX(Transactions!$Q:$Q,ROW()-8))</f>
        <v>0</v>
      </c>
    </row>
    <row r="3134" spans="2:6" x14ac:dyDescent="0.15">
      <c r="B3134">
        <f ca="1">IF(INDEX(Transactions!$L:$L,ROW()-8)="",TODAY(),INDEX(Transactions!$G:$G,ROW()-8))</f>
        <v>46238</v>
      </c>
      <c r="F3134">
        <f>IF(INDEX(Transactions!$L:$L,ROW()-8)="",0,INDEX(Transactions!$Q:$Q,ROW()-8))</f>
        <v>0</v>
      </c>
    </row>
    <row r="3135" spans="2:6" x14ac:dyDescent="0.15">
      <c r="B3135">
        <f ca="1">IF(INDEX(Transactions!$L:$L,ROW()-8)="",TODAY(),INDEX(Transactions!$G:$G,ROW()-8))</f>
        <v>46238</v>
      </c>
      <c r="F3135">
        <f>IF(INDEX(Transactions!$L:$L,ROW()-8)="",0,INDEX(Transactions!$Q:$Q,ROW()-8))</f>
        <v>0</v>
      </c>
    </row>
    <row r="3136" spans="2:6" x14ac:dyDescent="0.15">
      <c r="B3136">
        <f ca="1">IF(INDEX(Transactions!$L:$L,ROW()-8)="",TODAY(),INDEX(Transactions!$G:$G,ROW()-8))</f>
        <v>46238</v>
      </c>
      <c r="F3136">
        <f>IF(INDEX(Transactions!$L:$L,ROW()-8)="",0,INDEX(Transactions!$Q:$Q,ROW()-8))</f>
        <v>0</v>
      </c>
    </row>
    <row r="3137" spans="2:6" x14ac:dyDescent="0.15">
      <c r="B3137">
        <f ca="1">IF(INDEX(Transactions!$L:$L,ROW()-8)="",TODAY(),INDEX(Transactions!$G:$G,ROW()-8))</f>
        <v>46238</v>
      </c>
      <c r="F3137">
        <f>IF(INDEX(Transactions!$L:$L,ROW()-8)="",0,INDEX(Transactions!$Q:$Q,ROW()-8))</f>
        <v>0</v>
      </c>
    </row>
    <row r="3138" spans="2:6" x14ac:dyDescent="0.15">
      <c r="B3138">
        <f ca="1">IF(INDEX(Transactions!$L:$L,ROW()-8)="",TODAY(),INDEX(Transactions!$G:$G,ROW()-8))</f>
        <v>46238</v>
      </c>
      <c r="F3138">
        <f>IF(INDEX(Transactions!$L:$L,ROW()-8)="",0,INDEX(Transactions!$Q:$Q,ROW()-8))</f>
        <v>0</v>
      </c>
    </row>
    <row r="3139" spans="2:6" x14ac:dyDescent="0.15">
      <c r="B3139">
        <f ca="1">IF(INDEX(Transactions!$L:$L,ROW()-8)="",TODAY(),INDEX(Transactions!$G:$G,ROW()-8))</f>
        <v>46238</v>
      </c>
      <c r="F3139">
        <f>IF(INDEX(Transactions!$L:$L,ROW()-8)="",0,INDEX(Transactions!$Q:$Q,ROW()-8))</f>
        <v>0</v>
      </c>
    </row>
    <row r="3140" spans="2:6" x14ac:dyDescent="0.15">
      <c r="B3140">
        <f ca="1">IF(INDEX(Transactions!$L:$L,ROW()-8)="",TODAY(),INDEX(Transactions!$G:$G,ROW()-8))</f>
        <v>46238</v>
      </c>
      <c r="F3140">
        <f>IF(INDEX(Transactions!$L:$L,ROW()-8)="",0,INDEX(Transactions!$Q:$Q,ROW()-8))</f>
        <v>0</v>
      </c>
    </row>
    <row r="3141" spans="2:6" x14ac:dyDescent="0.15">
      <c r="B3141">
        <f ca="1">IF(INDEX(Transactions!$L:$L,ROW()-8)="",TODAY(),INDEX(Transactions!$G:$G,ROW()-8))</f>
        <v>46238</v>
      </c>
      <c r="F3141">
        <f>IF(INDEX(Transactions!$L:$L,ROW()-8)="",0,INDEX(Transactions!$Q:$Q,ROW()-8))</f>
        <v>0</v>
      </c>
    </row>
    <row r="3142" spans="2:6" x14ac:dyDescent="0.15">
      <c r="B3142">
        <f ca="1">IF(INDEX(Transactions!$L:$L,ROW()-8)="",TODAY(),INDEX(Transactions!$G:$G,ROW()-8))</f>
        <v>46238</v>
      </c>
      <c r="F3142">
        <f>IF(INDEX(Transactions!$L:$L,ROW()-8)="",0,INDEX(Transactions!$Q:$Q,ROW()-8))</f>
        <v>0</v>
      </c>
    </row>
    <row r="3143" spans="2:6" x14ac:dyDescent="0.15">
      <c r="B3143">
        <f ca="1">IF(INDEX(Transactions!$L:$L,ROW()-8)="",TODAY(),INDEX(Transactions!$G:$G,ROW()-8))</f>
        <v>46238</v>
      </c>
      <c r="F3143">
        <f>IF(INDEX(Transactions!$L:$L,ROW()-8)="",0,INDEX(Transactions!$Q:$Q,ROW()-8))</f>
        <v>0</v>
      </c>
    </row>
    <row r="3144" spans="2:6" x14ac:dyDescent="0.15">
      <c r="B3144">
        <f ca="1">IF(INDEX(Transactions!$L:$L,ROW()-8)="",TODAY(),INDEX(Transactions!$G:$G,ROW()-8))</f>
        <v>46238</v>
      </c>
      <c r="F3144">
        <f>IF(INDEX(Transactions!$L:$L,ROW()-8)="",0,INDEX(Transactions!$Q:$Q,ROW()-8))</f>
        <v>0</v>
      </c>
    </row>
    <row r="3145" spans="2:6" x14ac:dyDescent="0.15">
      <c r="B3145">
        <f ca="1">IF(INDEX(Transactions!$L:$L,ROW()-8)="",TODAY(),INDEX(Transactions!$G:$G,ROW()-8))</f>
        <v>46238</v>
      </c>
      <c r="F3145">
        <f>IF(INDEX(Transactions!$L:$L,ROW()-8)="",0,INDEX(Transactions!$Q:$Q,ROW()-8))</f>
        <v>0</v>
      </c>
    </row>
    <row r="3146" spans="2:6" x14ac:dyDescent="0.15">
      <c r="B3146">
        <f ca="1">IF(INDEX(Transactions!$L:$L,ROW()-8)="",TODAY(),INDEX(Transactions!$G:$G,ROW()-8))</f>
        <v>46238</v>
      </c>
      <c r="F3146">
        <f>IF(INDEX(Transactions!$L:$L,ROW()-8)="",0,INDEX(Transactions!$Q:$Q,ROW()-8))</f>
        <v>0</v>
      </c>
    </row>
    <row r="3147" spans="2:6" x14ac:dyDescent="0.15">
      <c r="B3147">
        <f ca="1">IF(INDEX(Transactions!$L:$L,ROW()-8)="",TODAY(),INDEX(Transactions!$G:$G,ROW()-8))</f>
        <v>46238</v>
      </c>
      <c r="F3147">
        <f>IF(INDEX(Transactions!$L:$L,ROW()-8)="",0,INDEX(Transactions!$Q:$Q,ROW()-8))</f>
        <v>0</v>
      </c>
    </row>
    <row r="3148" spans="2:6" x14ac:dyDescent="0.15">
      <c r="B3148">
        <f ca="1">IF(INDEX(Transactions!$L:$L,ROW()-8)="",TODAY(),INDEX(Transactions!$G:$G,ROW()-8))</f>
        <v>46238</v>
      </c>
      <c r="F3148">
        <f>IF(INDEX(Transactions!$L:$L,ROW()-8)="",0,INDEX(Transactions!$Q:$Q,ROW()-8))</f>
        <v>0</v>
      </c>
    </row>
    <row r="3149" spans="2:6" x14ac:dyDescent="0.15">
      <c r="B3149">
        <f ca="1">IF(INDEX(Transactions!$L:$L,ROW()-8)="",TODAY(),INDEX(Transactions!$G:$G,ROW()-8))</f>
        <v>46238</v>
      </c>
      <c r="F3149">
        <f>IF(INDEX(Transactions!$L:$L,ROW()-8)="",0,INDEX(Transactions!$Q:$Q,ROW()-8))</f>
        <v>0</v>
      </c>
    </row>
    <row r="3150" spans="2:6" x14ac:dyDescent="0.15">
      <c r="B3150">
        <f ca="1">IF(INDEX(Transactions!$L:$L,ROW()-8)="",TODAY(),INDEX(Transactions!$G:$G,ROW()-8))</f>
        <v>46238</v>
      </c>
      <c r="F3150">
        <f>IF(INDEX(Transactions!$L:$L,ROW()-8)="",0,INDEX(Transactions!$Q:$Q,ROW()-8))</f>
        <v>0</v>
      </c>
    </row>
    <row r="3151" spans="2:6" x14ac:dyDescent="0.15">
      <c r="B3151">
        <f ca="1">IF(INDEX(Transactions!$L:$L,ROW()-8)="",TODAY(),INDEX(Transactions!$G:$G,ROW()-8))</f>
        <v>46238</v>
      </c>
      <c r="F3151">
        <f>IF(INDEX(Transactions!$L:$L,ROW()-8)="",0,INDEX(Transactions!$Q:$Q,ROW()-8))</f>
        <v>0</v>
      </c>
    </row>
    <row r="3152" spans="2:6" x14ac:dyDescent="0.15">
      <c r="B3152">
        <f ca="1">IF(INDEX(Transactions!$L:$L,ROW()-8)="",TODAY(),INDEX(Transactions!$G:$G,ROW()-8))</f>
        <v>46238</v>
      </c>
      <c r="F3152">
        <f>IF(INDEX(Transactions!$L:$L,ROW()-8)="",0,INDEX(Transactions!$Q:$Q,ROW()-8))</f>
        <v>0</v>
      </c>
    </row>
    <row r="3153" spans="2:6" x14ac:dyDescent="0.15">
      <c r="B3153">
        <f ca="1">IF(INDEX(Transactions!$L:$L,ROW()-8)="",TODAY(),INDEX(Transactions!$G:$G,ROW()-8))</f>
        <v>46238</v>
      </c>
      <c r="F3153">
        <f>IF(INDEX(Transactions!$L:$L,ROW()-8)="",0,INDEX(Transactions!$Q:$Q,ROW()-8))</f>
        <v>0</v>
      </c>
    </row>
    <row r="3154" spans="2:6" x14ac:dyDescent="0.15">
      <c r="B3154">
        <f ca="1">IF(INDEX(Transactions!$L:$L,ROW()-8)="",TODAY(),INDEX(Transactions!$G:$G,ROW()-8))</f>
        <v>46238</v>
      </c>
      <c r="F3154">
        <f>IF(INDEX(Transactions!$L:$L,ROW()-8)="",0,INDEX(Transactions!$Q:$Q,ROW()-8))</f>
        <v>0</v>
      </c>
    </row>
    <row r="3155" spans="2:6" x14ac:dyDescent="0.15">
      <c r="B3155">
        <f ca="1">IF(INDEX(Transactions!$L:$L,ROW()-8)="",TODAY(),INDEX(Transactions!$G:$G,ROW()-8))</f>
        <v>46238</v>
      </c>
      <c r="F3155">
        <f>IF(INDEX(Transactions!$L:$L,ROW()-8)="",0,INDEX(Transactions!$Q:$Q,ROW()-8))</f>
        <v>0</v>
      </c>
    </row>
    <row r="3156" spans="2:6" x14ac:dyDescent="0.15">
      <c r="B3156">
        <f ca="1">IF(INDEX(Transactions!$L:$L,ROW()-8)="",TODAY(),INDEX(Transactions!$G:$G,ROW()-8))</f>
        <v>46238</v>
      </c>
      <c r="F3156">
        <f>IF(INDEX(Transactions!$L:$L,ROW()-8)="",0,INDEX(Transactions!$Q:$Q,ROW()-8))</f>
        <v>0</v>
      </c>
    </row>
    <row r="3157" spans="2:6" x14ac:dyDescent="0.15">
      <c r="B3157">
        <f ca="1">IF(INDEX(Transactions!$L:$L,ROW()-8)="",TODAY(),INDEX(Transactions!$G:$G,ROW()-8))</f>
        <v>46238</v>
      </c>
      <c r="F3157">
        <f>IF(INDEX(Transactions!$L:$L,ROW()-8)="",0,INDEX(Transactions!$Q:$Q,ROW()-8))</f>
        <v>0</v>
      </c>
    </row>
    <row r="3158" spans="2:6" x14ac:dyDescent="0.15">
      <c r="B3158">
        <f ca="1">IF(INDEX(Transactions!$L:$L,ROW()-8)="",TODAY(),INDEX(Transactions!$G:$G,ROW()-8))</f>
        <v>46238</v>
      </c>
      <c r="F3158">
        <f>IF(INDEX(Transactions!$L:$L,ROW()-8)="",0,INDEX(Transactions!$Q:$Q,ROW()-8))</f>
        <v>0</v>
      </c>
    </row>
    <row r="3159" spans="2:6" x14ac:dyDescent="0.15">
      <c r="B3159">
        <f ca="1">IF(INDEX(Transactions!$L:$L,ROW()-8)="",TODAY(),INDEX(Transactions!$G:$G,ROW()-8))</f>
        <v>46238</v>
      </c>
      <c r="F3159">
        <f>IF(INDEX(Transactions!$L:$L,ROW()-8)="",0,INDEX(Transactions!$Q:$Q,ROW()-8))</f>
        <v>0</v>
      </c>
    </row>
    <row r="3160" spans="2:6" x14ac:dyDescent="0.15">
      <c r="B3160">
        <f ca="1">IF(INDEX(Transactions!$L:$L,ROW()-8)="",TODAY(),INDEX(Transactions!$G:$G,ROW()-8))</f>
        <v>46238</v>
      </c>
      <c r="F3160">
        <f>IF(INDEX(Transactions!$L:$L,ROW()-8)="",0,INDEX(Transactions!$Q:$Q,ROW()-8))</f>
        <v>0</v>
      </c>
    </row>
    <row r="3161" spans="2:6" x14ac:dyDescent="0.15">
      <c r="B3161">
        <f ca="1">IF(INDEX(Transactions!$L:$L,ROW()-8)="",TODAY(),INDEX(Transactions!$G:$G,ROW()-8))</f>
        <v>46238</v>
      </c>
      <c r="F3161">
        <f>IF(INDEX(Transactions!$L:$L,ROW()-8)="",0,INDEX(Transactions!$Q:$Q,ROW()-8))</f>
        <v>0</v>
      </c>
    </row>
    <row r="3162" spans="2:6" x14ac:dyDescent="0.15">
      <c r="B3162">
        <f ca="1">IF(INDEX(Transactions!$L:$L,ROW()-8)="",TODAY(),INDEX(Transactions!$G:$G,ROW()-8))</f>
        <v>46238</v>
      </c>
      <c r="F3162">
        <f>IF(INDEX(Transactions!$L:$L,ROW()-8)="",0,INDEX(Transactions!$Q:$Q,ROW()-8))</f>
        <v>0</v>
      </c>
    </row>
    <row r="3163" spans="2:6" x14ac:dyDescent="0.15">
      <c r="B3163">
        <f ca="1">IF(INDEX(Transactions!$L:$L,ROW()-8)="",TODAY(),INDEX(Transactions!$G:$G,ROW()-8))</f>
        <v>46238</v>
      </c>
      <c r="F3163">
        <f>IF(INDEX(Transactions!$L:$L,ROW()-8)="",0,INDEX(Transactions!$Q:$Q,ROW()-8))</f>
        <v>0</v>
      </c>
    </row>
    <row r="3164" spans="2:6" x14ac:dyDescent="0.15">
      <c r="B3164">
        <f ca="1">IF(INDEX(Transactions!$L:$L,ROW()-8)="",TODAY(),INDEX(Transactions!$G:$G,ROW()-8))</f>
        <v>46238</v>
      </c>
      <c r="F3164">
        <f>IF(INDEX(Transactions!$L:$L,ROW()-8)="",0,INDEX(Transactions!$Q:$Q,ROW()-8))</f>
        <v>0</v>
      </c>
    </row>
    <row r="3165" spans="2:6" x14ac:dyDescent="0.15">
      <c r="B3165">
        <f ca="1">IF(INDEX(Transactions!$L:$L,ROW()-8)="",TODAY(),INDEX(Transactions!$G:$G,ROW()-8))</f>
        <v>46238</v>
      </c>
      <c r="F3165">
        <f>IF(INDEX(Transactions!$L:$L,ROW()-8)="",0,INDEX(Transactions!$Q:$Q,ROW()-8))</f>
        <v>0</v>
      </c>
    </row>
    <row r="3166" spans="2:6" x14ac:dyDescent="0.15">
      <c r="B3166">
        <f ca="1">IF(INDEX(Transactions!$L:$L,ROW()-8)="",TODAY(),INDEX(Transactions!$G:$G,ROW()-8))</f>
        <v>46238</v>
      </c>
      <c r="F3166">
        <f>IF(INDEX(Transactions!$L:$L,ROW()-8)="",0,INDEX(Transactions!$Q:$Q,ROW()-8))</f>
        <v>0</v>
      </c>
    </row>
    <row r="3167" spans="2:6" x14ac:dyDescent="0.15">
      <c r="B3167">
        <f ca="1">IF(INDEX(Transactions!$L:$L,ROW()-8)="",TODAY(),INDEX(Transactions!$G:$G,ROW()-8))</f>
        <v>46238</v>
      </c>
      <c r="F3167">
        <f>IF(INDEX(Transactions!$L:$L,ROW()-8)="",0,INDEX(Transactions!$Q:$Q,ROW()-8))</f>
        <v>0</v>
      </c>
    </row>
    <row r="3168" spans="2:6" x14ac:dyDescent="0.15">
      <c r="B3168">
        <f ca="1">IF(INDEX(Transactions!$L:$L,ROW()-8)="",TODAY(),INDEX(Transactions!$G:$G,ROW()-8))</f>
        <v>46238</v>
      </c>
      <c r="F3168">
        <f>IF(INDEX(Transactions!$L:$L,ROW()-8)="",0,INDEX(Transactions!$Q:$Q,ROW()-8))</f>
        <v>0</v>
      </c>
    </row>
    <row r="3169" spans="2:6" x14ac:dyDescent="0.15">
      <c r="B3169">
        <f ca="1">IF(INDEX(Transactions!$L:$L,ROW()-8)="",TODAY(),INDEX(Transactions!$G:$G,ROW()-8))</f>
        <v>46238</v>
      </c>
      <c r="F3169">
        <f>IF(INDEX(Transactions!$L:$L,ROW()-8)="",0,INDEX(Transactions!$Q:$Q,ROW()-8))</f>
        <v>0</v>
      </c>
    </row>
    <row r="3170" spans="2:6" x14ac:dyDescent="0.15">
      <c r="B3170">
        <f ca="1">IF(INDEX(Transactions!$L:$L,ROW()-8)="",TODAY(),INDEX(Transactions!$G:$G,ROW()-8))</f>
        <v>46238</v>
      </c>
      <c r="F3170">
        <f>IF(INDEX(Transactions!$L:$L,ROW()-8)="",0,INDEX(Transactions!$Q:$Q,ROW()-8))</f>
        <v>0</v>
      </c>
    </row>
    <row r="3171" spans="2:6" x14ac:dyDescent="0.15">
      <c r="B3171">
        <f ca="1">IF(INDEX(Transactions!$L:$L,ROW()-8)="",TODAY(),INDEX(Transactions!$G:$G,ROW()-8))</f>
        <v>46238</v>
      </c>
      <c r="F3171">
        <f>IF(INDEX(Transactions!$L:$L,ROW()-8)="",0,INDEX(Transactions!$Q:$Q,ROW()-8))</f>
        <v>0</v>
      </c>
    </row>
    <row r="3172" spans="2:6" x14ac:dyDescent="0.15">
      <c r="B3172">
        <f ca="1">IF(INDEX(Transactions!$L:$L,ROW()-8)="",TODAY(),INDEX(Transactions!$G:$G,ROW()-8))</f>
        <v>46238</v>
      </c>
      <c r="F3172">
        <f>IF(INDEX(Transactions!$L:$L,ROW()-8)="",0,INDEX(Transactions!$Q:$Q,ROW()-8))</f>
        <v>0</v>
      </c>
    </row>
    <row r="3173" spans="2:6" x14ac:dyDescent="0.15">
      <c r="B3173">
        <f ca="1">IF(INDEX(Transactions!$L:$L,ROW()-8)="",TODAY(),INDEX(Transactions!$G:$G,ROW()-8))</f>
        <v>46238</v>
      </c>
      <c r="F3173">
        <f>IF(INDEX(Transactions!$L:$L,ROW()-8)="",0,INDEX(Transactions!$Q:$Q,ROW()-8))</f>
        <v>0</v>
      </c>
    </row>
    <row r="3174" spans="2:6" x14ac:dyDescent="0.15">
      <c r="B3174">
        <f ca="1">IF(INDEX(Transactions!$L:$L,ROW()-8)="",TODAY(),INDEX(Transactions!$G:$G,ROW()-8))</f>
        <v>46238</v>
      </c>
      <c r="F3174">
        <f>IF(INDEX(Transactions!$L:$L,ROW()-8)="",0,INDEX(Transactions!$Q:$Q,ROW()-8))</f>
        <v>0</v>
      </c>
    </row>
    <row r="3175" spans="2:6" x14ac:dyDescent="0.15">
      <c r="B3175">
        <f ca="1">IF(INDEX(Transactions!$L:$L,ROW()-8)="",TODAY(),INDEX(Transactions!$G:$G,ROW()-8))</f>
        <v>46238</v>
      </c>
      <c r="F3175">
        <f>IF(INDEX(Transactions!$L:$L,ROW()-8)="",0,INDEX(Transactions!$Q:$Q,ROW()-8))</f>
        <v>0</v>
      </c>
    </row>
    <row r="3176" spans="2:6" x14ac:dyDescent="0.15">
      <c r="B3176">
        <f ca="1">IF(INDEX(Transactions!$L:$L,ROW()-8)="",TODAY(),INDEX(Transactions!$G:$G,ROW()-8))</f>
        <v>46238</v>
      </c>
      <c r="F3176">
        <f>IF(INDEX(Transactions!$L:$L,ROW()-8)="",0,INDEX(Transactions!$Q:$Q,ROW()-8))</f>
        <v>0</v>
      </c>
    </row>
    <row r="3177" spans="2:6" x14ac:dyDescent="0.15">
      <c r="B3177">
        <f ca="1">IF(INDEX(Transactions!$L:$L,ROW()-8)="",TODAY(),INDEX(Transactions!$G:$G,ROW()-8))</f>
        <v>46238</v>
      </c>
      <c r="F3177">
        <f>IF(INDEX(Transactions!$L:$L,ROW()-8)="",0,INDEX(Transactions!$Q:$Q,ROW()-8))</f>
        <v>0</v>
      </c>
    </row>
    <row r="3178" spans="2:6" x14ac:dyDescent="0.15">
      <c r="B3178">
        <f ca="1">IF(INDEX(Transactions!$L:$L,ROW()-8)="",TODAY(),INDEX(Transactions!$G:$G,ROW()-8))</f>
        <v>46238</v>
      </c>
      <c r="F3178">
        <f>IF(INDEX(Transactions!$L:$L,ROW()-8)="",0,INDEX(Transactions!$Q:$Q,ROW()-8))</f>
        <v>0</v>
      </c>
    </row>
    <row r="3179" spans="2:6" x14ac:dyDescent="0.15">
      <c r="B3179">
        <f ca="1">IF(INDEX(Transactions!$L:$L,ROW()-8)="",TODAY(),INDEX(Transactions!$G:$G,ROW()-8))</f>
        <v>46238</v>
      </c>
      <c r="F3179">
        <f>IF(INDEX(Transactions!$L:$L,ROW()-8)="",0,INDEX(Transactions!$Q:$Q,ROW()-8))</f>
        <v>0</v>
      </c>
    </row>
    <row r="3180" spans="2:6" x14ac:dyDescent="0.15">
      <c r="B3180">
        <f ca="1">IF(INDEX(Transactions!$L:$L,ROW()-8)="",TODAY(),INDEX(Transactions!$G:$G,ROW()-8))</f>
        <v>46238</v>
      </c>
      <c r="F3180">
        <f>IF(INDEX(Transactions!$L:$L,ROW()-8)="",0,INDEX(Transactions!$Q:$Q,ROW()-8))</f>
        <v>0</v>
      </c>
    </row>
    <row r="3181" spans="2:6" x14ac:dyDescent="0.15">
      <c r="B3181">
        <f ca="1">IF(INDEX(Transactions!$L:$L,ROW()-8)="",TODAY(),INDEX(Transactions!$G:$G,ROW()-8))</f>
        <v>46238</v>
      </c>
      <c r="F3181">
        <f>IF(INDEX(Transactions!$L:$L,ROW()-8)="",0,INDEX(Transactions!$Q:$Q,ROW()-8))</f>
        <v>0</v>
      </c>
    </row>
    <row r="3182" spans="2:6" x14ac:dyDescent="0.15">
      <c r="B3182">
        <f ca="1">IF(INDEX(Transactions!$L:$L,ROW()-8)="",TODAY(),INDEX(Transactions!$G:$G,ROW()-8))</f>
        <v>46238</v>
      </c>
      <c r="F3182">
        <f>IF(INDEX(Transactions!$L:$L,ROW()-8)="",0,INDEX(Transactions!$Q:$Q,ROW()-8))</f>
        <v>0</v>
      </c>
    </row>
    <row r="3183" spans="2:6" x14ac:dyDescent="0.15">
      <c r="B3183">
        <f ca="1">IF(INDEX(Transactions!$L:$L,ROW()-8)="",TODAY(),INDEX(Transactions!$G:$G,ROW()-8))</f>
        <v>46238</v>
      </c>
      <c r="F3183">
        <f>IF(INDEX(Transactions!$L:$L,ROW()-8)="",0,INDEX(Transactions!$Q:$Q,ROW()-8))</f>
        <v>0</v>
      </c>
    </row>
    <row r="3184" spans="2:6" x14ac:dyDescent="0.15">
      <c r="B3184">
        <f ca="1">IF(INDEX(Transactions!$L:$L,ROW()-8)="",TODAY(),INDEX(Transactions!$G:$G,ROW()-8))</f>
        <v>46238</v>
      </c>
      <c r="F3184">
        <f>IF(INDEX(Transactions!$L:$L,ROW()-8)="",0,INDEX(Transactions!$Q:$Q,ROW()-8))</f>
        <v>0</v>
      </c>
    </row>
    <row r="3185" spans="2:6" x14ac:dyDescent="0.15">
      <c r="B3185">
        <f ca="1">IF(INDEX(Transactions!$L:$L,ROW()-8)="",TODAY(),INDEX(Transactions!$G:$G,ROW()-8))</f>
        <v>46238</v>
      </c>
      <c r="F3185">
        <f>IF(INDEX(Transactions!$L:$L,ROW()-8)="",0,INDEX(Transactions!$Q:$Q,ROW()-8))</f>
        <v>0</v>
      </c>
    </row>
    <row r="3186" spans="2:6" x14ac:dyDescent="0.15">
      <c r="B3186">
        <f ca="1">IF(INDEX(Transactions!$L:$L,ROW()-8)="",TODAY(),INDEX(Transactions!$G:$G,ROW()-8))</f>
        <v>46238</v>
      </c>
      <c r="F3186">
        <f>IF(INDEX(Transactions!$L:$L,ROW()-8)="",0,INDEX(Transactions!$Q:$Q,ROW()-8))</f>
        <v>0</v>
      </c>
    </row>
    <row r="3187" spans="2:6" x14ac:dyDescent="0.15">
      <c r="B3187">
        <f ca="1">IF(INDEX(Transactions!$L:$L,ROW()-8)="",TODAY(),INDEX(Transactions!$G:$G,ROW()-8))</f>
        <v>46238</v>
      </c>
      <c r="F3187">
        <f>IF(INDEX(Transactions!$L:$L,ROW()-8)="",0,INDEX(Transactions!$Q:$Q,ROW()-8))</f>
        <v>0</v>
      </c>
    </row>
    <row r="3188" spans="2:6" x14ac:dyDescent="0.15">
      <c r="B3188">
        <f ca="1">IF(INDEX(Transactions!$L:$L,ROW()-8)="",TODAY(),INDEX(Transactions!$G:$G,ROW()-8))</f>
        <v>46238</v>
      </c>
      <c r="F3188">
        <f>IF(INDEX(Transactions!$L:$L,ROW()-8)="",0,INDEX(Transactions!$Q:$Q,ROW()-8))</f>
        <v>0</v>
      </c>
    </row>
    <row r="3189" spans="2:6" x14ac:dyDescent="0.15">
      <c r="B3189">
        <f ca="1">IF(INDEX(Transactions!$L:$L,ROW()-8)="",TODAY(),INDEX(Transactions!$G:$G,ROW()-8))</f>
        <v>46238</v>
      </c>
      <c r="F3189">
        <f>IF(INDEX(Transactions!$L:$L,ROW()-8)="",0,INDEX(Transactions!$Q:$Q,ROW()-8))</f>
        <v>0</v>
      </c>
    </row>
    <row r="3190" spans="2:6" x14ac:dyDescent="0.15">
      <c r="B3190">
        <f ca="1">IF(INDEX(Transactions!$L:$L,ROW()-8)="",TODAY(),INDEX(Transactions!$G:$G,ROW()-8))</f>
        <v>46238</v>
      </c>
      <c r="F3190">
        <f>IF(INDEX(Transactions!$L:$L,ROW()-8)="",0,INDEX(Transactions!$Q:$Q,ROW()-8))</f>
        <v>0</v>
      </c>
    </row>
    <row r="3191" spans="2:6" x14ac:dyDescent="0.15">
      <c r="B3191">
        <f ca="1">IF(INDEX(Transactions!$L:$L,ROW()-8)="",TODAY(),INDEX(Transactions!$G:$G,ROW()-8))</f>
        <v>46238</v>
      </c>
      <c r="F3191">
        <f>IF(INDEX(Transactions!$L:$L,ROW()-8)="",0,INDEX(Transactions!$Q:$Q,ROW()-8))</f>
        <v>0</v>
      </c>
    </row>
    <row r="3192" spans="2:6" x14ac:dyDescent="0.15">
      <c r="B3192">
        <f ca="1">IF(INDEX(Transactions!$L:$L,ROW()-8)="",TODAY(),INDEX(Transactions!$G:$G,ROW()-8))</f>
        <v>46238</v>
      </c>
      <c r="F3192">
        <f>IF(INDEX(Transactions!$L:$L,ROW()-8)="",0,INDEX(Transactions!$Q:$Q,ROW()-8))</f>
        <v>0</v>
      </c>
    </row>
    <row r="3193" spans="2:6" x14ac:dyDescent="0.15">
      <c r="B3193">
        <f ca="1">IF(INDEX(Transactions!$L:$L,ROW()-8)="",TODAY(),INDEX(Transactions!$G:$G,ROW()-8))</f>
        <v>46238</v>
      </c>
      <c r="F3193">
        <f>IF(INDEX(Transactions!$L:$L,ROW()-8)="",0,INDEX(Transactions!$Q:$Q,ROW()-8))</f>
        <v>0</v>
      </c>
    </row>
    <row r="3194" spans="2:6" x14ac:dyDescent="0.15">
      <c r="B3194">
        <f ca="1">IF(INDEX(Transactions!$L:$L,ROW()-8)="",TODAY(),INDEX(Transactions!$G:$G,ROW()-8))</f>
        <v>46238</v>
      </c>
      <c r="F3194">
        <f>IF(INDEX(Transactions!$L:$L,ROW()-8)="",0,INDEX(Transactions!$Q:$Q,ROW()-8))</f>
        <v>0</v>
      </c>
    </row>
    <row r="3195" spans="2:6" x14ac:dyDescent="0.15">
      <c r="B3195">
        <f ca="1">IF(INDEX(Transactions!$L:$L,ROW()-8)="",TODAY(),INDEX(Transactions!$G:$G,ROW()-8))</f>
        <v>46238</v>
      </c>
      <c r="F3195">
        <f>IF(INDEX(Transactions!$L:$L,ROW()-8)="",0,INDEX(Transactions!$Q:$Q,ROW()-8))</f>
        <v>0</v>
      </c>
    </row>
    <row r="3196" spans="2:6" x14ac:dyDescent="0.15">
      <c r="B3196">
        <f ca="1">IF(INDEX(Transactions!$L:$L,ROW()-8)="",TODAY(),INDEX(Transactions!$G:$G,ROW()-8))</f>
        <v>46238</v>
      </c>
      <c r="F3196">
        <f>IF(INDEX(Transactions!$L:$L,ROW()-8)="",0,INDEX(Transactions!$Q:$Q,ROW()-8))</f>
        <v>0</v>
      </c>
    </row>
    <row r="3197" spans="2:6" x14ac:dyDescent="0.15">
      <c r="B3197">
        <f ca="1">IF(INDEX(Transactions!$L:$L,ROW()-8)="",TODAY(),INDEX(Transactions!$G:$G,ROW()-8))</f>
        <v>46238</v>
      </c>
      <c r="F3197">
        <f>IF(INDEX(Transactions!$L:$L,ROW()-8)="",0,INDEX(Transactions!$Q:$Q,ROW()-8))</f>
        <v>0</v>
      </c>
    </row>
    <row r="3198" spans="2:6" x14ac:dyDescent="0.15">
      <c r="B3198">
        <f ca="1">IF(INDEX(Transactions!$L:$L,ROW()-8)="",TODAY(),INDEX(Transactions!$G:$G,ROW()-8))</f>
        <v>46238</v>
      </c>
      <c r="F3198">
        <f>IF(INDEX(Transactions!$L:$L,ROW()-8)="",0,INDEX(Transactions!$Q:$Q,ROW()-8))</f>
        <v>0</v>
      </c>
    </row>
    <row r="3199" spans="2:6" x14ac:dyDescent="0.15">
      <c r="B3199">
        <f ca="1">IF(INDEX(Transactions!$L:$L,ROW()-8)="",TODAY(),INDEX(Transactions!$G:$G,ROW()-8))</f>
        <v>46238</v>
      </c>
      <c r="F3199">
        <f>IF(INDEX(Transactions!$L:$L,ROW()-8)="",0,INDEX(Transactions!$Q:$Q,ROW()-8))</f>
        <v>0</v>
      </c>
    </row>
    <row r="3200" spans="2:6" x14ac:dyDescent="0.15">
      <c r="B3200">
        <f ca="1">IF(INDEX(Transactions!$L:$L,ROW()-8)="",TODAY(),INDEX(Transactions!$G:$G,ROW()-8))</f>
        <v>46238</v>
      </c>
      <c r="F3200">
        <f>IF(INDEX(Transactions!$L:$L,ROW()-8)="",0,INDEX(Transactions!$Q:$Q,ROW()-8))</f>
        <v>0</v>
      </c>
    </row>
    <row r="3201" spans="2:6" x14ac:dyDescent="0.15">
      <c r="B3201">
        <f ca="1">IF(INDEX(Transactions!$L:$L,ROW()-8)="",TODAY(),INDEX(Transactions!$G:$G,ROW()-8))</f>
        <v>46238</v>
      </c>
      <c r="F3201">
        <f>IF(INDEX(Transactions!$L:$L,ROW()-8)="",0,INDEX(Transactions!$Q:$Q,ROW()-8))</f>
        <v>0</v>
      </c>
    </row>
    <row r="3202" spans="2:6" x14ac:dyDescent="0.15">
      <c r="B3202">
        <f ca="1">IF(INDEX(Transactions!$L:$L,ROW()-8)="",TODAY(),INDEX(Transactions!$G:$G,ROW()-8))</f>
        <v>46238</v>
      </c>
      <c r="F3202">
        <f>IF(INDEX(Transactions!$L:$L,ROW()-8)="",0,INDEX(Transactions!$Q:$Q,ROW()-8))</f>
        <v>0</v>
      </c>
    </row>
    <row r="3203" spans="2:6" x14ac:dyDescent="0.15">
      <c r="B3203">
        <f ca="1">IF(INDEX(Transactions!$L:$L,ROW()-8)="",TODAY(),INDEX(Transactions!$G:$G,ROW()-8))</f>
        <v>46238</v>
      </c>
      <c r="F3203">
        <f>IF(INDEX(Transactions!$L:$L,ROW()-8)="",0,INDEX(Transactions!$Q:$Q,ROW()-8))</f>
        <v>0</v>
      </c>
    </row>
    <row r="3204" spans="2:6" x14ac:dyDescent="0.15">
      <c r="B3204">
        <f ca="1">IF(INDEX(Transactions!$L:$L,ROW()-8)="",TODAY(),INDEX(Transactions!$G:$G,ROW()-8))</f>
        <v>46238</v>
      </c>
      <c r="F3204">
        <f>IF(INDEX(Transactions!$L:$L,ROW()-8)="",0,INDEX(Transactions!$Q:$Q,ROW()-8))</f>
        <v>0</v>
      </c>
    </row>
    <row r="3205" spans="2:6" x14ac:dyDescent="0.15">
      <c r="B3205">
        <f ca="1">IF(INDEX(Transactions!$L:$L,ROW()-8)="",TODAY(),INDEX(Transactions!$G:$G,ROW()-8))</f>
        <v>46238</v>
      </c>
      <c r="F3205">
        <f>IF(INDEX(Transactions!$L:$L,ROW()-8)="",0,INDEX(Transactions!$Q:$Q,ROW()-8))</f>
        <v>0</v>
      </c>
    </row>
    <row r="3206" spans="2:6" x14ac:dyDescent="0.15">
      <c r="B3206">
        <f ca="1">IF(INDEX(Transactions!$L:$L,ROW()-8)="",TODAY(),INDEX(Transactions!$G:$G,ROW()-8))</f>
        <v>46238</v>
      </c>
      <c r="F3206">
        <f>IF(INDEX(Transactions!$L:$L,ROW()-8)="",0,INDEX(Transactions!$Q:$Q,ROW()-8))</f>
        <v>0</v>
      </c>
    </row>
    <row r="3207" spans="2:6" x14ac:dyDescent="0.15">
      <c r="B3207">
        <f ca="1">IF(INDEX(Transactions!$L:$L,ROW()-8)="",TODAY(),INDEX(Transactions!$G:$G,ROW()-8))</f>
        <v>46238</v>
      </c>
      <c r="F3207">
        <f>IF(INDEX(Transactions!$L:$L,ROW()-8)="",0,INDEX(Transactions!$Q:$Q,ROW()-8))</f>
        <v>0</v>
      </c>
    </row>
    <row r="3208" spans="2:6" x14ac:dyDescent="0.15">
      <c r="B3208">
        <f ca="1">IF(INDEX(Transactions!$L:$L,ROW()-8)="",TODAY(),INDEX(Transactions!$G:$G,ROW()-8))</f>
        <v>46238</v>
      </c>
      <c r="F3208">
        <f>IF(INDEX(Transactions!$L:$L,ROW()-8)="",0,INDEX(Transactions!$Q:$Q,ROW()-8))</f>
        <v>0</v>
      </c>
    </row>
    <row r="3209" spans="2:6" x14ac:dyDescent="0.15">
      <c r="B3209">
        <f ca="1">IF(INDEX(Transactions!$L:$L,ROW()-8)="",TODAY(),INDEX(Transactions!$G:$G,ROW()-8))</f>
        <v>46238</v>
      </c>
      <c r="F3209">
        <f>IF(INDEX(Transactions!$L:$L,ROW()-8)="",0,INDEX(Transactions!$Q:$Q,ROW()-8))</f>
        <v>0</v>
      </c>
    </row>
    <row r="3210" spans="2:6" x14ac:dyDescent="0.15">
      <c r="B3210">
        <f ca="1">IF(INDEX(Transactions!$L:$L,ROW()-8)="",TODAY(),INDEX(Transactions!$G:$G,ROW()-8))</f>
        <v>46238</v>
      </c>
      <c r="F3210">
        <f>IF(INDEX(Transactions!$L:$L,ROW()-8)="",0,INDEX(Transactions!$Q:$Q,ROW()-8))</f>
        <v>0</v>
      </c>
    </row>
    <row r="3211" spans="2:6" x14ac:dyDescent="0.15">
      <c r="B3211">
        <f ca="1">IF(INDEX(Transactions!$L:$L,ROW()-8)="",TODAY(),INDEX(Transactions!$G:$G,ROW()-8))</f>
        <v>46238</v>
      </c>
      <c r="F3211">
        <f>IF(INDEX(Transactions!$L:$L,ROW()-8)="",0,INDEX(Transactions!$Q:$Q,ROW()-8))</f>
        <v>0</v>
      </c>
    </row>
    <row r="3212" spans="2:6" x14ac:dyDescent="0.15">
      <c r="B3212">
        <f ca="1">IF(INDEX(Transactions!$L:$L,ROW()-8)="",TODAY(),INDEX(Transactions!$G:$G,ROW()-8))</f>
        <v>46238</v>
      </c>
      <c r="F3212">
        <f>IF(INDEX(Transactions!$L:$L,ROW()-8)="",0,INDEX(Transactions!$Q:$Q,ROW()-8))</f>
        <v>0</v>
      </c>
    </row>
    <row r="3213" spans="2:6" x14ac:dyDescent="0.15">
      <c r="B3213">
        <f ca="1">IF(INDEX(Transactions!$L:$L,ROW()-8)="",TODAY(),INDEX(Transactions!$G:$G,ROW()-8))</f>
        <v>46238</v>
      </c>
      <c r="F3213">
        <f>IF(INDEX(Transactions!$L:$L,ROW()-8)="",0,INDEX(Transactions!$Q:$Q,ROW()-8))</f>
        <v>0</v>
      </c>
    </row>
    <row r="3214" spans="2:6" x14ac:dyDescent="0.15">
      <c r="B3214">
        <f ca="1">IF(INDEX(Transactions!$L:$L,ROW()-8)="",TODAY(),INDEX(Transactions!$G:$G,ROW()-8))</f>
        <v>46238</v>
      </c>
      <c r="F3214">
        <f>IF(INDEX(Transactions!$L:$L,ROW()-8)="",0,INDEX(Transactions!$Q:$Q,ROW()-8))</f>
        <v>0</v>
      </c>
    </row>
    <row r="3215" spans="2:6" x14ac:dyDescent="0.15">
      <c r="B3215">
        <f ca="1">IF(INDEX(Transactions!$L:$L,ROW()-8)="",TODAY(),INDEX(Transactions!$G:$G,ROW()-8))</f>
        <v>46238</v>
      </c>
      <c r="F3215">
        <f>IF(INDEX(Transactions!$L:$L,ROW()-8)="",0,INDEX(Transactions!$Q:$Q,ROW()-8))</f>
        <v>0</v>
      </c>
    </row>
    <row r="3216" spans="2:6" x14ac:dyDescent="0.15">
      <c r="B3216">
        <f ca="1">IF(INDEX(Transactions!$L:$L,ROW()-8)="",TODAY(),INDEX(Transactions!$G:$G,ROW()-8))</f>
        <v>46238</v>
      </c>
      <c r="F3216">
        <f>IF(INDEX(Transactions!$L:$L,ROW()-8)="",0,INDEX(Transactions!$Q:$Q,ROW()-8))</f>
        <v>0</v>
      </c>
    </row>
    <row r="3217" spans="2:6" x14ac:dyDescent="0.15">
      <c r="B3217">
        <f ca="1">IF(INDEX(Transactions!$L:$L,ROW()-8)="",TODAY(),INDEX(Transactions!$G:$G,ROW()-8))</f>
        <v>46238</v>
      </c>
      <c r="F3217">
        <f>IF(INDEX(Transactions!$L:$L,ROW()-8)="",0,INDEX(Transactions!$Q:$Q,ROW()-8))</f>
        <v>0</v>
      </c>
    </row>
    <row r="3218" spans="2:6" x14ac:dyDescent="0.15">
      <c r="B3218">
        <f ca="1">IF(INDEX(Transactions!$L:$L,ROW()-8)="",TODAY(),INDEX(Transactions!$G:$G,ROW()-8))</f>
        <v>46238</v>
      </c>
      <c r="F3218">
        <f>IF(INDEX(Transactions!$L:$L,ROW()-8)="",0,INDEX(Transactions!$Q:$Q,ROW()-8))</f>
        <v>0</v>
      </c>
    </row>
    <row r="3219" spans="2:6" x14ac:dyDescent="0.15">
      <c r="B3219">
        <f ca="1">IF(INDEX(Transactions!$L:$L,ROW()-8)="",TODAY(),INDEX(Transactions!$G:$G,ROW()-8))</f>
        <v>46238</v>
      </c>
      <c r="F3219">
        <f>IF(INDEX(Transactions!$L:$L,ROW()-8)="",0,INDEX(Transactions!$Q:$Q,ROW()-8))</f>
        <v>0</v>
      </c>
    </row>
    <row r="3220" spans="2:6" x14ac:dyDescent="0.15">
      <c r="B3220">
        <f ca="1">IF(INDEX(Transactions!$L:$L,ROW()-8)="",TODAY(),INDEX(Transactions!$G:$G,ROW()-8))</f>
        <v>46238</v>
      </c>
      <c r="F3220">
        <f>IF(INDEX(Transactions!$L:$L,ROW()-8)="",0,INDEX(Transactions!$Q:$Q,ROW()-8))</f>
        <v>0</v>
      </c>
    </row>
    <row r="3221" spans="2:6" x14ac:dyDescent="0.15">
      <c r="B3221">
        <f ca="1">IF(INDEX(Transactions!$L:$L,ROW()-8)="",TODAY(),INDEX(Transactions!$G:$G,ROW()-8))</f>
        <v>46238</v>
      </c>
      <c r="F3221">
        <f>IF(INDEX(Transactions!$L:$L,ROW()-8)="",0,INDEX(Transactions!$Q:$Q,ROW()-8))</f>
        <v>0</v>
      </c>
    </row>
    <row r="3222" spans="2:6" x14ac:dyDescent="0.15">
      <c r="B3222">
        <f ca="1">IF(INDEX(Transactions!$L:$L,ROW()-8)="",TODAY(),INDEX(Transactions!$G:$G,ROW()-8))</f>
        <v>46238</v>
      </c>
      <c r="F3222">
        <f>IF(INDEX(Transactions!$L:$L,ROW()-8)="",0,INDEX(Transactions!$Q:$Q,ROW()-8))</f>
        <v>0</v>
      </c>
    </row>
    <row r="3223" spans="2:6" x14ac:dyDescent="0.15">
      <c r="B3223">
        <f ca="1">IF(INDEX(Transactions!$L:$L,ROW()-8)="",TODAY(),INDEX(Transactions!$G:$G,ROW()-8))</f>
        <v>46238</v>
      </c>
      <c r="F3223">
        <f>IF(INDEX(Transactions!$L:$L,ROW()-8)="",0,INDEX(Transactions!$Q:$Q,ROW()-8))</f>
        <v>0</v>
      </c>
    </row>
    <row r="3224" spans="2:6" x14ac:dyDescent="0.15">
      <c r="B3224">
        <f ca="1">IF(INDEX(Transactions!$L:$L,ROW()-8)="",TODAY(),INDEX(Transactions!$G:$G,ROW()-8))</f>
        <v>46238</v>
      </c>
      <c r="F3224">
        <f>IF(INDEX(Transactions!$L:$L,ROW()-8)="",0,INDEX(Transactions!$Q:$Q,ROW()-8))</f>
        <v>0</v>
      </c>
    </row>
    <row r="3225" spans="2:6" x14ac:dyDescent="0.15">
      <c r="B3225">
        <f ca="1">IF(INDEX(Transactions!$L:$L,ROW()-8)="",TODAY(),INDEX(Transactions!$G:$G,ROW()-8))</f>
        <v>46238</v>
      </c>
      <c r="F3225">
        <f>IF(INDEX(Transactions!$L:$L,ROW()-8)="",0,INDEX(Transactions!$Q:$Q,ROW()-8))</f>
        <v>0</v>
      </c>
    </row>
    <row r="3226" spans="2:6" x14ac:dyDescent="0.15">
      <c r="B3226">
        <f ca="1">IF(INDEX(Transactions!$L:$L,ROW()-8)="",TODAY(),INDEX(Transactions!$G:$G,ROW()-8))</f>
        <v>46238</v>
      </c>
      <c r="F3226">
        <f>IF(INDEX(Transactions!$L:$L,ROW()-8)="",0,INDEX(Transactions!$Q:$Q,ROW()-8))</f>
        <v>0</v>
      </c>
    </row>
    <row r="3227" spans="2:6" x14ac:dyDescent="0.15">
      <c r="B3227">
        <f ca="1">IF(INDEX(Transactions!$L:$L,ROW()-8)="",TODAY(),INDEX(Transactions!$G:$G,ROW()-8))</f>
        <v>46238</v>
      </c>
      <c r="F3227">
        <f>IF(INDEX(Transactions!$L:$L,ROW()-8)="",0,INDEX(Transactions!$Q:$Q,ROW()-8))</f>
        <v>0</v>
      </c>
    </row>
    <row r="3228" spans="2:6" x14ac:dyDescent="0.15">
      <c r="B3228">
        <f ca="1">IF(INDEX(Transactions!$L:$L,ROW()-8)="",TODAY(),INDEX(Transactions!$G:$G,ROW()-8))</f>
        <v>46238</v>
      </c>
      <c r="F3228">
        <f>IF(INDEX(Transactions!$L:$L,ROW()-8)="",0,INDEX(Transactions!$Q:$Q,ROW()-8))</f>
        <v>0</v>
      </c>
    </row>
    <row r="3229" spans="2:6" x14ac:dyDescent="0.15">
      <c r="B3229">
        <f ca="1">IF(INDEX(Transactions!$L:$L,ROW()-8)="",TODAY(),INDEX(Transactions!$G:$G,ROW()-8))</f>
        <v>46238</v>
      </c>
      <c r="F3229">
        <f>IF(INDEX(Transactions!$L:$L,ROW()-8)="",0,INDEX(Transactions!$Q:$Q,ROW()-8))</f>
        <v>0</v>
      </c>
    </row>
    <row r="3230" spans="2:6" x14ac:dyDescent="0.15">
      <c r="B3230">
        <f ca="1">IF(INDEX(Transactions!$L:$L,ROW()-8)="",TODAY(),INDEX(Transactions!$G:$G,ROW()-8))</f>
        <v>46238</v>
      </c>
      <c r="F3230">
        <f>IF(INDEX(Transactions!$L:$L,ROW()-8)="",0,INDEX(Transactions!$Q:$Q,ROW()-8))</f>
        <v>0</v>
      </c>
    </row>
    <row r="3231" spans="2:6" x14ac:dyDescent="0.15">
      <c r="B3231">
        <f ca="1">IF(INDEX(Transactions!$L:$L,ROW()-8)="",TODAY(),INDEX(Transactions!$G:$G,ROW()-8))</f>
        <v>46238</v>
      </c>
      <c r="F3231">
        <f>IF(INDEX(Transactions!$L:$L,ROW()-8)="",0,INDEX(Transactions!$Q:$Q,ROW()-8))</f>
        <v>0</v>
      </c>
    </row>
    <row r="3232" spans="2:6" x14ac:dyDescent="0.15">
      <c r="B3232">
        <f ca="1">IF(INDEX(Transactions!$L:$L,ROW()-8)="",TODAY(),INDEX(Transactions!$G:$G,ROW()-8))</f>
        <v>46238</v>
      </c>
      <c r="F3232">
        <f>IF(INDEX(Transactions!$L:$L,ROW()-8)="",0,INDEX(Transactions!$Q:$Q,ROW()-8))</f>
        <v>0</v>
      </c>
    </row>
    <row r="3233" spans="2:6" x14ac:dyDescent="0.15">
      <c r="B3233">
        <f ca="1">IF(INDEX(Transactions!$L:$L,ROW()-8)="",TODAY(),INDEX(Transactions!$G:$G,ROW()-8))</f>
        <v>46238</v>
      </c>
      <c r="F3233">
        <f>IF(INDEX(Transactions!$L:$L,ROW()-8)="",0,INDEX(Transactions!$Q:$Q,ROW()-8))</f>
        <v>0</v>
      </c>
    </row>
    <row r="3234" spans="2:6" x14ac:dyDescent="0.15">
      <c r="B3234">
        <f ca="1">IF(INDEX(Transactions!$L:$L,ROW()-8)="",TODAY(),INDEX(Transactions!$G:$G,ROW()-8))</f>
        <v>46238</v>
      </c>
      <c r="F3234">
        <f>IF(INDEX(Transactions!$L:$L,ROW()-8)="",0,INDEX(Transactions!$Q:$Q,ROW()-8))</f>
        <v>0</v>
      </c>
    </row>
    <row r="3235" spans="2:6" x14ac:dyDescent="0.15">
      <c r="B3235">
        <f ca="1">IF(INDEX(Transactions!$L:$L,ROW()-8)="",TODAY(),INDEX(Transactions!$G:$G,ROW()-8))</f>
        <v>46238</v>
      </c>
      <c r="F3235">
        <f>IF(INDEX(Transactions!$L:$L,ROW()-8)="",0,INDEX(Transactions!$Q:$Q,ROW()-8))</f>
        <v>0</v>
      </c>
    </row>
    <row r="3236" spans="2:6" x14ac:dyDescent="0.15">
      <c r="B3236">
        <f ca="1">IF(INDEX(Transactions!$L:$L,ROW()-8)="",TODAY(),INDEX(Transactions!$G:$G,ROW()-8))</f>
        <v>46238</v>
      </c>
      <c r="F3236">
        <f>IF(INDEX(Transactions!$L:$L,ROW()-8)="",0,INDEX(Transactions!$Q:$Q,ROW()-8))</f>
        <v>0</v>
      </c>
    </row>
    <row r="3237" spans="2:6" x14ac:dyDescent="0.15">
      <c r="B3237">
        <f ca="1">IF(INDEX(Transactions!$L:$L,ROW()-8)="",TODAY(),INDEX(Transactions!$G:$G,ROW()-8))</f>
        <v>46238</v>
      </c>
      <c r="F3237">
        <f>IF(INDEX(Transactions!$L:$L,ROW()-8)="",0,INDEX(Transactions!$Q:$Q,ROW()-8))</f>
        <v>0</v>
      </c>
    </row>
    <row r="3238" spans="2:6" x14ac:dyDescent="0.15">
      <c r="B3238">
        <f ca="1">IF(INDEX(Transactions!$L:$L,ROW()-8)="",TODAY(),INDEX(Transactions!$G:$G,ROW()-8))</f>
        <v>46238</v>
      </c>
      <c r="F3238">
        <f>IF(INDEX(Transactions!$L:$L,ROW()-8)="",0,INDEX(Transactions!$Q:$Q,ROW()-8))</f>
        <v>0</v>
      </c>
    </row>
    <row r="3239" spans="2:6" x14ac:dyDescent="0.15">
      <c r="B3239">
        <f ca="1">IF(INDEX(Transactions!$L:$L,ROW()-8)="",TODAY(),INDEX(Transactions!$G:$G,ROW()-8))</f>
        <v>46238</v>
      </c>
      <c r="F3239">
        <f>IF(INDEX(Transactions!$L:$L,ROW()-8)="",0,INDEX(Transactions!$Q:$Q,ROW()-8))</f>
        <v>0</v>
      </c>
    </row>
    <row r="3240" spans="2:6" x14ac:dyDescent="0.15">
      <c r="B3240">
        <f ca="1">IF(INDEX(Transactions!$L:$L,ROW()-8)="",TODAY(),INDEX(Transactions!$G:$G,ROW()-8))</f>
        <v>46238</v>
      </c>
      <c r="F3240">
        <f>IF(INDEX(Transactions!$L:$L,ROW()-8)="",0,INDEX(Transactions!$Q:$Q,ROW()-8))</f>
        <v>0</v>
      </c>
    </row>
    <row r="3241" spans="2:6" x14ac:dyDescent="0.15">
      <c r="B3241">
        <f ca="1">IF(INDEX(Transactions!$L:$L,ROW()-8)="",TODAY(),INDEX(Transactions!$G:$G,ROW()-8))</f>
        <v>46238</v>
      </c>
      <c r="F3241">
        <f>IF(INDEX(Transactions!$L:$L,ROW()-8)="",0,INDEX(Transactions!$Q:$Q,ROW()-8))</f>
        <v>0</v>
      </c>
    </row>
    <row r="3242" spans="2:6" x14ac:dyDescent="0.15">
      <c r="B3242">
        <f ca="1">IF(INDEX(Transactions!$L:$L,ROW()-8)="",TODAY(),INDEX(Transactions!$G:$G,ROW()-8))</f>
        <v>46238</v>
      </c>
      <c r="F3242">
        <f>IF(INDEX(Transactions!$L:$L,ROW()-8)="",0,INDEX(Transactions!$Q:$Q,ROW()-8))</f>
        <v>0</v>
      </c>
    </row>
    <row r="3243" spans="2:6" x14ac:dyDescent="0.15">
      <c r="B3243">
        <f ca="1">IF(INDEX(Transactions!$L:$L,ROW()-8)="",TODAY(),INDEX(Transactions!$G:$G,ROW()-8))</f>
        <v>46238</v>
      </c>
      <c r="F3243">
        <f>IF(INDEX(Transactions!$L:$L,ROW()-8)="",0,INDEX(Transactions!$Q:$Q,ROW()-8))</f>
        <v>0</v>
      </c>
    </row>
    <row r="3244" spans="2:6" x14ac:dyDescent="0.15">
      <c r="B3244">
        <f ca="1">IF(INDEX(Transactions!$L:$L,ROW()-8)="",TODAY(),INDEX(Transactions!$G:$G,ROW()-8))</f>
        <v>46238</v>
      </c>
      <c r="F3244">
        <f>IF(INDEX(Transactions!$L:$L,ROW()-8)="",0,INDEX(Transactions!$Q:$Q,ROW()-8))</f>
        <v>0</v>
      </c>
    </row>
    <row r="3245" spans="2:6" x14ac:dyDescent="0.15">
      <c r="B3245">
        <f ca="1">IF(INDEX(Transactions!$L:$L,ROW()-8)="",TODAY(),INDEX(Transactions!$G:$G,ROW()-8))</f>
        <v>46238</v>
      </c>
      <c r="F3245">
        <f>IF(INDEX(Transactions!$L:$L,ROW()-8)="",0,INDEX(Transactions!$Q:$Q,ROW()-8))</f>
        <v>0</v>
      </c>
    </row>
    <row r="3246" spans="2:6" x14ac:dyDescent="0.15">
      <c r="B3246">
        <f ca="1">IF(INDEX(Transactions!$L:$L,ROW()-8)="",TODAY(),INDEX(Transactions!$G:$G,ROW()-8))</f>
        <v>46238</v>
      </c>
      <c r="F3246">
        <f>IF(INDEX(Transactions!$L:$L,ROW()-8)="",0,INDEX(Transactions!$Q:$Q,ROW()-8))</f>
        <v>0</v>
      </c>
    </row>
    <row r="3247" spans="2:6" x14ac:dyDescent="0.15">
      <c r="B3247">
        <f ca="1">IF(INDEX(Transactions!$L:$L,ROW()-8)="",TODAY(),INDEX(Transactions!$G:$G,ROW()-8))</f>
        <v>46238</v>
      </c>
      <c r="F3247">
        <f>IF(INDEX(Transactions!$L:$L,ROW()-8)="",0,INDEX(Transactions!$Q:$Q,ROW()-8))</f>
        <v>0</v>
      </c>
    </row>
    <row r="3248" spans="2:6" x14ac:dyDescent="0.15">
      <c r="B3248">
        <f ca="1">IF(INDEX(Transactions!$L:$L,ROW()-8)="",TODAY(),INDEX(Transactions!$G:$G,ROW()-8))</f>
        <v>46238</v>
      </c>
      <c r="F3248">
        <f>IF(INDEX(Transactions!$L:$L,ROW()-8)="",0,INDEX(Transactions!$Q:$Q,ROW()-8))</f>
        <v>0</v>
      </c>
    </row>
    <row r="3249" spans="2:6" x14ac:dyDescent="0.15">
      <c r="B3249">
        <f ca="1">IF(INDEX(Transactions!$L:$L,ROW()-8)="",TODAY(),INDEX(Transactions!$G:$G,ROW()-8))</f>
        <v>46238</v>
      </c>
      <c r="F3249">
        <f>IF(INDEX(Transactions!$L:$L,ROW()-8)="",0,INDEX(Transactions!$Q:$Q,ROW()-8))</f>
        <v>0</v>
      </c>
    </row>
    <row r="3250" spans="2:6" x14ac:dyDescent="0.15">
      <c r="B3250">
        <f ca="1">IF(INDEX(Transactions!$L:$L,ROW()-8)="",TODAY(),INDEX(Transactions!$G:$G,ROW()-8))</f>
        <v>46238</v>
      </c>
      <c r="F3250">
        <f>IF(INDEX(Transactions!$L:$L,ROW()-8)="",0,INDEX(Transactions!$Q:$Q,ROW()-8))</f>
        <v>0</v>
      </c>
    </row>
    <row r="3251" spans="2:6" x14ac:dyDescent="0.15">
      <c r="B3251">
        <f ca="1">IF(INDEX(Transactions!$L:$L,ROW()-8)="",TODAY(),INDEX(Transactions!$G:$G,ROW()-8))</f>
        <v>46238</v>
      </c>
      <c r="F3251">
        <f>IF(INDEX(Transactions!$L:$L,ROW()-8)="",0,INDEX(Transactions!$Q:$Q,ROW()-8))</f>
        <v>0</v>
      </c>
    </row>
    <row r="3252" spans="2:6" x14ac:dyDescent="0.15">
      <c r="B3252">
        <f ca="1">IF(INDEX(Transactions!$L:$L,ROW()-8)="",TODAY(),INDEX(Transactions!$G:$G,ROW()-8))</f>
        <v>46238</v>
      </c>
      <c r="F3252">
        <f>IF(INDEX(Transactions!$L:$L,ROW()-8)="",0,INDEX(Transactions!$Q:$Q,ROW()-8))</f>
        <v>0</v>
      </c>
    </row>
    <row r="3253" spans="2:6" x14ac:dyDescent="0.15">
      <c r="B3253">
        <f ca="1">IF(INDEX(Transactions!$L:$L,ROW()-8)="",TODAY(),INDEX(Transactions!$G:$G,ROW()-8))</f>
        <v>46238</v>
      </c>
      <c r="F3253">
        <f>IF(INDEX(Transactions!$L:$L,ROW()-8)="",0,INDEX(Transactions!$Q:$Q,ROW()-8))</f>
        <v>0</v>
      </c>
    </row>
    <row r="3254" spans="2:6" x14ac:dyDescent="0.15">
      <c r="B3254">
        <f ca="1">IF(INDEX(Transactions!$L:$L,ROW()-8)="",TODAY(),INDEX(Transactions!$G:$G,ROW()-8))</f>
        <v>46238</v>
      </c>
      <c r="F3254">
        <f>IF(INDEX(Transactions!$L:$L,ROW()-8)="",0,INDEX(Transactions!$Q:$Q,ROW()-8))</f>
        <v>0</v>
      </c>
    </row>
    <row r="3255" spans="2:6" x14ac:dyDescent="0.15">
      <c r="B3255">
        <f ca="1">IF(INDEX(Transactions!$L:$L,ROW()-8)="",TODAY(),INDEX(Transactions!$G:$G,ROW()-8))</f>
        <v>46238</v>
      </c>
      <c r="F3255">
        <f>IF(INDEX(Transactions!$L:$L,ROW()-8)="",0,INDEX(Transactions!$Q:$Q,ROW()-8))</f>
        <v>0</v>
      </c>
    </row>
    <row r="3256" spans="2:6" x14ac:dyDescent="0.15">
      <c r="B3256">
        <f ca="1">IF(INDEX(Transactions!$L:$L,ROW()-8)="",TODAY(),INDEX(Transactions!$G:$G,ROW()-8))</f>
        <v>46238</v>
      </c>
      <c r="F3256">
        <f>IF(INDEX(Transactions!$L:$L,ROW()-8)="",0,INDEX(Transactions!$Q:$Q,ROW()-8))</f>
        <v>0</v>
      </c>
    </row>
    <row r="3257" spans="2:6" x14ac:dyDescent="0.15">
      <c r="B3257">
        <f ca="1">IF(INDEX(Transactions!$L:$L,ROW()-8)="",TODAY(),INDEX(Transactions!$G:$G,ROW()-8))</f>
        <v>46238</v>
      </c>
      <c r="F3257">
        <f>IF(INDEX(Transactions!$L:$L,ROW()-8)="",0,INDEX(Transactions!$Q:$Q,ROW()-8))</f>
        <v>0</v>
      </c>
    </row>
    <row r="3258" spans="2:6" x14ac:dyDescent="0.15">
      <c r="B3258">
        <f ca="1">IF(INDEX(Transactions!$L:$L,ROW()-8)="",TODAY(),INDEX(Transactions!$G:$G,ROW()-8))</f>
        <v>46238</v>
      </c>
      <c r="F3258">
        <f>IF(INDEX(Transactions!$L:$L,ROW()-8)="",0,INDEX(Transactions!$Q:$Q,ROW()-8))</f>
        <v>0</v>
      </c>
    </row>
    <row r="3259" spans="2:6" x14ac:dyDescent="0.15">
      <c r="B3259">
        <f ca="1">IF(INDEX(Transactions!$L:$L,ROW()-8)="",TODAY(),INDEX(Transactions!$G:$G,ROW()-8))</f>
        <v>46238</v>
      </c>
      <c r="F3259">
        <f>IF(INDEX(Transactions!$L:$L,ROW()-8)="",0,INDEX(Transactions!$Q:$Q,ROW()-8))</f>
        <v>0</v>
      </c>
    </row>
    <row r="3260" spans="2:6" x14ac:dyDescent="0.15">
      <c r="B3260">
        <f ca="1">IF(INDEX(Transactions!$L:$L,ROW()-8)="",TODAY(),INDEX(Transactions!$G:$G,ROW()-8))</f>
        <v>46238</v>
      </c>
      <c r="F3260">
        <f>IF(INDEX(Transactions!$L:$L,ROW()-8)="",0,INDEX(Transactions!$Q:$Q,ROW()-8))</f>
        <v>0</v>
      </c>
    </row>
    <row r="3261" spans="2:6" x14ac:dyDescent="0.15">
      <c r="B3261">
        <f ca="1">IF(INDEX(Transactions!$L:$L,ROW()-8)="",TODAY(),INDEX(Transactions!$G:$G,ROW()-8))</f>
        <v>46238</v>
      </c>
      <c r="F3261">
        <f>IF(INDEX(Transactions!$L:$L,ROW()-8)="",0,INDEX(Transactions!$Q:$Q,ROW()-8))</f>
        <v>0</v>
      </c>
    </row>
    <row r="3262" spans="2:6" x14ac:dyDescent="0.15">
      <c r="B3262">
        <f ca="1">IF(INDEX(Transactions!$L:$L,ROW()-8)="",TODAY(),INDEX(Transactions!$G:$G,ROW()-8))</f>
        <v>46238</v>
      </c>
      <c r="F3262">
        <f>IF(INDEX(Transactions!$L:$L,ROW()-8)="",0,INDEX(Transactions!$Q:$Q,ROW()-8))</f>
        <v>0</v>
      </c>
    </row>
    <row r="3263" spans="2:6" x14ac:dyDescent="0.15">
      <c r="B3263">
        <f ca="1">IF(INDEX(Transactions!$L:$L,ROW()-8)="",TODAY(),INDEX(Transactions!$G:$G,ROW()-8))</f>
        <v>46238</v>
      </c>
      <c r="F3263">
        <f>IF(INDEX(Transactions!$L:$L,ROW()-8)="",0,INDEX(Transactions!$Q:$Q,ROW()-8))</f>
        <v>0</v>
      </c>
    </row>
    <row r="3264" spans="2:6" x14ac:dyDescent="0.15">
      <c r="B3264">
        <f ca="1">IF(INDEX(Transactions!$L:$L,ROW()-8)="",TODAY(),INDEX(Transactions!$G:$G,ROW()-8))</f>
        <v>46238</v>
      </c>
      <c r="F3264">
        <f>IF(INDEX(Transactions!$L:$L,ROW()-8)="",0,INDEX(Transactions!$Q:$Q,ROW()-8))</f>
        <v>0</v>
      </c>
    </row>
    <row r="3265" spans="2:6" x14ac:dyDescent="0.15">
      <c r="B3265">
        <f ca="1">IF(INDEX(Transactions!$L:$L,ROW()-8)="",TODAY(),INDEX(Transactions!$G:$G,ROW()-8))</f>
        <v>46238</v>
      </c>
      <c r="F3265">
        <f>IF(INDEX(Transactions!$L:$L,ROW()-8)="",0,INDEX(Transactions!$Q:$Q,ROW()-8))</f>
        <v>0</v>
      </c>
    </row>
    <row r="3266" spans="2:6" x14ac:dyDescent="0.15">
      <c r="B3266">
        <f ca="1">IF(INDEX(Transactions!$L:$L,ROW()-8)="",TODAY(),INDEX(Transactions!$G:$G,ROW()-8))</f>
        <v>46238</v>
      </c>
      <c r="F3266">
        <f>IF(INDEX(Transactions!$L:$L,ROW()-8)="",0,INDEX(Transactions!$Q:$Q,ROW()-8))</f>
        <v>0</v>
      </c>
    </row>
    <row r="3267" spans="2:6" x14ac:dyDescent="0.15">
      <c r="B3267">
        <f ca="1">IF(INDEX(Transactions!$L:$L,ROW()-8)="",TODAY(),INDEX(Transactions!$G:$G,ROW()-8))</f>
        <v>46238</v>
      </c>
      <c r="F3267">
        <f>IF(INDEX(Transactions!$L:$L,ROW()-8)="",0,INDEX(Transactions!$Q:$Q,ROW()-8))</f>
        <v>0</v>
      </c>
    </row>
    <row r="3268" spans="2:6" x14ac:dyDescent="0.15">
      <c r="B3268">
        <f ca="1">IF(INDEX(Transactions!$L:$L,ROW()-8)="",TODAY(),INDEX(Transactions!$G:$G,ROW()-8))</f>
        <v>46238</v>
      </c>
      <c r="F3268">
        <f>IF(INDEX(Transactions!$L:$L,ROW()-8)="",0,INDEX(Transactions!$Q:$Q,ROW()-8))</f>
        <v>0</v>
      </c>
    </row>
    <row r="3269" spans="2:6" x14ac:dyDescent="0.15">
      <c r="B3269">
        <f ca="1">IF(INDEX(Transactions!$L:$L,ROW()-8)="",TODAY(),INDEX(Transactions!$G:$G,ROW()-8))</f>
        <v>46238</v>
      </c>
      <c r="F3269">
        <f>IF(INDEX(Transactions!$L:$L,ROW()-8)="",0,INDEX(Transactions!$Q:$Q,ROW()-8))</f>
        <v>0</v>
      </c>
    </row>
    <row r="3270" spans="2:6" x14ac:dyDescent="0.15">
      <c r="B3270">
        <f ca="1">IF(INDEX(Transactions!$L:$L,ROW()-8)="",TODAY(),INDEX(Transactions!$G:$G,ROW()-8))</f>
        <v>46238</v>
      </c>
      <c r="F3270">
        <f>IF(INDEX(Transactions!$L:$L,ROW()-8)="",0,INDEX(Transactions!$Q:$Q,ROW()-8))</f>
        <v>0</v>
      </c>
    </row>
    <row r="3271" spans="2:6" x14ac:dyDescent="0.15">
      <c r="B3271">
        <f ca="1">IF(INDEX(Transactions!$L:$L,ROW()-8)="",TODAY(),INDEX(Transactions!$G:$G,ROW()-8))</f>
        <v>46238</v>
      </c>
      <c r="F3271">
        <f>IF(INDEX(Transactions!$L:$L,ROW()-8)="",0,INDEX(Transactions!$Q:$Q,ROW()-8))</f>
        <v>0</v>
      </c>
    </row>
    <row r="3272" spans="2:6" x14ac:dyDescent="0.15">
      <c r="B3272">
        <f ca="1">IF(INDEX(Transactions!$L:$L,ROW()-8)="",TODAY(),INDEX(Transactions!$G:$G,ROW()-8))</f>
        <v>46238</v>
      </c>
      <c r="F3272">
        <f>IF(INDEX(Transactions!$L:$L,ROW()-8)="",0,INDEX(Transactions!$Q:$Q,ROW()-8))</f>
        <v>0</v>
      </c>
    </row>
    <row r="3273" spans="2:6" x14ac:dyDescent="0.15">
      <c r="B3273">
        <f ca="1">IF(INDEX(Transactions!$L:$L,ROW()-8)="",TODAY(),INDEX(Transactions!$G:$G,ROW()-8))</f>
        <v>46238</v>
      </c>
      <c r="F3273">
        <f>IF(INDEX(Transactions!$L:$L,ROW()-8)="",0,INDEX(Transactions!$Q:$Q,ROW()-8))</f>
        <v>0</v>
      </c>
    </row>
    <row r="3274" spans="2:6" x14ac:dyDescent="0.15">
      <c r="B3274">
        <f ca="1">IF(INDEX(Transactions!$L:$L,ROW()-8)="",TODAY(),INDEX(Transactions!$G:$G,ROW()-8))</f>
        <v>46238</v>
      </c>
      <c r="F3274">
        <f>IF(INDEX(Transactions!$L:$L,ROW()-8)="",0,INDEX(Transactions!$Q:$Q,ROW()-8))</f>
        <v>0</v>
      </c>
    </row>
    <row r="3275" spans="2:6" x14ac:dyDescent="0.15">
      <c r="B3275">
        <f ca="1">IF(INDEX(Transactions!$L:$L,ROW()-8)="",TODAY(),INDEX(Transactions!$G:$G,ROW()-8))</f>
        <v>46238</v>
      </c>
      <c r="F3275">
        <f>IF(INDEX(Transactions!$L:$L,ROW()-8)="",0,INDEX(Transactions!$Q:$Q,ROW()-8))</f>
        <v>0</v>
      </c>
    </row>
    <row r="3276" spans="2:6" x14ac:dyDescent="0.15">
      <c r="B3276">
        <f ca="1">IF(INDEX(Transactions!$L:$L,ROW()-8)="",TODAY(),INDEX(Transactions!$G:$G,ROW()-8))</f>
        <v>46238</v>
      </c>
      <c r="F3276">
        <f>IF(INDEX(Transactions!$L:$L,ROW()-8)="",0,INDEX(Transactions!$Q:$Q,ROW()-8))</f>
        <v>0</v>
      </c>
    </row>
    <row r="3277" spans="2:6" x14ac:dyDescent="0.15">
      <c r="B3277">
        <f ca="1">IF(INDEX(Transactions!$L:$L,ROW()-8)="",TODAY(),INDEX(Transactions!$G:$G,ROW()-8))</f>
        <v>46238</v>
      </c>
      <c r="F3277">
        <f>IF(INDEX(Transactions!$L:$L,ROW()-8)="",0,INDEX(Transactions!$Q:$Q,ROW()-8))</f>
        <v>0</v>
      </c>
    </row>
    <row r="3278" spans="2:6" x14ac:dyDescent="0.15">
      <c r="B3278">
        <f ca="1">IF(INDEX(Transactions!$L:$L,ROW()-8)="",TODAY(),INDEX(Transactions!$G:$G,ROW()-8))</f>
        <v>46238</v>
      </c>
      <c r="F3278">
        <f>IF(INDEX(Transactions!$L:$L,ROW()-8)="",0,INDEX(Transactions!$Q:$Q,ROW()-8))</f>
        <v>0</v>
      </c>
    </row>
    <row r="3279" spans="2:6" x14ac:dyDescent="0.15">
      <c r="B3279">
        <f ca="1">IF(INDEX(Transactions!$L:$L,ROW()-8)="",TODAY(),INDEX(Transactions!$G:$G,ROW()-8))</f>
        <v>46238</v>
      </c>
      <c r="F3279">
        <f>IF(INDEX(Transactions!$L:$L,ROW()-8)="",0,INDEX(Transactions!$Q:$Q,ROW()-8))</f>
        <v>0</v>
      </c>
    </row>
    <row r="3280" spans="2:6" x14ac:dyDescent="0.15">
      <c r="B3280">
        <f ca="1">IF(INDEX(Transactions!$L:$L,ROW()-8)="",TODAY(),INDEX(Transactions!$G:$G,ROW()-8))</f>
        <v>46238</v>
      </c>
      <c r="F3280">
        <f>IF(INDEX(Transactions!$L:$L,ROW()-8)="",0,INDEX(Transactions!$Q:$Q,ROW()-8))</f>
        <v>0</v>
      </c>
    </row>
    <row r="3281" spans="2:6" x14ac:dyDescent="0.15">
      <c r="B3281">
        <f ca="1">IF(INDEX(Transactions!$L:$L,ROW()-8)="",TODAY(),INDEX(Transactions!$G:$G,ROW()-8))</f>
        <v>46238</v>
      </c>
      <c r="F3281">
        <f>IF(INDEX(Transactions!$L:$L,ROW()-8)="",0,INDEX(Transactions!$Q:$Q,ROW()-8))</f>
        <v>0</v>
      </c>
    </row>
    <row r="3282" spans="2:6" x14ac:dyDescent="0.15">
      <c r="B3282">
        <f ca="1">IF(INDEX(Transactions!$L:$L,ROW()-8)="",TODAY(),INDEX(Transactions!$G:$G,ROW()-8))</f>
        <v>46238</v>
      </c>
      <c r="F3282">
        <f>IF(INDEX(Transactions!$L:$L,ROW()-8)="",0,INDEX(Transactions!$Q:$Q,ROW()-8))</f>
        <v>0</v>
      </c>
    </row>
    <row r="3283" spans="2:6" x14ac:dyDescent="0.15">
      <c r="B3283">
        <f ca="1">IF(INDEX(Transactions!$L:$L,ROW()-8)="",TODAY(),INDEX(Transactions!$G:$G,ROW()-8))</f>
        <v>46238</v>
      </c>
      <c r="F3283">
        <f>IF(INDEX(Transactions!$L:$L,ROW()-8)="",0,INDEX(Transactions!$Q:$Q,ROW()-8))</f>
        <v>0</v>
      </c>
    </row>
    <row r="3284" spans="2:6" x14ac:dyDescent="0.15">
      <c r="B3284">
        <f ca="1">IF(INDEX(Transactions!$L:$L,ROW()-8)="",TODAY(),INDEX(Transactions!$G:$G,ROW()-8))</f>
        <v>46238</v>
      </c>
      <c r="F3284">
        <f>IF(INDEX(Transactions!$L:$L,ROW()-8)="",0,INDEX(Transactions!$Q:$Q,ROW()-8))</f>
        <v>0</v>
      </c>
    </row>
    <row r="3285" spans="2:6" x14ac:dyDescent="0.15">
      <c r="B3285">
        <f ca="1">IF(INDEX(Transactions!$L:$L,ROW()-8)="",TODAY(),INDEX(Transactions!$G:$G,ROW()-8))</f>
        <v>46238</v>
      </c>
      <c r="F3285">
        <f>IF(INDEX(Transactions!$L:$L,ROW()-8)="",0,INDEX(Transactions!$Q:$Q,ROW()-8))</f>
        <v>0</v>
      </c>
    </row>
    <row r="3286" spans="2:6" x14ac:dyDescent="0.15">
      <c r="B3286">
        <f ca="1">IF(INDEX(Transactions!$L:$L,ROW()-8)="",TODAY(),INDEX(Transactions!$G:$G,ROW()-8))</f>
        <v>46238</v>
      </c>
      <c r="F3286">
        <f>IF(INDEX(Transactions!$L:$L,ROW()-8)="",0,INDEX(Transactions!$Q:$Q,ROW()-8))</f>
        <v>0</v>
      </c>
    </row>
    <row r="3287" spans="2:6" x14ac:dyDescent="0.15">
      <c r="B3287">
        <f ca="1">IF(INDEX(Transactions!$L:$L,ROW()-8)="",TODAY(),INDEX(Transactions!$G:$G,ROW()-8))</f>
        <v>46238</v>
      </c>
      <c r="F3287">
        <f>IF(INDEX(Transactions!$L:$L,ROW()-8)="",0,INDEX(Transactions!$Q:$Q,ROW()-8))</f>
        <v>0</v>
      </c>
    </row>
    <row r="3288" spans="2:6" x14ac:dyDescent="0.15">
      <c r="B3288">
        <f ca="1">IF(INDEX(Transactions!$L:$L,ROW()-8)="",TODAY(),INDEX(Transactions!$G:$G,ROW()-8))</f>
        <v>46238</v>
      </c>
      <c r="F3288">
        <f>IF(INDEX(Transactions!$L:$L,ROW()-8)="",0,INDEX(Transactions!$Q:$Q,ROW()-8))</f>
        <v>0</v>
      </c>
    </row>
    <row r="3289" spans="2:6" x14ac:dyDescent="0.15">
      <c r="B3289">
        <f ca="1">IF(INDEX(Transactions!$L:$L,ROW()-8)="",TODAY(),INDEX(Transactions!$G:$G,ROW()-8))</f>
        <v>46238</v>
      </c>
      <c r="F3289">
        <f>IF(INDEX(Transactions!$L:$L,ROW()-8)="",0,INDEX(Transactions!$Q:$Q,ROW()-8))</f>
        <v>0</v>
      </c>
    </row>
    <row r="3290" spans="2:6" x14ac:dyDescent="0.15">
      <c r="B3290">
        <f ca="1">IF(INDEX(Transactions!$L:$L,ROW()-8)="",TODAY(),INDEX(Transactions!$G:$G,ROW()-8))</f>
        <v>46238</v>
      </c>
      <c r="F3290">
        <f>IF(INDEX(Transactions!$L:$L,ROW()-8)="",0,INDEX(Transactions!$Q:$Q,ROW()-8))</f>
        <v>0</v>
      </c>
    </row>
    <row r="3291" spans="2:6" x14ac:dyDescent="0.15">
      <c r="B3291">
        <f ca="1">IF(INDEX(Transactions!$L:$L,ROW()-8)="",TODAY(),INDEX(Transactions!$G:$G,ROW()-8))</f>
        <v>46238</v>
      </c>
      <c r="F3291">
        <f>IF(INDEX(Transactions!$L:$L,ROW()-8)="",0,INDEX(Transactions!$Q:$Q,ROW()-8))</f>
        <v>0</v>
      </c>
    </row>
    <row r="3292" spans="2:6" x14ac:dyDescent="0.15">
      <c r="B3292">
        <f ca="1">IF(INDEX(Transactions!$L:$L,ROW()-8)="",TODAY(),INDEX(Transactions!$G:$G,ROW()-8))</f>
        <v>46238</v>
      </c>
      <c r="F3292">
        <f>IF(INDEX(Transactions!$L:$L,ROW()-8)="",0,INDEX(Transactions!$Q:$Q,ROW()-8))</f>
        <v>0</v>
      </c>
    </row>
    <row r="3293" spans="2:6" x14ac:dyDescent="0.15">
      <c r="B3293">
        <f ca="1">IF(INDEX(Transactions!$L:$L,ROW()-8)="",TODAY(),INDEX(Transactions!$G:$G,ROW()-8))</f>
        <v>46238</v>
      </c>
      <c r="F3293">
        <f>IF(INDEX(Transactions!$L:$L,ROW()-8)="",0,INDEX(Transactions!$Q:$Q,ROW()-8))</f>
        <v>0</v>
      </c>
    </row>
    <row r="3294" spans="2:6" x14ac:dyDescent="0.15">
      <c r="B3294">
        <f ca="1">IF(INDEX(Transactions!$L:$L,ROW()-8)="",TODAY(),INDEX(Transactions!$G:$G,ROW()-8))</f>
        <v>46238</v>
      </c>
      <c r="F3294">
        <f>IF(INDEX(Transactions!$L:$L,ROW()-8)="",0,INDEX(Transactions!$Q:$Q,ROW()-8))</f>
        <v>0</v>
      </c>
    </row>
    <row r="3295" spans="2:6" x14ac:dyDescent="0.15">
      <c r="B3295">
        <f ca="1">IF(INDEX(Transactions!$L:$L,ROW()-8)="",TODAY(),INDEX(Transactions!$G:$G,ROW()-8))</f>
        <v>46238</v>
      </c>
      <c r="F3295">
        <f>IF(INDEX(Transactions!$L:$L,ROW()-8)="",0,INDEX(Transactions!$Q:$Q,ROW()-8))</f>
        <v>0</v>
      </c>
    </row>
    <row r="3296" spans="2:6" x14ac:dyDescent="0.15">
      <c r="B3296">
        <f ca="1">IF(INDEX(Transactions!$L:$L,ROW()-8)="",TODAY(),INDEX(Transactions!$G:$G,ROW()-8))</f>
        <v>46238</v>
      </c>
      <c r="F3296">
        <f>IF(INDEX(Transactions!$L:$L,ROW()-8)="",0,INDEX(Transactions!$Q:$Q,ROW()-8))</f>
        <v>0</v>
      </c>
    </row>
    <row r="3297" spans="2:6" x14ac:dyDescent="0.15">
      <c r="B3297">
        <f ca="1">IF(INDEX(Transactions!$L:$L,ROW()-8)="",TODAY(),INDEX(Transactions!$G:$G,ROW()-8))</f>
        <v>46238</v>
      </c>
      <c r="F3297">
        <f>IF(INDEX(Transactions!$L:$L,ROW()-8)="",0,INDEX(Transactions!$Q:$Q,ROW()-8))</f>
        <v>0</v>
      </c>
    </row>
    <row r="3298" spans="2:6" x14ac:dyDescent="0.15">
      <c r="B3298">
        <f ca="1">IF(INDEX(Transactions!$L:$L,ROW()-8)="",TODAY(),INDEX(Transactions!$G:$G,ROW()-8))</f>
        <v>46238</v>
      </c>
      <c r="F3298">
        <f>IF(INDEX(Transactions!$L:$L,ROW()-8)="",0,INDEX(Transactions!$Q:$Q,ROW()-8))</f>
        <v>0</v>
      </c>
    </row>
    <row r="3299" spans="2:6" x14ac:dyDescent="0.15">
      <c r="B3299">
        <f ca="1">IF(INDEX(Transactions!$L:$L,ROW()-8)="",TODAY(),INDEX(Transactions!$G:$G,ROW()-8))</f>
        <v>46238</v>
      </c>
      <c r="F3299">
        <f>IF(INDEX(Transactions!$L:$L,ROW()-8)="",0,INDEX(Transactions!$Q:$Q,ROW()-8))</f>
        <v>0</v>
      </c>
    </row>
    <row r="3300" spans="2:6" x14ac:dyDescent="0.15">
      <c r="B3300">
        <f ca="1">IF(INDEX(Transactions!$L:$L,ROW()-8)="",TODAY(),INDEX(Transactions!$G:$G,ROW()-8))</f>
        <v>46238</v>
      </c>
      <c r="F3300">
        <f>IF(INDEX(Transactions!$L:$L,ROW()-8)="",0,INDEX(Transactions!$Q:$Q,ROW()-8))</f>
        <v>0</v>
      </c>
    </row>
    <row r="3301" spans="2:6" x14ac:dyDescent="0.15">
      <c r="B3301">
        <f ca="1">IF(INDEX(Transactions!$L:$L,ROW()-8)="",TODAY(),INDEX(Transactions!$G:$G,ROW()-8))</f>
        <v>46238</v>
      </c>
      <c r="F3301">
        <f>IF(INDEX(Transactions!$L:$L,ROW()-8)="",0,INDEX(Transactions!$Q:$Q,ROW()-8))</f>
        <v>0</v>
      </c>
    </row>
    <row r="3302" spans="2:6" x14ac:dyDescent="0.15">
      <c r="B3302">
        <f ca="1">IF(INDEX(Transactions!$L:$L,ROW()-8)="",TODAY(),INDEX(Transactions!$G:$G,ROW()-8))</f>
        <v>46238</v>
      </c>
      <c r="F3302">
        <f>IF(INDEX(Transactions!$L:$L,ROW()-8)="",0,INDEX(Transactions!$Q:$Q,ROW()-8))</f>
        <v>0</v>
      </c>
    </row>
    <row r="3303" spans="2:6" x14ac:dyDescent="0.15">
      <c r="B3303">
        <f ca="1">IF(INDEX(Transactions!$L:$L,ROW()-8)="",TODAY(),INDEX(Transactions!$G:$G,ROW()-8))</f>
        <v>46238</v>
      </c>
      <c r="F3303">
        <f>IF(INDEX(Transactions!$L:$L,ROW()-8)="",0,INDEX(Transactions!$Q:$Q,ROW()-8))</f>
        <v>0</v>
      </c>
    </row>
    <row r="3304" spans="2:6" x14ac:dyDescent="0.15">
      <c r="B3304">
        <f ca="1">IF(INDEX(Transactions!$L:$L,ROW()-8)="",TODAY(),INDEX(Transactions!$G:$G,ROW()-8))</f>
        <v>46238</v>
      </c>
      <c r="F3304">
        <f>IF(INDEX(Transactions!$L:$L,ROW()-8)="",0,INDEX(Transactions!$Q:$Q,ROW()-8))</f>
        <v>0</v>
      </c>
    </row>
    <row r="3305" spans="2:6" x14ac:dyDescent="0.15">
      <c r="B3305">
        <f ca="1">IF(INDEX(Transactions!$L:$L,ROW()-8)="",TODAY(),INDEX(Transactions!$G:$G,ROW()-8))</f>
        <v>46238</v>
      </c>
      <c r="F3305">
        <f>IF(INDEX(Transactions!$L:$L,ROW()-8)="",0,INDEX(Transactions!$Q:$Q,ROW()-8))</f>
        <v>0</v>
      </c>
    </row>
    <row r="3306" spans="2:6" x14ac:dyDescent="0.15">
      <c r="B3306">
        <f ca="1">IF(INDEX(Transactions!$L:$L,ROW()-8)="",TODAY(),INDEX(Transactions!$G:$G,ROW()-8))</f>
        <v>46238</v>
      </c>
      <c r="F3306">
        <f>IF(INDEX(Transactions!$L:$L,ROW()-8)="",0,INDEX(Transactions!$Q:$Q,ROW()-8))</f>
        <v>0</v>
      </c>
    </row>
    <row r="3307" spans="2:6" x14ac:dyDescent="0.15">
      <c r="B3307">
        <f ca="1">IF(INDEX(Transactions!$L:$L,ROW()-8)="",TODAY(),INDEX(Transactions!$G:$G,ROW()-8))</f>
        <v>46238</v>
      </c>
      <c r="F3307">
        <f>IF(INDEX(Transactions!$L:$L,ROW()-8)="",0,INDEX(Transactions!$Q:$Q,ROW()-8))</f>
        <v>0</v>
      </c>
    </row>
    <row r="3308" spans="2:6" x14ac:dyDescent="0.15">
      <c r="B3308">
        <f ca="1">IF(INDEX(Transactions!$L:$L,ROW()-8)="",TODAY(),INDEX(Transactions!$G:$G,ROW()-8))</f>
        <v>46238</v>
      </c>
      <c r="F3308">
        <f>IF(INDEX(Transactions!$L:$L,ROW()-8)="",0,INDEX(Transactions!$Q:$Q,ROW()-8))</f>
        <v>0</v>
      </c>
    </row>
    <row r="3309" spans="2:6" x14ac:dyDescent="0.15">
      <c r="B3309">
        <f ca="1">IF(INDEX(Transactions!$L:$L,ROW()-8)="",TODAY(),INDEX(Transactions!$G:$G,ROW()-8))</f>
        <v>46238</v>
      </c>
      <c r="F3309">
        <f>IF(INDEX(Transactions!$L:$L,ROW()-8)="",0,INDEX(Transactions!$Q:$Q,ROW()-8))</f>
        <v>0</v>
      </c>
    </row>
    <row r="3310" spans="2:6" x14ac:dyDescent="0.15">
      <c r="B3310">
        <f ca="1">IF(INDEX(Transactions!$L:$L,ROW()-8)="",TODAY(),INDEX(Transactions!$G:$G,ROW()-8))</f>
        <v>46238</v>
      </c>
      <c r="F3310">
        <f>IF(INDEX(Transactions!$L:$L,ROW()-8)="",0,INDEX(Transactions!$Q:$Q,ROW()-8))</f>
        <v>0</v>
      </c>
    </row>
    <row r="3311" spans="2:6" x14ac:dyDescent="0.15">
      <c r="B3311">
        <f ca="1">IF(INDEX(Transactions!$L:$L,ROW()-8)="",TODAY(),INDEX(Transactions!$G:$G,ROW()-8))</f>
        <v>46238</v>
      </c>
      <c r="F3311">
        <f>IF(INDEX(Transactions!$L:$L,ROW()-8)="",0,INDEX(Transactions!$Q:$Q,ROW()-8))</f>
        <v>0</v>
      </c>
    </row>
    <row r="3312" spans="2:6" x14ac:dyDescent="0.15">
      <c r="B3312">
        <f ca="1">IF(INDEX(Transactions!$L:$L,ROW()-8)="",TODAY(),INDEX(Transactions!$G:$G,ROW()-8))</f>
        <v>46238</v>
      </c>
      <c r="F3312">
        <f>IF(INDEX(Transactions!$L:$L,ROW()-8)="",0,INDEX(Transactions!$Q:$Q,ROW()-8))</f>
        <v>0</v>
      </c>
    </row>
    <row r="3313" spans="2:6" x14ac:dyDescent="0.15">
      <c r="B3313">
        <f ca="1">IF(INDEX(Transactions!$L:$L,ROW()-8)="",TODAY(),INDEX(Transactions!$G:$G,ROW()-8))</f>
        <v>46238</v>
      </c>
      <c r="F3313">
        <f>IF(INDEX(Transactions!$L:$L,ROW()-8)="",0,INDEX(Transactions!$Q:$Q,ROW()-8))</f>
        <v>0</v>
      </c>
    </row>
    <row r="3314" spans="2:6" x14ac:dyDescent="0.15">
      <c r="B3314">
        <f ca="1">IF(INDEX(Transactions!$L:$L,ROW()-8)="",TODAY(),INDEX(Transactions!$G:$G,ROW()-8))</f>
        <v>46238</v>
      </c>
      <c r="F3314">
        <f>IF(INDEX(Transactions!$L:$L,ROW()-8)="",0,INDEX(Transactions!$Q:$Q,ROW()-8))</f>
        <v>0</v>
      </c>
    </row>
    <row r="3315" spans="2:6" x14ac:dyDescent="0.15">
      <c r="B3315">
        <f ca="1">IF(INDEX(Transactions!$L:$L,ROW()-8)="",TODAY(),INDEX(Transactions!$G:$G,ROW()-8))</f>
        <v>46238</v>
      </c>
      <c r="F3315">
        <f>IF(INDEX(Transactions!$L:$L,ROW()-8)="",0,INDEX(Transactions!$Q:$Q,ROW()-8))</f>
        <v>0</v>
      </c>
    </row>
    <row r="3316" spans="2:6" x14ac:dyDescent="0.15">
      <c r="B3316">
        <f ca="1">IF(INDEX(Transactions!$L:$L,ROW()-8)="",TODAY(),INDEX(Transactions!$G:$G,ROW()-8))</f>
        <v>46238</v>
      </c>
      <c r="F3316">
        <f>IF(INDEX(Transactions!$L:$L,ROW()-8)="",0,INDEX(Transactions!$Q:$Q,ROW()-8))</f>
        <v>0</v>
      </c>
    </row>
    <row r="3317" spans="2:6" x14ac:dyDescent="0.15">
      <c r="B3317">
        <f ca="1">IF(INDEX(Transactions!$L:$L,ROW()-8)="",TODAY(),INDEX(Transactions!$G:$G,ROW()-8))</f>
        <v>46238</v>
      </c>
      <c r="F3317">
        <f>IF(INDEX(Transactions!$L:$L,ROW()-8)="",0,INDEX(Transactions!$Q:$Q,ROW()-8))</f>
        <v>0</v>
      </c>
    </row>
    <row r="3318" spans="2:6" x14ac:dyDescent="0.15">
      <c r="B3318">
        <f ca="1">IF(INDEX(Transactions!$L:$L,ROW()-8)="",TODAY(),INDEX(Transactions!$G:$G,ROW()-8))</f>
        <v>46238</v>
      </c>
      <c r="F3318">
        <f>IF(INDEX(Transactions!$L:$L,ROW()-8)="",0,INDEX(Transactions!$Q:$Q,ROW()-8))</f>
        <v>0</v>
      </c>
    </row>
    <row r="3319" spans="2:6" x14ac:dyDescent="0.15">
      <c r="B3319">
        <f ca="1">IF(INDEX(Transactions!$L:$L,ROW()-8)="",TODAY(),INDEX(Transactions!$G:$G,ROW()-8))</f>
        <v>46238</v>
      </c>
      <c r="F3319">
        <f>IF(INDEX(Transactions!$L:$L,ROW()-8)="",0,INDEX(Transactions!$Q:$Q,ROW()-8))</f>
        <v>0</v>
      </c>
    </row>
    <row r="3320" spans="2:6" x14ac:dyDescent="0.15">
      <c r="B3320">
        <f ca="1">IF(INDEX(Transactions!$L:$L,ROW()-8)="",TODAY(),INDEX(Transactions!$G:$G,ROW()-8))</f>
        <v>46238</v>
      </c>
      <c r="F3320">
        <f>IF(INDEX(Transactions!$L:$L,ROW()-8)="",0,INDEX(Transactions!$Q:$Q,ROW()-8))</f>
        <v>0</v>
      </c>
    </row>
    <row r="3321" spans="2:6" x14ac:dyDescent="0.15">
      <c r="B3321">
        <f ca="1">IF(INDEX(Transactions!$L:$L,ROW()-8)="",TODAY(),INDEX(Transactions!$G:$G,ROW()-8))</f>
        <v>46238</v>
      </c>
      <c r="F3321">
        <f>IF(INDEX(Transactions!$L:$L,ROW()-8)="",0,INDEX(Transactions!$Q:$Q,ROW()-8))</f>
        <v>0</v>
      </c>
    </row>
    <row r="3322" spans="2:6" x14ac:dyDescent="0.15">
      <c r="B3322">
        <f ca="1">IF(INDEX(Transactions!$L:$L,ROW()-8)="",TODAY(),INDEX(Transactions!$G:$G,ROW()-8))</f>
        <v>46238</v>
      </c>
      <c r="F3322">
        <f>IF(INDEX(Transactions!$L:$L,ROW()-8)="",0,INDEX(Transactions!$Q:$Q,ROW()-8))</f>
        <v>0</v>
      </c>
    </row>
    <row r="3323" spans="2:6" x14ac:dyDescent="0.15">
      <c r="B3323">
        <f ca="1">IF(INDEX(Transactions!$L:$L,ROW()-8)="",TODAY(),INDEX(Transactions!$G:$G,ROW()-8))</f>
        <v>46238</v>
      </c>
      <c r="F3323">
        <f>IF(INDEX(Transactions!$L:$L,ROW()-8)="",0,INDEX(Transactions!$Q:$Q,ROW()-8))</f>
        <v>0</v>
      </c>
    </row>
    <row r="3324" spans="2:6" x14ac:dyDescent="0.15">
      <c r="B3324">
        <f ca="1">IF(INDEX(Transactions!$L:$L,ROW()-8)="",TODAY(),INDEX(Transactions!$G:$G,ROW()-8))</f>
        <v>46238</v>
      </c>
      <c r="F3324">
        <f>IF(INDEX(Transactions!$L:$L,ROW()-8)="",0,INDEX(Transactions!$Q:$Q,ROW()-8))</f>
        <v>0</v>
      </c>
    </row>
    <row r="3325" spans="2:6" x14ac:dyDescent="0.15">
      <c r="B3325">
        <f ca="1">IF(INDEX(Transactions!$L:$L,ROW()-8)="",TODAY(),INDEX(Transactions!$G:$G,ROW()-8))</f>
        <v>46238</v>
      </c>
      <c r="F3325">
        <f>IF(INDEX(Transactions!$L:$L,ROW()-8)="",0,INDEX(Transactions!$Q:$Q,ROW()-8))</f>
        <v>0</v>
      </c>
    </row>
    <row r="3326" spans="2:6" x14ac:dyDescent="0.15">
      <c r="B3326">
        <f ca="1">IF(INDEX(Transactions!$L:$L,ROW()-8)="",TODAY(),INDEX(Transactions!$G:$G,ROW()-8))</f>
        <v>46238</v>
      </c>
      <c r="F3326">
        <f>IF(INDEX(Transactions!$L:$L,ROW()-8)="",0,INDEX(Transactions!$Q:$Q,ROW()-8))</f>
        <v>0</v>
      </c>
    </row>
    <row r="3327" spans="2:6" x14ac:dyDescent="0.15">
      <c r="B3327">
        <f ca="1">IF(INDEX(Transactions!$L:$L,ROW()-8)="",TODAY(),INDEX(Transactions!$G:$G,ROW()-8))</f>
        <v>46238</v>
      </c>
      <c r="F3327">
        <f>IF(INDEX(Transactions!$L:$L,ROW()-8)="",0,INDEX(Transactions!$Q:$Q,ROW()-8))</f>
        <v>0</v>
      </c>
    </row>
    <row r="3328" spans="2:6" x14ac:dyDescent="0.15">
      <c r="B3328">
        <f ca="1">IF(INDEX(Transactions!$L:$L,ROW()-8)="",TODAY(),INDEX(Transactions!$G:$G,ROW()-8))</f>
        <v>46238</v>
      </c>
      <c r="F3328">
        <f>IF(INDEX(Transactions!$L:$L,ROW()-8)="",0,INDEX(Transactions!$Q:$Q,ROW()-8))</f>
        <v>0</v>
      </c>
    </row>
    <row r="3329" spans="2:6" x14ac:dyDescent="0.15">
      <c r="B3329">
        <f ca="1">IF(INDEX(Transactions!$L:$L,ROW()-8)="",TODAY(),INDEX(Transactions!$G:$G,ROW()-8))</f>
        <v>46238</v>
      </c>
      <c r="F3329">
        <f>IF(INDEX(Transactions!$L:$L,ROW()-8)="",0,INDEX(Transactions!$Q:$Q,ROW()-8))</f>
        <v>0</v>
      </c>
    </row>
    <row r="3330" spans="2:6" x14ac:dyDescent="0.15">
      <c r="B3330">
        <f ca="1">IF(INDEX(Transactions!$L:$L,ROW()-8)="",TODAY(),INDEX(Transactions!$G:$G,ROW()-8))</f>
        <v>46238</v>
      </c>
      <c r="F3330">
        <f>IF(INDEX(Transactions!$L:$L,ROW()-8)="",0,INDEX(Transactions!$Q:$Q,ROW()-8))</f>
        <v>0</v>
      </c>
    </row>
    <row r="3331" spans="2:6" x14ac:dyDescent="0.15">
      <c r="B3331">
        <f ca="1">IF(INDEX(Transactions!$L:$L,ROW()-8)="",TODAY(),INDEX(Transactions!$G:$G,ROW()-8))</f>
        <v>46238</v>
      </c>
      <c r="F3331">
        <f>IF(INDEX(Transactions!$L:$L,ROW()-8)="",0,INDEX(Transactions!$Q:$Q,ROW()-8))</f>
        <v>0</v>
      </c>
    </row>
    <row r="3332" spans="2:6" x14ac:dyDescent="0.15">
      <c r="B3332">
        <f ca="1">IF(INDEX(Transactions!$L:$L,ROW()-8)="",TODAY(),INDEX(Transactions!$G:$G,ROW()-8))</f>
        <v>46238</v>
      </c>
      <c r="F3332">
        <f>IF(INDEX(Transactions!$L:$L,ROW()-8)="",0,INDEX(Transactions!$Q:$Q,ROW()-8))</f>
        <v>0</v>
      </c>
    </row>
    <row r="3333" spans="2:6" x14ac:dyDescent="0.15">
      <c r="B3333">
        <f ca="1">IF(INDEX(Transactions!$L:$L,ROW()-8)="",TODAY(),INDEX(Transactions!$G:$G,ROW()-8))</f>
        <v>46238</v>
      </c>
      <c r="F3333">
        <f>IF(INDEX(Transactions!$L:$L,ROW()-8)="",0,INDEX(Transactions!$Q:$Q,ROW()-8))</f>
        <v>0</v>
      </c>
    </row>
    <row r="3334" spans="2:6" x14ac:dyDescent="0.15">
      <c r="B3334">
        <f ca="1">IF(INDEX(Transactions!$L:$L,ROW()-8)="",TODAY(),INDEX(Transactions!$G:$G,ROW()-8))</f>
        <v>46238</v>
      </c>
      <c r="F3334">
        <f>IF(INDEX(Transactions!$L:$L,ROW()-8)="",0,INDEX(Transactions!$Q:$Q,ROW()-8))</f>
        <v>0</v>
      </c>
    </row>
    <row r="3335" spans="2:6" x14ac:dyDescent="0.15">
      <c r="B3335">
        <f ca="1">IF(INDEX(Transactions!$L:$L,ROW()-8)="",TODAY(),INDEX(Transactions!$G:$G,ROW()-8))</f>
        <v>46238</v>
      </c>
      <c r="F3335">
        <f>IF(INDEX(Transactions!$L:$L,ROW()-8)="",0,INDEX(Transactions!$Q:$Q,ROW()-8))</f>
        <v>0</v>
      </c>
    </row>
    <row r="3336" spans="2:6" x14ac:dyDescent="0.15">
      <c r="B3336">
        <f ca="1">IF(INDEX(Transactions!$L:$L,ROW()-8)="",TODAY(),INDEX(Transactions!$G:$G,ROW()-8))</f>
        <v>46238</v>
      </c>
      <c r="F3336">
        <f>IF(INDEX(Transactions!$L:$L,ROW()-8)="",0,INDEX(Transactions!$Q:$Q,ROW()-8))</f>
        <v>0</v>
      </c>
    </row>
    <row r="3337" spans="2:6" x14ac:dyDescent="0.15">
      <c r="B3337">
        <f ca="1">IF(INDEX(Transactions!$L:$L,ROW()-8)="",TODAY(),INDEX(Transactions!$G:$G,ROW()-8))</f>
        <v>46238</v>
      </c>
      <c r="F3337">
        <f>IF(INDEX(Transactions!$L:$L,ROW()-8)="",0,INDEX(Transactions!$Q:$Q,ROW()-8))</f>
        <v>0</v>
      </c>
    </row>
    <row r="3338" spans="2:6" x14ac:dyDescent="0.15">
      <c r="B3338">
        <f ca="1">IF(INDEX(Transactions!$L:$L,ROW()-8)="",TODAY(),INDEX(Transactions!$G:$G,ROW()-8))</f>
        <v>46238</v>
      </c>
      <c r="F3338">
        <f>IF(INDEX(Transactions!$L:$L,ROW()-8)="",0,INDEX(Transactions!$Q:$Q,ROW()-8))</f>
        <v>0</v>
      </c>
    </row>
    <row r="3339" spans="2:6" x14ac:dyDescent="0.15">
      <c r="B3339">
        <f ca="1">IF(INDEX(Transactions!$L:$L,ROW()-8)="",TODAY(),INDEX(Transactions!$G:$G,ROW()-8))</f>
        <v>46238</v>
      </c>
      <c r="F3339">
        <f>IF(INDEX(Transactions!$L:$L,ROW()-8)="",0,INDEX(Transactions!$Q:$Q,ROW()-8))</f>
        <v>0</v>
      </c>
    </row>
    <row r="3340" spans="2:6" x14ac:dyDescent="0.15">
      <c r="B3340">
        <f ca="1">IF(INDEX(Transactions!$L:$L,ROW()-8)="",TODAY(),INDEX(Transactions!$G:$G,ROW()-8))</f>
        <v>46238</v>
      </c>
      <c r="F3340">
        <f>IF(INDEX(Transactions!$L:$L,ROW()-8)="",0,INDEX(Transactions!$Q:$Q,ROW()-8))</f>
        <v>0</v>
      </c>
    </row>
    <row r="3341" spans="2:6" x14ac:dyDescent="0.15">
      <c r="B3341">
        <f ca="1">IF(INDEX(Transactions!$L:$L,ROW()-8)="",TODAY(),INDEX(Transactions!$G:$G,ROW()-8))</f>
        <v>46238</v>
      </c>
      <c r="F3341">
        <f>IF(INDEX(Transactions!$L:$L,ROW()-8)="",0,INDEX(Transactions!$Q:$Q,ROW()-8))</f>
        <v>0</v>
      </c>
    </row>
    <row r="3342" spans="2:6" x14ac:dyDescent="0.15">
      <c r="B3342">
        <f ca="1">IF(INDEX(Transactions!$L:$L,ROW()-8)="",TODAY(),INDEX(Transactions!$G:$G,ROW()-8))</f>
        <v>46238</v>
      </c>
      <c r="F3342">
        <f>IF(INDEX(Transactions!$L:$L,ROW()-8)="",0,INDEX(Transactions!$Q:$Q,ROW()-8))</f>
        <v>0</v>
      </c>
    </row>
    <row r="3343" spans="2:6" x14ac:dyDescent="0.15">
      <c r="B3343">
        <f ca="1">IF(INDEX(Transactions!$L:$L,ROW()-8)="",TODAY(),INDEX(Transactions!$G:$G,ROW()-8))</f>
        <v>46238</v>
      </c>
      <c r="F3343">
        <f>IF(INDEX(Transactions!$L:$L,ROW()-8)="",0,INDEX(Transactions!$Q:$Q,ROW()-8))</f>
        <v>0</v>
      </c>
    </row>
    <row r="3344" spans="2:6" x14ac:dyDescent="0.15">
      <c r="B3344">
        <f ca="1">IF(INDEX(Transactions!$L:$L,ROW()-8)="",TODAY(),INDEX(Transactions!$G:$G,ROW()-8))</f>
        <v>46238</v>
      </c>
      <c r="F3344">
        <f>IF(INDEX(Transactions!$L:$L,ROW()-8)="",0,INDEX(Transactions!$Q:$Q,ROW()-8))</f>
        <v>0</v>
      </c>
    </row>
    <row r="3345" spans="2:6" x14ac:dyDescent="0.15">
      <c r="B3345">
        <f ca="1">IF(INDEX(Transactions!$L:$L,ROW()-8)="",TODAY(),INDEX(Transactions!$G:$G,ROW()-8))</f>
        <v>46238</v>
      </c>
      <c r="F3345">
        <f>IF(INDEX(Transactions!$L:$L,ROW()-8)="",0,INDEX(Transactions!$Q:$Q,ROW()-8))</f>
        <v>0</v>
      </c>
    </row>
    <row r="3346" spans="2:6" x14ac:dyDescent="0.15">
      <c r="B3346">
        <f ca="1">IF(INDEX(Transactions!$L:$L,ROW()-8)="",TODAY(),INDEX(Transactions!$G:$G,ROW()-8))</f>
        <v>46238</v>
      </c>
      <c r="F3346">
        <f>IF(INDEX(Transactions!$L:$L,ROW()-8)="",0,INDEX(Transactions!$Q:$Q,ROW()-8))</f>
        <v>0</v>
      </c>
    </row>
    <row r="3347" spans="2:6" x14ac:dyDescent="0.15">
      <c r="B3347">
        <f ca="1">IF(INDEX(Transactions!$L:$L,ROW()-8)="",TODAY(),INDEX(Transactions!$G:$G,ROW()-8))</f>
        <v>46238</v>
      </c>
      <c r="F3347">
        <f>IF(INDEX(Transactions!$L:$L,ROW()-8)="",0,INDEX(Transactions!$Q:$Q,ROW()-8))</f>
        <v>0</v>
      </c>
    </row>
    <row r="3348" spans="2:6" x14ac:dyDescent="0.15">
      <c r="B3348">
        <f ca="1">IF(INDEX(Transactions!$L:$L,ROW()-8)="",TODAY(),INDEX(Transactions!$G:$G,ROW()-8))</f>
        <v>46238</v>
      </c>
      <c r="F3348">
        <f>IF(INDEX(Transactions!$L:$L,ROW()-8)="",0,INDEX(Transactions!$Q:$Q,ROW()-8))</f>
        <v>0</v>
      </c>
    </row>
    <row r="3349" spans="2:6" x14ac:dyDescent="0.15">
      <c r="B3349">
        <f ca="1">IF(INDEX(Transactions!$L:$L,ROW()-8)="",TODAY(),INDEX(Transactions!$G:$G,ROW()-8))</f>
        <v>46238</v>
      </c>
      <c r="F3349">
        <f>IF(INDEX(Transactions!$L:$L,ROW()-8)="",0,INDEX(Transactions!$Q:$Q,ROW()-8))</f>
        <v>0</v>
      </c>
    </row>
    <row r="3350" spans="2:6" x14ac:dyDescent="0.15">
      <c r="B3350">
        <f ca="1">IF(INDEX(Transactions!$L:$L,ROW()-8)="",TODAY(),INDEX(Transactions!$G:$G,ROW()-8))</f>
        <v>46238</v>
      </c>
      <c r="F3350">
        <f>IF(INDEX(Transactions!$L:$L,ROW()-8)="",0,INDEX(Transactions!$Q:$Q,ROW()-8))</f>
        <v>0</v>
      </c>
    </row>
    <row r="3351" spans="2:6" x14ac:dyDescent="0.15">
      <c r="B3351">
        <f ca="1">IF(INDEX(Transactions!$L:$L,ROW()-8)="",TODAY(),INDEX(Transactions!$G:$G,ROW()-8))</f>
        <v>46238</v>
      </c>
      <c r="F3351">
        <f>IF(INDEX(Transactions!$L:$L,ROW()-8)="",0,INDEX(Transactions!$Q:$Q,ROW()-8))</f>
        <v>0</v>
      </c>
    </row>
    <row r="3352" spans="2:6" x14ac:dyDescent="0.15">
      <c r="B3352">
        <f ca="1">IF(INDEX(Transactions!$L:$L,ROW()-8)="",TODAY(),INDEX(Transactions!$G:$G,ROW()-8))</f>
        <v>46238</v>
      </c>
      <c r="F3352">
        <f>IF(INDEX(Transactions!$L:$L,ROW()-8)="",0,INDEX(Transactions!$Q:$Q,ROW()-8))</f>
        <v>0</v>
      </c>
    </row>
    <row r="3353" spans="2:6" x14ac:dyDescent="0.15">
      <c r="B3353">
        <f ca="1">IF(INDEX(Transactions!$L:$L,ROW()-8)="",TODAY(),INDEX(Transactions!$G:$G,ROW()-8))</f>
        <v>46238</v>
      </c>
      <c r="F3353">
        <f>IF(INDEX(Transactions!$L:$L,ROW()-8)="",0,INDEX(Transactions!$Q:$Q,ROW()-8))</f>
        <v>0</v>
      </c>
    </row>
    <row r="3354" spans="2:6" x14ac:dyDescent="0.15">
      <c r="B3354">
        <f ca="1">IF(INDEX(Transactions!$L:$L,ROW()-8)="",TODAY(),INDEX(Transactions!$G:$G,ROW()-8))</f>
        <v>46238</v>
      </c>
      <c r="F3354">
        <f>IF(INDEX(Transactions!$L:$L,ROW()-8)="",0,INDEX(Transactions!$Q:$Q,ROW()-8))</f>
        <v>0</v>
      </c>
    </row>
    <row r="3355" spans="2:6" x14ac:dyDescent="0.15">
      <c r="B3355">
        <f ca="1">IF(INDEX(Transactions!$L:$L,ROW()-8)="",TODAY(),INDEX(Transactions!$G:$G,ROW()-8))</f>
        <v>46238</v>
      </c>
      <c r="F3355">
        <f>IF(INDEX(Transactions!$L:$L,ROW()-8)="",0,INDEX(Transactions!$Q:$Q,ROW()-8))</f>
        <v>0</v>
      </c>
    </row>
    <row r="3356" spans="2:6" x14ac:dyDescent="0.15">
      <c r="B3356">
        <f ca="1">IF(INDEX(Transactions!$L:$L,ROW()-8)="",TODAY(),INDEX(Transactions!$G:$G,ROW()-8))</f>
        <v>46238</v>
      </c>
      <c r="F3356">
        <f>IF(INDEX(Transactions!$L:$L,ROW()-8)="",0,INDEX(Transactions!$Q:$Q,ROW()-8))</f>
        <v>0</v>
      </c>
    </row>
    <row r="3357" spans="2:6" x14ac:dyDescent="0.15">
      <c r="B3357">
        <f ca="1">IF(INDEX(Transactions!$L:$L,ROW()-8)="",TODAY(),INDEX(Transactions!$G:$G,ROW()-8))</f>
        <v>46238</v>
      </c>
      <c r="F3357">
        <f>IF(INDEX(Transactions!$L:$L,ROW()-8)="",0,INDEX(Transactions!$Q:$Q,ROW()-8))</f>
        <v>0</v>
      </c>
    </row>
    <row r="3358" spans="2:6" x14ac:dyDescent="0.15">
      <c r="B3358">
        <f ca="1">IF(INDEX(Transactions!$L:$L,ROW()-8)="",TODAY(),INDEX(Transactions!$G:$G,ROW()-8))</f>
        <v>46238</v>
      </c>
      <c r="F3358">
        <f>IF(INDEX(Transactions!$L:$L,ROW()-8)="",0,INDEX(Transactions!$Q:$Q,ROW()-8))</f>
        <v>0</v>
      </c>
    </row>
    <row r="3359" spans="2:6" x14ac:dyDescent="0.15">
      <c r="B3359">
        <f ca="1">IF(INDEX(Transactions!$L:$L,ROW()-8)="",TODAY(),INDEX(Transactions!$G:$G,ROW()-8))</f>
        <v>46238</v>
      </c>
      <c r="F3359">
        <f>IF(INDEX(Transactions!$L:$L,ROW()-8)="",0,INDEX(Transactions!$Q:$Q,ROW()-8))</f>
        <v>0</v>
      </c>
    </row>
    <row r="3360" spans="2:6" x14ac:dyDescent="0.15">
      <c r="B3360">
        <f ca="1">IF(INDEX(Transactions!$L:$L,ROW()-8)="",TODAY(),INDEX(Transactions!$G:$G,ROW()-8))</f>
        <v>46238</v>
      </c>
      <c r="F3360">
        <f>IF(INDEX(Transactions!$L:$L,ROW()-8)="",0,INDEX(Transactions!$Q:$Q,ROW()-8))</f>
        <v>0</v>
      </c>
    </row>
    <row r="3361" spans="2:6" x14ac:dyDescent="0.15">
      <c r="B3361">
        <f ca="1">IF(INDEX(Transactions!$L:$L,ROW()-8)="",TODAY(),INDEX(Transactions!$G:$G,ROW()-8))</f>
        <v>46238</v>
      </c>
      <c r="F3361">
        <f>IF(INDEX(Transactions!$L:$L,ROW()-8)="",0,INDEX(Transactions!$Q:$Q,ROW()-8))</f>
        <v>0</v>
      </c>
    </row>
    <row r="3362" spans="2:6" x14ac:dyDescent="0.15">
      <c r="B3362">
        <f ca="1">IF(INDEX(Transactions!$L:$L,ROW()-8)="",TODAY(),INDEX(Transactions!$G:$G,ROW()-8))</f>
        <v>46238</v>
      </c>
      <c r="F3362">
        <f>IF(INDEX(Transactions!$L:$L,ROW()-8)="",0,INDEX(Transactions!$Q:$Q,ROW()-8))</f>
        <v>0</v>
      </c>
    </row>
    <row r="3363" spans="2:6" x14ac:dyDescent="0.15">
      <c r="B3363">
        <f ca="1">IF(INDEX(Transactions!$L:$L,ROW()-8)="",TODAY(),INDEX(Transactions!$G:$G,ROW()-8))</f>
        <v>46238</v>
      </c>
      <c r="F3363">
        <f>IF(INDEX(Transactions!$L:$L,ROW()-8)="",0,INDEX(Transactions!$Q:$Q,ROW()-8))</f>
        <v>0</v>
      </c>
    </row>
    <row r="3364" spans="2:6" x14ac:dyDescent="0.15">
      <c r="B3364">
        <f ca="1">IF(INDEX(Transactions!$L:$L,ROW()-8)="",TODAY(),INDEX(Transactions!$G:$G,ROW()-8))</f>
        <v>46238</v>
      </c>
      <c r="F3364">
        <f>IF(INDEX(Transactions!$L:$L,ROW()-8)="",0,INDEX(Transactions!$Q:$Q,ROW()-8))</f>
        <v>0</v>
      </c>
    </row>
    <row r="3365" spans="2:6" x14ac:dyDescent="0.15">
      <c r="B3365">
        <f ca="1">IF(INDEX(Transactions!$L:$L,ROW()-8)="",TODAY(),INDEX(Transactions!$G:$G,ROW()-8))</f>
        <v>46238</v>
      </c>
      <c r="F3365">
        <f>IF(INDEX(Transactions!$L:$L,ROW()-8)="",0,INDEX(Transactions!$Q:$Q,ROW()-8))</f>
        <v>0</v>
      </c>
    </row>
    <row r="3366" spans="2:6" x14ac:dyDescent="0.15">
      <c r="B3366">
        <f ca="1">IF(INDEX(Transactions!$L:$L,ROW()-8)="",TODAY(),INDEX(Transactions!$G:$G,ROW()-8))</f>
        <v>46238</v>
      </c>
      <c r="F3366">
        <f>IF(INDEX(Transactions!$L:$L,ROW()-8)="",0,INDEX(Transactions!$Q:$Q,ROW()-8))</f>
        <v>0</v>
      </c>
    </row>
    <row r="3367" spans="2:6" x14ac:dyDescent="0.15">
      <c r="B3367">
        <f ca="1">IF(INDEX(Transactions!$L:$L,ROW()-8)="",TODAY(),INDEX(Transactions!$G:$G,ROW()-8))</f>
        <v>46238</v>
      </c>
      <c r="F3367">
        <f>IF(INDEX(Transactions!$L:$L,ROW()-8)="",0,INDEX(Transactions!$Q:$Q,ROW()-8))</f>
        <v>0</v>
      </c>
    </row>
    <row r="3368" spans="2:6" x14ac:dyDescent="0.15">
      <c r="B3368">
        <f ca="1">IF(INDEX(Transactions!$L:$L,ROW()-8)="",TODAY(),INDEX(Transactions!$G:$G,ROW()-8))</f>
        <v>46238</v>
      </c>
      <c r="F3368">
        <f>IF(INDEX(Transactions!$L:$L,ROW()-8)="",0,INDEX(Transactions!$Q:$Q,ROW()-8))</f>
        <v>0</v>
      </c>
    </row>
    <row r="3369" spans="2:6" x14ac:dyDescent="0.15">
      <c r="B3369">
        <f ca="1">IF(INDEX(Transactions!$L:$L,ROW()-8)="",TODAY(),INDEX(Transactions!$G:$G,ROW()-8))</f>
        <v>46238</v>
      </c>
      <c r="F3369">
        <f>IF(INDEX(Transactions!$L:$L,ROW()-8)="",0,INDEX(Transactions!$Q:$Q,ROW()-8))</f>
        <v>0</v>
      </c>
    </row>
    <row r="3370" spans="2:6" x14ac:dyDescent="0.15">
      <c r="B3370">
        <f ca="1">IF(INDEX(Transactions!$L:$L,ROW()-8)="",TODAY(),INDEX(Transactions!$G:$G,ROW()-8))</f>
        <v>46238</v>
      </c>
      <c r="F3370">
        <f>IF(INDEX(Transactions!$L:$L,ROW()-8)="",0,INDEX(Transactions!$Q:$Q,ROW()-8))</f>
        <v>0</v>
      </c>
    </row>
    <row r="3371" spans="2:6" x14ac:dyDescent="0.15">
      <c r="B3371">
        <f ca="1">IF(INDEX(Transactions!$L:$L,ROW()-8)="",TODAY(),INDEX(Transactions!$G:$G,ROW()-8))</f>
        <v>46238</v>
      </c>
      <c r="F3371">
        <f>IF(INDEX(Transactions!$L:$L,ROW()-8)="",0,INDEX(Transactions!$Q:$Q,ROW()-8))</f>
        <v>0</v>
      </c>
    </row>
    <row r="3372" spans="2:6" x14ac:dyDescent="0.15">
      <c r="B3372">
        <f ca="1">IF(INDEX(Transactions!$L:$L,ROW()-8)="",TODAY(),INDEX(Transactions!$G:$G,ROW()-8))</f>
        <v>46238</v>
      </c>
      <c r="F3372">
        <f>IF(INDEX(Transactions!$L:$L,ROW()-8)="",0,INDEX(Transactions!$Q:$Q,ROW()-8))</f>
        <v>0</v>
      </c>
    </row>
    <row r="3373" spans="2:6" x14ac:dyDescent="0.15">
      <c r="B3373">
        <f ca="1">IF(INDEX(Transactions!$L:$L,ROW()-8)="",TODAY(),INDEX(Transactions!$G:$G,ROW()-8))</f>
        <v>46238</v>
      </c>
      <c r="F3373">
        <f>IF(INDEX(Transactions!$L:$L,ROW()-8)="",0,INDEX(Transactions!$Q:$Q,ROW()-8))</f>
        <v>0</v>
      </c>
    </row>
    <row r="3374" spans="2:6" x14ac:dyDescent="0.15">
      <c r="B3374">
        <f ca="1">IF(INDEX(Transactions!$L:$L,ROW()-8)="",TODAY(),INDEX(Transactions!$G:$G,ROW()-8))</f>
        <v>46238</v>
      </c>
      <c r="F3374">
        <f>IF(INDEX(Transactions!$L:$L,ROW()-8)="",0,INDEX(Transactions!$Q:$Q,ROW()-8))</f>
        <v>0</v>
      </c>
    </row>
    <row r="3375" spans="2:6" x14ac:dyDescent="0.15">
      <c r="B3375">
        <f ca="1">IF(INDEX(Transactions!$L:$L,ROW()-8)="",TODAY(),INDEX(Transactions!$G:$G,ROW()-8))</f>
        <v>46238</v>
      </c>
      <c r="F3375">
        <f>IF(INDEX(Transactions!$L:$L,ROW()-8)="",0,INDEX(Transactions!$Q:$Q,ROW()-8))</f>
        <v>0</v>
      </c>
    </row>
    <row r="3376" spans="2:6" x14ac:dyDescent="0.15">
      <c r="B3376">
        <f ca="1">IF(INDEX(Transactions!$L:$L,ROW()-8)="",TODAY(),INDEX(Transactions!$G:$G,ROW()-8))</f>
        <v>46238</v>
      </c>
      <c r="F3376">
        <f>IF(INDEX(Transactions!$L:$L,ROW()-8)="",0,INDEX(Transactions!$Q:$Q,ROW()-8))</f>
        <v>0</v>
      </c>
    </row>
    <row r="3377" spans="2:6" x14ac:dyDescent="0.15">
      <c r="B3377">
        <f ca="1">IF(INDEX(Transactions!$L:$L,ROW()-8)="",TODAY(),INDEX(Transactions!$G:$G,ROW()-8))</f>
        <v>46238</v>
      </c>
      <c r="F3377">
        <f>IF(INDEX(Transactions!$L:$L,ROW()-8)="",0,INDEX(Transactions!$Q:$Q,ROW()-8))</f>
        <v>0</v>
      </c>
    </row>
    <row r="3378" spans="2:6" x14ac:dyDescent="0.15">
      <c r="B3378">
        <f ca="1">IF(INDEX(Transactions!$L:$L,ROW()-8)="",TODAY(),INDEX(Transactions!$G:$G,ROW()-8))</f>
        <v>46238</v>
      </c>
      <c r="F3378">
        <f>IF(INDEX(Transactions!$L:$L,ROW()-8)="",0,INDEX(Transactions!$Q:$Q,ROW()-8))</f>
        <v>0</v>
      </c>
    </row>
    <row r="3379" spans="2:6" x14ac:dyDescent="0.15">
      <c r="B3379">
        <f ca="1">IF(INDEX(Transactions!$L:$L,ROW()-8)="",TODAY(),INDEX(Transactions!$G:$G,ROW()-8))</f>
        <v>46238</v>
      </c>
      <c r="F3379">
        <f>IF(INDEX(Transactions!$L:$L,ROW()-8)="",0,INDEX(Transactions!$Q:$Q,ROW()-8))</f>
        <v>0</v>
      </c>
    </row>
    <row r="3380" spans="2:6" x14ac:dyDescent="0.15">
      <c r="B3380">
        <f ca="1">IF(INDEX(Transactions!$L:$L,ROW()-8)="",TODAY(),INDEX(Transactions!$G:$G,ROW()-8))</f>
        <v>46238</v>
      </c>
      <c r="F3380">
        <f>IF(INDEX(Transactions!$L:$L,ROW()-8)="",0,INDEX(Transactions!$Q:$Q,ROW()-8))</f>
        <v>0</v>
      </c>
    </row>
    <row r="3381" spans="2:6" x14ac:dyDescent="0.15">
      <c r="B3381">
        <f ca="1">IF(INDEX(Transactions!$L:$L,ROW()-8)="",TODAY(),INDEX(Transactions!$G:$G,ROW()-8))</f>
        <v>46238</v>
      </c>
      <c r="F3381">
        <f>IF(INDEX(Transactions!$L:$L,ROW()-8)="",0,INDEX(Transactions!$Q:$Q,ROW()-8))</f>
        <v>0</v>
      </c>
    </row>
    <row r="3382" spans="2:6" x14ac:dyDescent="0.15">
      <c r="B3382">
        <f ca="1">IF(INDEX(Transactions!$L:$L,ROW()-8)="",TODAY(),INDEX(Transactions!$G:$G,ROW()-8))</f>
        <v>46238</v>
      </c>
      <c r="F3382">
        <f>IF(INDEX(Transactions!$L:$L,ROW()-8)="",0,INDEX(Transactions!$Q:$Q,ROW()-8))</f>
        <v>0</v>
      </c>
    </row>
    <row r="3383" spans="2:6" x14ac:dyDescent="0.15">
      <c r="B3383">
        <f ca="1">IF(INDEX(Transactions!$L:$L,ROW()-8)="",TODAY(),INDEX(Transactions!$G:$G,ROW()-8))</f>
        <v>46238</v>
      </c>
      <c r="F3383">
        <f>IF(INDEX(Transactions!$L:$L,ROW()-8)="",0,INDEX(Transactions!$Q:$Q,ROW()-8))</f>
        <v>0</v>
      </c>
    </row>
    <row r="3384" spans="2:6" x14ac:dyDescent="0.15">
      <c r="B3384">
        <f ca="1">IF(INDEX(Transactions!$L:$L,ROW()-8)="",TODAY(),INDEX(Transactions!$G:$G,ROW()-8))</f>
        <v>46238</v>
      </c>
      <c r="F3384">
        <f>IF(INDEX(Transactions!$L:$L,ROW()-8)="",0,INDEX(Transactions!$Q:$Q,ROW()-8))</f>
        <v>0</v>
      </c>
    </row>
    <row r="3385" spans="2:6" x14ac:dyDescent="0.15">
      <c r="B3385">
        <f ca="1">IF(INDEX(Transactions!$L:$L,ROW()-8)="",TODAY(),INDEX(Transactions!$G:$G,ROW()-8))</f>
        <v>46238</v>
      </c>
      <c r="F3385">
        <f>IF(INDEX(Transactions!$L:$L,ROW()-8)="",0,INDEX(Transactions!$Q:$Q,ROW()-8))</f>
        <v>0</v>
      </c>
    </row>
    <row r="3386" spans="2:6" x14ac:dyDescent="0.15">
      <c r="B3386">
        <f ca="1">IF(INDEX(Transactions!$L:$L,ROW()-8)="",TODAY(),INDEX(Transactions!$G:$G,ROW()-8))</f>
        <v>46238</v>
      </c>
      <c r="F3386">
        <f>IF(INDEX(Transactions!$L:$L,ROW()-8)="",0,INDEX(Transactions!$Q:$Q,ROW()-8))</f>
        <v>0</v>
      </c>
    </row>
    <row r="3387" spans="2:6" x14ac:dyDescent="0.15">
      <c r="B3387">
        <f ca="1">IF(INDEX(Transactions!$L:$L,ROW()-8)="",TODAY(),INDEX(Transactions!$G:$G,ROW()-8))</f>
        <v>46238</v>
      </c>
      <c r="F3387">
        <f>IF(INDEX(Transactions!$L:$L,ROW()-8)="",0,INDEX(Transactions!$Q:$Q,ROW()-8))</f>
        <v>0</v>
      </c>
    </row>
    <row r="3388" spans="2:6" x14ac:dyDescent="0.15">
      <c r="B3388">
        <f ca="1">IF(INDEX(Transactions!$L:$L,ROW()-8)="",TODAY(),INDEX(Transactions!$G:$G,ROW()-8))</f>
        <v>46238</v>
      </c>
      <c r="F3388">
        <f>IF(INDEX(Transactions!$L:$L,ROW()-8)="",0,INDEX(Transactions!$Q:$Q,ROW()-8))</f>
        <v>0</v>
      </c>
    </row>
    <row r="3389" spans="2:6" x14ac:dyDescent="0.15">
      <c r="B3389">
        <f ca="1">IF(INDEX(Transactions!$L:$L,ROW()-8)="",TODAY(),INDEX(Transactions!$G:$G,ROW()-8))</f>
        <v>46238</v>
      </c>
      <c r="F3389">
        <f>IF(INDEX(Transactions!$L:$L,ROW()-8)="",0,INDEX(Transactions!$Q:$Q,ROW()-8))</f>
        <v>0</v>
      </c>
    </row>
    <row r="3390" spans="2:6" x14ac:dyDescent="0.15">
      <c r="B3390">
        <f ca="1">IF(INDEX(Transactions!$L:$L,ROW()-8)="",TODAY(),INDEX(Transactions!$G:$G,ROW()-8))</f>
        <v>46238</v>
      </c>
      <c r="F3390">
        <f>IF(INDEX(Transactions!$L:$L,ROW()-8)="",0,INDEX(Transactions!$Q:$Q,ROW()-8))</f>
        <v>0</v>
      </c>
    </row>
    <row r="3391" spans="2:6" x14ac:dyDescent="0.15">
      <c r="B3391">
        <f ca="1">IF(INDEX(Transactions!$L:$L,ROW()-8)="",TODAY(),INDEX(Transactions!$G:$G,ROW()-8))</f>
        <v>46238</v>
      </c>
      <c r="F3391">
        <f>IF(INDEX(Transactions!$L:$L,ROW()-8)="",0,INDEX(Transactions!$Q:$Q,ROW()-8))</f>
        <v>0</v>
      </c>
    </row>
    <row r="3392" spans="2:6" x14ac:dyDescent="0.15">
      <c r="B3392">
        <f ca="1">IF(INDEX(Transactions!$L:$L,ROW()-8)="",TODAY(),INDEX(Transactions!$G:$G,ROW()-8))</f>
        <v>46238</v>
      </c>
      <c r="F3392">
        <f>IF(INDEX(Transactions!$L:$L,ROW()-8)="",0,INDEX(Transactions!$Q:$Q,ROW()-8))</f>
        <v>0</v>
      </c>
    </row>
    <row r="3393" spans="2:6" x14ac:dyDescent="0.15">
      <c r="B3393">
        <f ca="1">IF(INDEX(Transactions!$L:$L,ROW()-8)="",TODAY(),INDEX(Transactions!$G:$G,ROW()-8))</f>
        <v>46238</v>
      </c>
      <c r="F3393">
        <f>IF(INDEX(Transactions!$L:$L,ROW()-8)="",0,INDEX(Transactions!$Q:$Q,ROW()-8))</f>
        <v>0</v>
      </c>
    </row>
    <row r="3394" spans="2:6" x14ac:dyDescent="0.15">
      <c r="B3394">
        <f ca="1">IF(INDEX(Transactions!$L:$L,ROW()-8)="",TODAY(),INDEX(Transactions!$G:$G,ROW()-8))</f>
        <v>46238</v>
      </c>
      <c r="F3394">
        <f>IF(INDEX(Transactions!$L:$L,ROW()-8)="",0,INDEX(Transactions!$Q:$Q,ROW()-8))</f>
        <v>0</v>
      </c>
    </row>
    <row r="3395" spans="2:6" x14ac:dyDescent="0.15">
      <c r="B3395">
        <f ca="1">IF(INDEX(Transactions!$L:$L,ROW()-8)="",TODAY(),INDEX(Transactions!$G:$G,ROW()-8))</f>
        <v>46238</v>
      </c>
      <c r="F3395">
        <f>IF(INDEX(Transactions!$L:$L,ROW()-8)="",0,INDEX(Transactions!$Q:$Q,ROW()-8))</f>
        <v>0</v>
      </c>
    </row>
    <row r="3396" spans="2:6" x14ac:dyDescent="0.15">
      <c r="B3396">
        <f ca="1">IF(INDEX(Transactions!$L:$L,ROW()-8)="",TODAY(),INDEX(Transactions!$G:$G,ROW()-8))</f>
        <v>46238</v>
      </c>
      <c r="F3396">
        <f>IF(INDEX(Transactions!$L:$L,ROW()-8)="",0,INDEX(Transactions!$Q:$Q,ROW()-8))</f>
        <v>0</v>
      </c>
    </row>
    <row r="3397" spans="2:6" x14ac:dyDescent="0.15">
      <c r="B3397">
        <f ca="1">IF(INDEX(Transactions!$L:$L,ROW()-8)="",TODAY(),INDEX(Transactions!$G:$G,ROW()-8))</f>
        <v>46238</v>
      </c>
      <c r="F3397">
        <f>IF(INDEX(Transactions!$L:$L,ROW()-8)="",0,INDEX(Transactions!$Q:$Q,ROW()-8))</f>
        <v>0</v>
      </c>
    </row>
    <row r="3398" spans="2:6" x14ac:dyDescent="0.15">
      <c r="B3398">
        <f ca="1">IF(INDEX(Transactions!$L:$L,ROW()-8)="",TODAY(),INDEX(Transactions!$G:$G,ROW()-8))</f>
        <v>46238</v>
      </c>
      <c r="F3398">
        <f>IF(INDEX(Transactions!$L:$L,ROW()-8)="",0,INDEX(Transactions!$Q:$Q,ROW()-8))</f>
        <v>0</v>
      </c>
    </row>
    <row r="3399" spans="2:6" x14ac:dyDescent="0.15">
      <c r="B3399">
        <f ca="1">IF(INDEX(Transactions!$L:$L,ROW()-8)="",TODAY(),INDEX(Transactions!$G:$G,ROW()-8))</f>
        <v>46238</v>
      </c>
      <c r="F3399">
        <f>IF(INDEX(Transactions!$L:$L,ROW()-8)="",0,INDEX(Transactions!$Q:$Q,ROW()-8))</f>
        <v>0</v>
      </c>
    </row>
    <row r="3400" spans="2:6" x14ac:dyDescent="0.15">
      <c r="B3400">
        <f ca="1">IF(INDEX(Transactions!$L:$L,ROW()-8)="",TODAY(),INDEX(Transactions!$G:$G,ROW()-8))</f>
        <v>46238</v>
      </c>
      <c r="F3400">
        <f>IF(INDEX(Transactions!$L:$L,ROW()-8)="",0,INDEX(Transactions!$Q:$Q,ROW()-8))</f>
        <v>0</v>
      </c>
    </row>
    <row r="3401" spans="2:6" x14ac:dyDescent="0.15">
      <c r="B3401">
        <f ca="1">IF(INDEX(Transactions!$L:$L,ROW()-8)="",TODAY(),INDEX(Transactions!$G:$G,ROW()-8))</f>
        <v>46238</v>
      </c>
      <c r="F3401">
        <f>IF(INDEX(Transactions!$L:$L,ROW()-8)="",0,INDEX(Transactions!$Q:$Q,ROW()-8))</f>
        <v>0</v>
      </c>
    </row>
    <row r="3402" spans="2:6" x14ac:dyDescent="0.15">
      <c r="B3402">
        <f ca="1">IF(INDEX(Transactions!$L:$L,ROW()-8)="",TODAY(),INDEX(Transactions!$G:$G,ROW()-8))</f>
        <v>46238</v>
      </c>
      <c r="F3402">
        <f>IF(INDEX(Transactions!$L:$L,ROW()-8)="",0,INDEX(Transactions!$Q:$Q,ROW()-8))</f>
        <v>0</v>
      </c>
    </row>
    <row r="3403" spans="2:6" x14ac:dyDescent="0.15">
      <c r="B3403">
        <f ca="1">IF(INDEX(Transactions!$L:$L,ROW()-8)="",TODAY(),INDEX(Transactions!$G:$G,ROW()-8))</f>
        <v>46238</v>
      </c>
      <c r="F3403">
        <f>IF(INDEX(Transactions!$L:$L,ROW()-8)="",0,INDEX(Transactions!$Q:$Q,ROW()-8))</f>
        <v>0</v>
      </c>
    </row>
    <row r="3404" spans="2:6" x14ac:dyDescent="0.15">
      <c r="B3404">
        <f ca="1">IF(INDEX(Transactions!$L:$L,ROW()-8)="",TODAY(),INDEX(Transactions!$G:$G,ROW()-8))</f>
        <v>46238</v>
      </c>
      <c r="F3404">
        <f>IF(INDEX(Transactions!$L:$L,ROW()-8)="",0,INDEX(Transactions!$Q:$Q,ROW()-8))</f>
        <v>0</v>
      </c>
    </row>
    <row r="3405" spans="2:6" x14ac:dyDescent="0.15">
      <c r="B3405">
        <f ca="1">IF(INDEX(Transactions!$L:$L,ROW()-8)="",TODAY(),INDEX(Transactions!$G:$G,ROW()-8))</f>
        <v>46238</v>
      </c>
      <c r="F3405">
        <f>IF(INDEX(Transactions!$L:$L,ROW()-8)="",0,INDEX(Transactions!$Q:$Q,ROW()-8))</f>
        <v>0</v>
      </c>
    </row>
    <row r="3406" spans="2:6" x14ac:dyDescent="0.15">
      <c r="B3406">
        <f ca="1">IF(INDEX(Transactions!$L:$L,ROW()-8)="",TODAY(),INDEX(Transactions!$G:$G,ROW()-8))</f>
        <v>46238</v>
      </c>
      <c r="F3406">
        <f>IF(INDEX(Transactions!$L:$L,ROW()-8)="",0,INDEX(Transactions!$Q:$Q,ROW()-8))</f>
        <v>0</v>
      </c>
    </row>
    <row r="3407" spans="2:6" x14ac:dyDescent="0.15">
      <c r="B3407">
        <f ca="1">IF(INDEX(Transactions!$L:$L,ROW()-8)="",TODAY(),INDEX(Transactions!$G:$G,ROW()-8))</f>
        <v>46238</v>
      </c>
      <c r="F3407">
        <f>IF(INDEX(Transactions!$L:$L,ROW()-8)="",0,INDEX(Transactions!$Q:$Q,ROW()-8))</f>
        <v>0</v>
      </c>
    </row>
    <row r="3408" spans="2:6" x14ac:dyDescent="0.15">
      <c r="B3408">
        <f ca="1">IF(INDEX(Transactions!$L:$L,ROW()-8)="",TODAY(),INDEX(Transactions!$G:$G,ROW()-8))</f>
        <v>46238</v>
      </c>
      <c r="F3408">
        <f>IF(INDEX(Transactions!$L:$L,ROW()-8)="",0,INDEX(Transactions!$Q:$Q,ROW()-8))</f>
        <v>0</v>
      </c>
    </row>
    <row r="3409" spans="2:6" x14ac:dyDescent="0.15">
      <c r="B3409">
        <f ca="1">IF(INDEX(Transactions!$L:$L,ROW()-8)="",TODAY(),INDEX(Transactions!$G:$G,ROW()-8))</f>
        <v>46238</v>
      </c>
      <c r="F3409">
        <f>IF(INDEX(Transactions!$L:$L,ROW()-8)="",0,INDEX(Transactions!$Q:$Q,ROW()-8))</f>
        <v>0</v>
      </c>
    </row>
    <row r="3410" spans="2:6" x14ac:dyDescent="0.15">
      <c r="B3410">
        <f ca="1">IF(INDEX(Transactions!$L:$L,ROW()-8)="",TODAY(),INDEX(Transactions!$G:$G,ROW()-8))</f>
        <v>46238</v>
      </c>
      <c r="F3410">
        <f>IF(INDEX(Transactions!$L:$L,ROW()-8)="",0,INDEX(Transactions!$Q:$Q,ROW()-8))</f>
        <v>0</v>
      </c>
    </row>
    <row r="3411" spans="2:6" x14ac:dyDescent="0.15">
      <c r="B3411">
        <f ca="1">IF(INDEX(Transactions!$L:$L,ROW()-8)="",TODAY(),INDEX(Transactions!$G:$G,ROW()-8))</f>
        <v>46238</v>
      </c>
      <c r="F3411">
        <f>IF(INDEX(Transactions!$L:$L,ROW()-8)="",0,INDEX(Transactions!$Q:$Q,ROW()-8))</f>
        <v>0</v>
      </c>
    </row>
    <row r="3412" spans="2:6" x14ac:dyDescent="0.15">
      <c r="B3412">
        <f ca="1">IF(INDEX(Transactions!$L:$L,ROW()-8)="",TODAY(),INDEX(Transactions!$G:$G,ROW()-8))</f>
        <v>46238</v>
      </c>
      <c r="F3412">
        <f>IF(INDEX(Transactions!$L:$L,ROW()-8)="",0,INDEX(Transactions!$Q:$Q,ROW()-8))</f>
        <v>0</v>
      </c>
    </row>
    <row r="3413" spans="2:6" x14ac:dyDescent="0.15">
      <c r="B3413">
        <f ca="1">IF(INDEX(Transactions!$L:$L,ROW()-8)="",TODAY(),INDEX(Transactions!$G:$G,ROW()-8))</f>
        <v>46238</v>
      </c>
      <c r="F3413">
        <f>IF(INDEX(Transactions!$L:$L,ROW()-8)="",0,INDEX(Transactions!$Q:$Q,ROW()-8))</f>
        <v>0</v>
      </c>
    </row>
    <row r="3414" spans="2:6" x14ac:dyDescent="0.15">
      <c r="B3414">
        <f ca="1">IF(INDEX(Transactions!$L:$L,ROW()-8)="",TODAY(),INDEX(Transactions!$G:$G,ROW()-8))</f>
        <v>46238</v>
      </c>
      <c r="F3414">
        <f>IF(INDEX(Transactions!$L:$L,ROW()-8)="",0,INDEX(Transactions!$Q:$Q,ROW()-8))</f>
        <v>0</v>
      </c>
    </row>
    <row r="3415" spans="2:6" x14ac:dyDescent="0.15">
      <c r="B3415">
        <f ca="1">IF(INDEX(Transactions!$L:$L,ROW()-8)="",TODAY(),INDEX(Transactions!$G:$G,ROW()-8))</f>
        <v>46238</v>
      </c>
      <c r="F3415">
        <f>IF(INDEX(Transactions!$L:$L,ROW()-8)="",0,INDEX(Transactions!$Q:$Q,ROW()-8))</f>
        <v>0</v>
      </c>
    </row>
    <row r="3416" spans="2:6" x14ac:dyDescent="0.15">
      <c r="B3416">
        <f ca="1">IF(INDEX(Transactions!$L:$L,ROW()-8)="",TODAY(),INDEX(Transactions!$G:$G,ROW()-8))</f>
        <v>46238</v>
      </c>
      <c r="F3416">
        <f>IF(INDEX(Transactions!$L:$L,ROW()-8)="",0,INDEX(Transactions!$Q:$Q,ROW()-8))</f>
        <v>0</v>
      </c>
    </row>
    <row r="3417" spans="2:6" x14ac:dyDescent="0.15">
      <c r="B3417">
        <f ca="1">IF(INDEX(Transactions!$L:$L,ROW()-8)="",TODAY(),INDEX(Transactions!$G:$G,ROW()-8))</f>
        <v>46238</v>
      </c>
      <c r="F3417">
        <f>IF(INDEX(Transactions!$L:$L,ROW()-8)="",0,INDEX(Transactions!$Q:$Q,ROW()-8))</f>
        <v>0</v>
      </c>
    </row>
    <row r="3418" spans="2:6" x14ac:dyDescent="0.15">
      <c r="B3418">
        <f ca="1">IF(INDEX(Transactions!$L:$L,ROW()-8)="",TODAY(),INDEX(Transactions!$G:$G,ROW()-8))</f>
        <v>46238</v>
      </c>
      <c r="F3418">
        <f>IF(INDEX(Transactions!$L:$L,ROW()-8)="",0,INDEX(Transactions!$Q:$Q,ROW()-8))</f>
        <v>0</v>
      </c>
    </row>
    <row r="3419" spans="2:6" x14ac:dyDescent="0.15">
      <c r="B3419">
        <f ca="1">IF(INDEX(Transactions!$L:$L,ROW()-8)="",TODAY(),INDEX(Transactions!$G:$G,ROW()-8))</f>
        <v>46238</v>
      </c>
      <c r="F3419">
        <f>IF(INDEX(Transactions!$L:$L,ROW()-8)="",0,INDEX(Transactions!$Q:$Q,ROW()-8))</f>
        <v>0</v>
      </c>
    </row>
    <row r="3420" spans="2:6" x14ac:dyDescent="0.15">
      <c r="B3420">
        <f ca="1">IF(INDEX(Transactions!$L:$L,ROW()-8)="",TODAY(),INDEX(Transactions!$G:$G,ROW()-8))</f>
        <v>46238</v>
      </c>
      <c r="F3420">
        <f>IF(INDEX(Transactions!$L:$L,ROW()-8)="",0,INDEX(Transactions!$Q:$Q,ROW()-8))</f>
        <v>0</v>
      </c>
    </row>
    <row r="3421" spans="2:6" x14ac:dyDescent="0.15">
      <c r="B3421">
        <f ca="1">IF(INDEX(Transactions!$L:$L,ROW()-8)="",TODAY(),INDEX(Transactions!$G:$G,ROW()-8))</f>
        <v>46238</v>
      </c>
      <c r="F3421">
        <f>IF(INDEX(Transactions!$L:$L,ROW()-8)="",0,INDEX(Transactions!$Q:$Q,ROW()-8))</f>
        <v>0</v>
      </c>
    </row>
    <row r="3422" spans="2:6" x14ac:dyDescent="0.15">
      <c r="B3422">
        <f ca="1">IF(INDEX(Transactions!$L:$L,ROW()-8)="",TODAY(),INDEX(Transactions!$G:$G,ROW()-8))</f>
        <v>46238</v>
      </c>
      <c r="F3422">
        <f>IF(INDEX(Transactions!$L:$L,ROW()-8)="",0,INDEX(Transactions!$Q:$Q,ROW()-8))</f>
        <v>0</v>
      </c>
    </row>
    <row r="3423" spans="2:6" x14ac:dyDescent="0.15">
      <c r="B3423">
        <f ca="1">IF(INDEX(Transactions!$L:$L,ROW()-8)="",TODAY(),INDEX(Transactions!$G:$G,ROW()-8))</f>
        <v>46238</v>
      </c>
      <c r="F3423">
        <f>IF(INDEX(Transactions!$L:$L,ROW()-8)="",0,INDEX(Transactions!$Q:$Q,ROW()-8))</f>
        <v>0</v>
      </c>
    </row>
    <row r="3424" spans="2:6" x14ac:dyDescent="0.15">
      <c r="B3424">
        <f ca="1">IF(INDEX(Transactions!$L:$L,ROW()-8)="",TODAY(),INDEX(Transactions!$G:$G,ROW()-8))</f>
        <v>46238</v>
      </c>
      <c r="F3424">
        <f>IF(INDEX(Transactions!$L:$L,ROW()-8)="",0,INDEX(Transactions!$Q:$Q,ROW()-8))</f>
        <v>0</v>
      </c>
    </row>
    <row r="3425" spans="2:6" x14ac:dyDescent="0.15">
      <c r="B3425">
        <f ca="1">IF(INDEX(Transactions!$L:$L,ROW()-8)="",TODAY(),INDEX(Transactions!$G:$G,ROW()-8))</f>
        <v>46238</v>
      </c>
      <c r="F3425">
        <f>IF(INDEX(Transactions!$L:$L,ROW()-8)="",0,INDEX(Transactions!$Q:$Q,ROW()-8))</f>
        <v>0</v>
      </c>
    </row>
    <row r="3426" spans="2:6" x14ac:dyDescent="0.15">
      <c r="B3426">
        <f ca="1">IF(INDEX(Transactions!$L:$L,ROW()-8)="",TODAY(),INDEX(Transactions!$G:$G,ROW()-8))</f>
        <v>46238</v>
      </c>
      <c r="F3426">
        <f>IF(INDEX(Transactions!$L:$L,ROW()-8)="",0,INDEX(Transactions!$Q:$Q,ROW()-8))</f>
        <v>0</v>
      </c>
    </row>
    <row r="3427" spans="2:6" x14ac:dyDescent="0.15">
      <c r="B3427">
        <f ca="1">IF(INDEX(Transactions!$L:$L,ROW()-8)="",TODAY(),INDEX(Transactions!$G:$G,ROW()-8))</f>
        <v>46238</v>
      </c>
      <c r="F3427">
        <f>IF(INDEX(Transactions!$L:$L,ROW()-8)="",0,INDEX(Transactions!$Q:$Q,ROW()-8))</f>
        <v>0</v>
      </c>
    </row>
    <row r="3428" spans="2:6" x14ac:dyDescent="0.15">
      <c r="B3428">
        <f ca="1">IF(INDEX(Transactions!$L:$L,ROW()-8)="",TODAY(),INDEX(Transactions!$G:$G,ROW()-8))</f>
        <v>46238</v>
      </c>
      <c r="F3428">
        <f>IF(INDEX(Transactions!$L:$L,ROW()-8)="",0,INDEX(Transactions!$Q:$Q,ROW()-8))</f>
        <v>0</v>
      </c>
    </row>
    <row r="3429" spans="2:6" x14ac:dyDescent="0.15">
      <c r="B3429">
        <f ca="1">IF(INDEX(Transactions!$L:$L,ROW()-8)="",TODAY(),INDEX(Transactions!$G:$G,ROW()-8))</f>
        <v>46238</v>
      </c>
      <c r="F3429">
        <f>IF(INDEX(Transactions!$L:$L,ROW()-8)="",0,INDEX(Transactions!$Q:$Q,ROW()-8))</f>
        <v>0</v>
      </c>
    </row>
    <row r="3430" spans="2:6" x14ac:dyDescent="0.15">
      <c r="B3430">
        <f ca="1">IF(INDEX(Transactions!$L:$L,ROW()-8)="",TODAY(),INDEX(Transactions!$G:$G,ROW()-8))</f>
        <v>46238</v>
      </c>
      <c r="F3430">
        <f>IF(INDEX(Transactions!$L:$L,ROW()-8)="",0,INDEX(Transactions!$Q:$Q,ROW()-8))</f>
        <v>0</v>
      </c>
    </row>
    <row r="3431" spans="2:6" x14ac:dyDescent="0.15">
      <c r="B3431">
        <f ca="1">IF(INDEX(Transactions!$L:$L,ROW()-8)="",TODAY(),INDEX(Transactions!$G:$G,ROW()-8))</f>
        <v>46238</v>
      </c>
      <c r="F3431">
        <f>IF(INDEX(Transactions!$L:$L,ROW()-8)="",0,INDEX(Transactions!$Q:$Q,ROW()-8))</f>
        <v>0</v>
      </c>
    </row>
    <row r="3432" spans="2:6" x14ac:dyDescent="0.15">
      <c r="B3432">
        <f ca="1">IF(INDEX(Transactions!$L:$L,ROW()-8)="",TODAY(),INDEX(Transactions!$G:$G,ROW()-8))</f>
        <v>46238</v>
      </c>
      <c r="F3432">
        <f>IF(INDEX(Transactions!$L:$L,ROW()-8)="",0,INDEX(Transactions!$Q:$Q,ROW()-8))</f>
        <v>0</v>
      </c>
    </row>
    <row r="3433" spans="2:6" x14ac:dyDescent="0.15">
      <c r="B3433">
        <f ca="1">IF(INDEX(Transactions!$L:$L,ROW()-8)="",TODAY(),INDEX(Transactions!$G:$G,ROW()-8))</f>
        <v>46238</v>
      </c>
      <c r="F3433">
        <f>IF(INDEX(Transactions!$L:$L,ROW()-8)="",0,INDEX(Transactions!$Q:$Q,ROW()-8))</f>
        <v>0</v>
      </c>
    </row>
    <row r="3434" spans="2:6" x14ac:dyDescent="0.15">
      <c r="B3434">
        <f ca="1">IF(INDEX(Transactions!$L:$L,ROW()-8)="",TODAY(),INDEX(Transactions!$G:$G,ROW()-8))</f>
        <v>46238</v>
      </c>
      <c r="F3434">
        <f>IF(INDEX(Transactions!$L:$L,ROW()-8)="",0,INDEX(Transactions!$Q:$Q,ROW()-8))</f>
        <v>0</v>
      </c>
    </row>
    <row r="3435" spans="2:6" x14ac:dyDescent="0.15">
      <c r="B3435">
        <f ca="1">IF(INDEX(Transactions!$L:$L,ROW()-8)="",TODAY(),INDEX(Transactions!$G:$G,ROW()-8))</f>
        <v>46238</v>
      </c>
      <c r="F3435">
        <f>IF(INDEX(Transactions!$L:$L,ROW()-8)="",0,INDEX(Transactions!$Q:$Q,ROW()-8))</f>
        <v>0</v>
      </c>
    </row>
    <row r="3436" spans="2:6" x14ac:dyDescent="0.15">
      <c r="B3436">
        <f ca="1">IF(INDEX(Transactions!$L:$L,ROW()-8)="",TODAY(),INDEX(Transactions!$G:$G,ROW()-8))</f>
        <v>46238</v>
      </c>
      <c r="F3436">
        <f>IF(INDEX(Transactions!$L:$L,ROW()-8)="",0,INDEX(Transactions!$Q:$Q,ROW()-8))</f>
        <v>0</v>
      </c>
    </row>
    <row r="3437" spans="2:6" x14ac:dyDescent="0.15">
      <c r="B3437">
        <f ca="1">IF(INDEX(Transactions!$L:$L,ROW()-8)="",TODAY(),INDEX(Transactions!$G:$G,ROW()-8))</f>
        <v>46238</v>
      </c>
      <c r="F3437">
        <f>IF(INDEX(Transactions!$L:$L,ROW()-8)="",0,INDEX(Transactions!$Q:$Q,ROW()-8))</f>
        <v>0</v>
      </c>
    </row>
    <row r="3438" spans="2:6" x14ac:dyDescent="0.15">
      <c r="B3438">
        <f ca="1">IF(INDEX(Transactions!$L:$L,ROW()-8)="",TODAY(),INDEX(Transactions!$G:$G,ROW()-8))</f>
        <v>46238</v>
      </c>
      <c r="F3438">
        <f>IF(INDEX(Transactions!$L:$L,ROW()-8)="",0,INDEX(Transactions!$Q:$Q,ROW()-8))</f>
        <v>0</v>
      </c>
    </row>
    <row r="3439" spans="2:6" x14ac:dyDescent="0.15">
      <c r="B3439">
        <f ca="1">IF(INDEX(Transactions!$L:$L,ROW()-8)="",TODAY(),INDEX(Transactions!$G:$G,ROW()-8))</f>
        <v>46238</v>
      </c>
      <c r="F3439">
        <f>IF(INDEX(Transactions!$L:$L,ROW()-8)="",0,INDEX(Transactions!$Q:$Q,ROW()-8))</f>
        <v>0</v>
      </c>
    </row>
    <row r="3440" spans="2:6" x14ac:dyDescent="0.15">
      <c r="B3440">
        <f ca="1">IF(INDEX(Transactions!$L:$L,ROW()-8)="",TODAY(),INDEX(Transactions!$G:$G,ROW()-8))</f>
        <v>46238</v>
      </c>
      <c r="F3440">
        <f>IF(INDEX(Transactions!$L:$L,ROW()-8)="",0,INDEX(Transactions!$Q:$Q,ROW()-8))</f>
        <v>0</v>
      </c>
    </row>
    <row r="3441" spans="2:6" x14ac:dyDescent="0.15">
      <c r="B3441">
        <f ca="1">IF(INDEX(Transactions!$L:$L,ROW()-8)="",TODAY(),INDEX(Transactions!$G:$G,ROW()-8))</f>
        <v>46238</v>
      </c>
      <c r="F3441">
        <f>IF(INDEX(Transactions!$L:$L,ROW()-8)="",0,INDEX(Transactions!$Q:$Q,ROW()-8))</f>
        <v>0</v>
      </c>
    </row>
    <row r="3442" spans="2:6" x14ac:dyDescent="0.15">
      <c r="B3442">
        <f ca="1">IF(INDEX(Transactions!$L:$L,ROW()-8)="",TODAY(),INDEX(Transactions!$G:$G,ROW()-8))</f>
        <v>46238</v>
      </c>
      <c r="F3442">
        <f>IF(INDEX(Transactions!$L:$L,ROW()-8)="",0,INDEX(Transactions!$Q:$Q,ROW()-8))</f>
        <v>0</v>
      </c>
    </row>
    <row r="3443" spans="2:6" x14ac:dyDescent="0.15">
      <c r="B3443">
        <f ca="1">IF(INDEX(Transactions!$L:$L,ROW()-8)="",TODAY(),INDEX(Transactions!$G:$G,ROW()-8))</f>
        <v>46238</v>
      </c>
      <c r="F3443">
        <f>IF(INDEX(Transactions!$L:$L,ROW()-8)="",0,INDEX(Transactions!$Q:$Q,ROW()-8))</f>
        <v>0</v>
      </c>
    </row>
    <row r="3444" spans="2:6" x14ac:dyDescent="0.15">
      <c r="B3444">
        <f ca="1">IF(INDEX(Transactions!$L:$L,ROW()-8)="",TODAY(),INDEX(Transactions!$G:$G,ROW()-8))</f>
        <v>46238</v>
      </c>
      <c r="F3444">
        <f>IF(INDEX(Transactions!$L:$L,ROW()-8)="",0,INDEX(Transactions!$Q:$Q,ROW()-8))</f>
        <v>0</v>
      </c>
    </row>
    <row r="3445" spans="2:6" x14ac:dyDescent="0.15">
      <c r="B3445">
        <f ca="1">IF(INDEX(Transactions!$L:$L,ROW()-8)="",TODAY(),INDEX(Transactions!$G:$G,ROW()-8))</f>
        <v>46238</v>
      </c>
      <c r="F3445">
        <f>IF(INDEX(Transactions!$L:$L,ROW()-8)="",0,INDEX(Transactions!$Q:$Q,ROW()-8))</f>
        <v>0</v>
      </c>
    </row>
    <row r="3446" spans="2:6" x14ac:dyDescent="0.15">
      <c r="B3446">
        <f ca="1">IF(INDEX(Transactions!$L:$L,ROW()-8)="",TODAY(),INDEX(Transactions!$G:$G,ROW()-8))</f>
        <v>46238</v>
      </c>
      <c r="F3446">
        <f>IF(INDEX(Transactions!$L:$L,ROW()-8)="",0,INDEX(Transactions!$Q:$Q,ROW()-8))</f>
        <v>0</v>
      </c>
    </row>
    <row r="3447" spans="2:6" x14ac:dyDescent="0.15">
      <c r="B3447">
        <f ca="1">IF(INDEX(Transactions!$L:$L,ROW()-8)="",TODAY(),INDEX(Transactions!$G:$G,ROW()-8))</f>
        <v>46238</v>
      </c>
      <c r="F3447">
        <f>IF(INDEX(Transactions!$L:$L,ROW()-8)="",0,INDEX(Transactions!$Q:$Q,ROW()-8))</f>
        <v>0</v>
      </c>
    </row>
    <row r="3448" spans="2:6" x14ac:dyDescent="0.15">
      <c r="B3448">
        <f ca="1">IF(INDEX(Transactions!$L:$L,ROW()-8)="",TODAY(),INDEX(Transactions!$G:$G,ROW()-8))</f>
        <v>46238</v>
      </c>
      <c r="F3448">
        <f>IF(INDEX(Transactions!$L:$L,ROW()-8)="",0,INDEX(Transactions!$Q:$Q,ROW()-8))</f>
        <v>0</v>
      </c>
    </row>
    <row r="3449" spans="2:6" x14ac:dyDescent="0.15">
      <c r="B3449">
        <f ca="1">IF(INDEX(Transactions!$L:$L,ROW()-8)="",TODAY(),INDEX(Transactions!$G:$G,ROW()-8))</f>
        <v>46238</v>
      </c>
      <c r="F3449">
        <f>IF(INDEX(Transactions!$L:$L,ROW()-8)="",0,INDEX(Transactions!$Q:$Q,ROW()-8))</f>
        <v>0</v>
      </c>
    </row>
    <row r="3450" spans="2:6" x14ac:dyDescent="0.15">
      <c r="B3450">
        <f ca="1">IF(INDEX(Transactions!$L:$L,ROW()-8)="",TODAY(),INDEX(Transactions!$G:$G,ROW()-8))</f>
        <v>46238</v>
      </c>
      <c r="F3450">
        <f>IF(INDEX(Transactions!$L:$L,ROW()-8)="",0,INDEX(Transactions!$Q:$Q,ROW()-8))</f>
        <v>0</v>
      </c>
    </row>
    <row r="3451" spans="2:6" x14ac:dyDescent="0.15">
      <c r="B3451">
        <f ca="1">IF(INDEX(Transactions!$L:$L,ROW()-8)="",TODAY(),INDEX(Transactions!$G:$G,ROW()-8))</f>
        <v>46238</v>
      </c>
      <c r="F3451">
        <f>IF(INDEX(Transactions!$L:$L,ROW()-8)="",0,INDEX(Transactions!$Q:$Q,ROW()-8))</f>
        <v>0</v>
      </c>
    </row>
    <row r="3452" spans="2:6" x14ac:dyDescent="0.15">
      <c r="B3452">
        <f ca="1">IF(INDEX(Transactions!$L:$L,ROW()-8)="",TODAY(),INDEX(Transactions!$G:$G,ROW()-8))</f>
        <v>46238</v>
      </c>
      <c r="F3452">
        <f>IF(INDEX(Transactions!$L:$L,ROW()-8)="",0,INDEX(Transactions!$Q:$Q,ROW()-8))</f>
        <v>0</v>
      </c>
    </row>
    <row r="3453" spans="2:6" x14ac:dyDescent="0.15">
      <c r="B3453">
        <f ca="1">IF(INDEX(Transactions!$L:$L,ROW()-8)="",TODAY(),INDEX(Transactions!$G:$G,ROW()-8))</f>
        <v>46238</v>
      </c>
      <c r="F3453">
        <f>IF(INDEX(Transactions!$L:$L,ROW()-8)="",0,INDEX(Transactions!$Q:$Q,ROW()-8))</f>
        <v>0</v>
      </c>
    </row>
    <row r="3454" spans="2:6" x14ac:dyDescent="0.15">
      <c r="B3454">
        <f ca="1">IF(INDEX(Transactions!$L:$L,ROW()-8)="",TODAY(),INDEX(Transactions!$G:$G,ROW()-8))</f>
        <v>46238</v>
      </c>
      <c r="F3454">
        <f>IF(INDEX(Transactions!$L:$L,ROW()-8)="",0,INDEX(Transactions!$Q:$Q,ROW()-8))</f>
        <v>0</v>
      </c>
    </row>
    <row r="3455" spans="2:6" x14ac:dyDescent="0.15">
      <c r="B3455">
        <f ca="1">IF(INDEX(Transactions!$L:$L,ROW()-8)="",TODAY(),INDEX(Transactions!$G:$G,ROW()-8))</f>
        <v>46238</v>
      </c>
      <c r="F3455">
        <f>IF(INDEX(Transactions!$L:$L,ROW()-8)="",0,INDEX(Transactions!$Q:$Q,ROW()-8))</f>
        <v>0</v>
      </c>
    </row>
    <row r="3456" spans="2:6" x14ac:dyDescent="0.15">
      <c r="B3456">
        <f ca="1">IF(INDEX(Transactions!$L:$L,ROW()-8)="",TODAY(),INDEX(Transactions!$G:$G,ROW()-8))</f>
        <v>46238</v>
      </c>
      <c r="F3456">
        <f>IF(INDEX(Transactions!$L:$L,ROW()-8)="",0,INDEX(Transactions!$Q:$Q,ROW()-8))</f>
        <v>0</v>
      </c>
    </row>
    <row r="3457" spans="2:6" x14ac:dyDescent="0.15">
      <c r="B3457">
        <f ca="1">IF(INDEX(Transactions!$L:$L,ROW()-8)="",TODAY(),INDEX(Transactions!$G:$G,ROW()-8))</f>
        <v>46238</v>
      </c>
      <c r="F3457">
        <f>IF(INDEX(Transactions!$L:$L,ROW()-8)="",0,INDEX(Transactions!$Q:$Q,ROW()-8))</f>
        <v>0</v>
      </c>
    </row>
    <row r="3458" spans="2:6" x14ac:dyDescent="0.15">
      <c r="B3458">
        <f ca="1">IF(INDEX(Transactions!$L:$L,ROW()-8)="",TODAY(),INDEX(Transactions!$G:$G,ROW()-8))</f>
        <v>46238</v>
      </c>
      <c r="F3458">
        <f>IF(INDEX(Transactions!$L:$L,ROW()-8)="",0,INDEX(Transactions!$Q:$Q,ROW()-8))</f>
        <v>0</v>
      </c>
    </row>
    <row r="3459" spans="2:6" x14ac:dyDescent="0.15">
      <c r="B3459">
        <f ca="1">IF(INDEX(Transactions!$L:$L,ROW()-8)="",TODAY(),INDEX(Transactions!$G:$G,ROW()-8))</f>
        <v>46238</v>
      </c>
      <c r="F3459">
        <f>IF(INDEX(Transactions!$L:$L,ROW()-8)="",0,INDEX(Transactions!$Q:$Q,ROW()-8))</f>
        <v>0</v>
      </c>
    </row>
    <row r="3460" spans="2:6" x14ac:dyDescent="0.15">
      <c r="B3460">
        <f ca="1">IF(INDEX(Transactions!$L:$L,ROW()-8)="",TODAY(),INDEX(Transactions!$G:$G,ROW()-8))</f>
        <v>46238</v>
      </c>
      <c r="F3460">
        <f>IF(INDEX(Transactions!$L:$L,ROW()-8)="",0,INDEX(Transactions!$Q:$Q,ROW()-8))</f>
        <v>0</v>
      </c>
    </row>
    <row r="3461" spans="2:6" x14ac:dyDescent="0.15">
      <c r="B3461">
        <f ca="1">IF(INDEX(Transactions!$L:$L,ROW()-8)="",TODAY(),INDEX(Transactions!$G:$G,ROW()-8))</f>
        <v>46238</v>
      </c>
      <c r="F3461">
        <f>IF(INDEX(Transactions!$L:$L,ROW()-8)="",0,INDEX(Transactions!$Q:$Q,ROW()-8))</f>
        <v>0</v>
      </c>
    </row>
    <row r="3462" spans="2:6" x14ac:dyDescent="0.15">
      <c r="B3462">
        <f ca="1">IF(INDEX(Transactions!$L:$L,ROW()-8)="",TODAY(),INDEX(Transactions!$G:$G,ROW()-8))</f>
        <v>46238</v>
      </c>
      <c r="F3462">
        <f>IF(INDEX(Transactions!$L:$L,ROW()-8)="",0,INDEX(Transactions!$Q:$Q,ROW()-8))</f>
        <v>0</v>
      </c>
    </row>
    <row r="3463" spans="2:6" x14ac:dyDescent="0.15">
      <c r="B3463">
        <f ca="1">IF(INDEX(Transactions!$L:$L,ROW()-8)="",TODAY(),INDEX(Transactions!$G:$G,ROW()-8))</f>
        <v>46238</v>
      </c>
      <c r="F3463">
        <f>IF(INDEX(Transactions!$L:$L,ROW()-8)="",0,INDEX(Transactions!$Q:$Q,ROW()-8))</f>
        <v>0</v>
      </c>
    </row>
    <row r="3464" spans="2:6" x14ac:dyDescent="0.15">
      <c r="B3464">
        <f ca="1">IF(INDEX(Transactions!$L:$L,ROW()-8)="",TODAY(),INDEX(Transactions!$G:$G,ROW()-8))</f>
        <v>46238</v>
      </c>
      <c r="F3464">
        <f>IF(INDEX(Transactions!$L:$L,ROW()-8)="",0,INDEX(Transactions!$Q:$Q,ROW()-8))</f>
        <v>0</v>
      </c>
    </row>
    <row r="3465" spans="2:6" x14ac:dyDescent="0.15">
      <c r="B3465">
        <f ca="1">IF(INDEX(Transactions!$L:$L,ROW()-8)="",TODAY(),INDEX(Transactions!$G:$G,ROW()-8))</f>
        <v>46238</v>
      </c>
      <c r="F3465">
        <f>IF(INDEX(Transactions!$L:$L,ROW()-8)="",0,INDEX(Transactions!$Q:$Q,ROW()-8))</f>
        <v>0</v>
      </c>
    </row>
    <row r="3466" spans="2:6" x14ac:dyDescent="0.15">
      <c r="B3466">
        <f ca="1">IF(INDEX(Transactions!$L:$L,ROW()-8)="",TODAY(),INDEX(Transactions!$G:$G,ROW()-8))</f>
        <v>46238</v>
      </c>
      <c r="F3466">
        <f>IF(INDEX(Transactions!$L:$L,ROW()-8)="",0,INDEX(Transactions!$Q:$Q,ROW()-8))</f>
        <v>0</v>
      </c>
    </row>
    <row r="3467" spans="2:6" x14ac:dyDescent="0.15">
      <c r="B3467">
        <f ca="1">IF(INDEX(Transactions!$L:$L,ROW()-8)="",TODAY(),INDEX(Transactions!$G:$G,ROW()-8))</f>
        <v>46238</v>
      </c>
      <c r="F3467">
        <f>IF(INDEX(Transactions!$L:$L,ROW()-8)="",0,INDEX(Transactions!$Q:$Q,ROW()-8))</f>
        <v>0</v>
      </c>
    </row>
    <row r="3468" spans="2:6" x14ac:dyDescent="0.15">
      <c r="B3468">
        <f ca="1">IF(INDEX(Transactions!$L:$L,ROW()-8)="",TODAY(),INDEX(Transactions!$G:$G,ROW()-8))</f>
        <v>46238</v>
      </c>
      <c r="F3468">
        <f>IF(INDEX(Transactions!$L:$L,ROW()-8)="",0,INDEX(Transactions!$Q:$Q,ROW()-8))</f>
        <v>0</v>
      </c>
    </row>
    <row r="3469" spans="2:6" x14ac:dyDescent="0.15">
      <c r="B3469">
        <f ca="1">IF(INDEX(Transactions!$L:$L,ROW()-8)="",TODAY(),INDEX(Transactions!$G:$G,ROW()-8))</f>
        <v>46238</v>
      </c>
      <c r="F3469">
        <f>IF(INDEX(Transactions!$L:$L,ROW()-8)="",0,INDEX(Transactions!$Q:$Q,ROW()-8))</f>
        <v>0</v>
      </c>
    </row>
    <row r="3470" spans="2:6" x14ac:dyDescent="0.15">
      <c r="B3470">
        <f ca="1">IF(INDEX(Transactions!$L:$L,ROW()-8)="",TODAY(),INDEX(Transactions!$G:$G,ROW()-8))</f>
        <v>46238</v>
      </c>
      <c r="F3470">
        <f>IF(INDEX(Transactions!$L:$L,ROW()-8)="",0,INDEX(Transactions!$Q:$Q,ROW()-8))</f>
        <v>0</v>
      </c>
    </row>
    <row r="3471" spans="2:6" x14ac:dyDescent="0.15">
      <c r="B3471">
        <f ca="1">IF(INDEX(Transactions!$L:$L,ROW()-8)="",TODAY(),INDEX(Transactions!$G:$G,ROW()-8))</f>
        <v>46238</v>
      </c>
      <c r="F3471">
        <f>IF(INDEX(Transactions!$L:$L,ROW()-8)="",0,INDEX(Transactions!$Q:$Q,ROW()-8))</f>
        <v>0</v>
      </c>
    </row>
    <row r="3472" spans="2:6" x14ac:dyDescent="0.15">
      <c r="B3472">
        <f ca="1">IF(INDEX(Transactions!$L:$L,ROW()-8)="",TODAY(),INDEX(Transactions!$G:$G,ROW()-8))</f>
        <v>46238</v>
      </c>
      <c r="F3472">
        <f>IF(INDEX(Transactions!$L:$L,ROW()-8)="",0,INDEX(Transactions!$Q:$Q,ROW()-8))</f>
        <v>0</v>
      </c>
    </row>
    <row r="3473" spans="2:6" x14ac:dyDescent="0.15">
      <c r="B3473">
        <f ca="1">IF(INDEX(Transactions!$L:$L,ROW()-8)="",TODAY(),INDEX(Transactions!$G:$G,ROW()-8))</f>
        <v>46238</v>
      </c>
      <c r="F3473">
        <f>IF(INDEX(Transactions!$L:$L,ROW()-8)="",0,INDEX(Transactions!$Q:$Q,ROW()-8))</f>
        <v>0</v>
      </c>
    </row>
    <row r="3474" spans="2:6" x14ac:dyDescent="0.15">
      <c r="B3474">
        <f ca="1">IF(INDEX(Transactions!$L:$L,ROW()-8)="",TODAY(),INDEX(Transactions!$G:$G,ROW()-8))</f>
        <v>46238</v>
      </c>
      <c r="F3474">
        <f>IF(INDEX(Transactions!$L:$L,ROW()-8)="",0,INDEX(Transactions!$Q:$Q,ROW()-8))</f>
        <v>0</v>
      </c>
    </row>
    <row r="3475" spans="2:6" x14ac:dyDescent="0.15">
      <c r="B3475">
        <f ca="1">IF(INDEX(Transactions!$L:$L,ROW()-8)="",TODAY(),INDEX(Transactions!$G:$G,ROW()-8))</f>
        <v>46238</v>
      </c>
      <c r="F3475">
        <f>IF(INDEX(Transactions!$L:$L,ROW()-8)="",0,INDEX(Transactions!$Q:$Q,ROW()-8))</f>
        <v>0</v>
      </c>
    </row>
    <row r="3476" spans="2:6" x14ac:dyDescent="0.15">
      <c r="B3476">
        <f ca="1">IF(INDEX(Transactions!$L:$L,ROW()-8)="",TODAY(),INDEX(Transactions!$G:$G,ROW()-8))</f>
        <v>46238</v>
      </c>
      <c r="F3476">
        <f>IF(INDEX(Transactions!$L:$L,ROW()-8)="",0,INDEX(Transactions!$Q:$Q,ROW()-8))</f>
        <v>0</v>
      </c>
    </row>
    <row r="3477" spans="2:6" x14ac:dyDescent="0.15">
      <c r="B3477">
        <f ca="1">IF(INDEX(Transactions!$L:$L,ROW()-8)="",TODAY(),INDEX(Transactions!$G:$G,ROW()-8))</f>
        <v>46238</v>
      </c>
      <c r="F3477">
        <f>IF(INDEX(Transactions!$L:$L,ROW()-8)="",0,INDEX(Transactions!$Q:$Q,ROW()-8))</f>
        <v>0</v>
      </c>
    </row>
    <row r="3478" spans="2:6" x14ac:dyDescent="0.15">
      <c r="B3478">
        <f ca="1">IF(INDEX(Transactions!$L:$L,ROW()-8)="",TODAY(),INDEX(Transactions!$G:$G,ROW()-8))</f>
        <v>46238</v>
      </c>
      <c r="F3478">
        <f>IF(INDEX(Transactions!$L:$L,ROW()-8)="",0,INDEX(Transactions!$Q:$Q,ROW()-8))</f>
        <v>0</v>
      </c>
    </row>
    <row r="3479" spans="2:6" x14ac:dyDescent="0.15">
      <c r="B3479">
        <f ca="1">IF(INDEX(Transactions!$L:$L,ROW()-8)="",TODAY(),INDEX(Transactions!$G:$G,ROW()-8))</f>
        <v>46238</v>
      </c>
      <c r="F3479">
        <f>IF(INDEX(Transactions!$L:$L,ROW()-8)="",0,INDEX(Transactions!$Q:$Q,ROW()-8))</f>
        <v>0</v>
      </c>
    </row>
    <row r="3480" spans="2:6" x14ac:dyDescent="0.15">
      <c r="B3480">
        <f ca="1">IF(INDEX(Transactions!$L:$L,ROW()-8)="",TODAY(),INDEX(Transactions!$G:$G,ROW()-8))</f>
        <v>46238</v>
      </c>
      <c r="F3480">
        <f>IF(INDEX(Transactions!$L:$L,ROW()-8)="",0,INDEX(Transactions!$Q:$Q,ROW()-8))</f>
        <v>0</v>
      </c>
    </row>
    <row r="3481" spans="2:6" x14ac:dyDescent="0.15">
      <c r="B3481">
        <f ca="1">IF(INDEX(Transactions!$L:$L,ROW()-8)="",TODAY(),INDEX(Transactions!$G:$G,ROW()-8))</f>
        <v>46238</v>
      </c>
      <c r="F3481">
        <f>IF(INDEX(Transactions!$L:$L,ROW()-8)="",0,INDEX(Transactions!$Q:$Q,ROW()-8))</f>
        <v>0</v>
      </c>
    </row>
    <row r="3482" spans="2:6" x14ac:dyDescent="0.15">
      <c r="B3482">
        <f ca="1">IF(INDEX(Transactions!$L:$L,ROW()-8)="",TODAY(),INDEX(Transactions!$G:$G,ROW()-8))</f>
        <v>46238</v>
      </c>
      <c r="F3482">
        <f>IF(INDEX(Transactions!$L:$L,ROW()-8)="",0,INDEX(Transactions!$Q:$Q,ROW()-8))</f>
        <v>0</v>
      </c>
    </row>
    <row r="3483" spans="2:6" x14ac:dyDescent="0.15">
      <c r="B3483">
        <f ca="1">IF(INDEX(Transactions!$L:$L,ROW()-8)="",TODAY(),INDEX(Transactions!$G:$G,ROW()-8))</f>
        <v>46238</v>
      </c>
      <c r="F3483">
        <f>IF(INDEX(Transactions!$L:$L,ROW()-8)="",0,INDEX(Transactions!$Q:$Q,ROW()-8))</f>
        <v>0</v>
      </c>
    </row>
    <row r="3484" spans="2:6" x14ac:dyDescent="0.15">
      <c r="B3484">
        <f ca="1">IF(INDEX(Transactions!$L:$L,ROW()-8)="",TODAY(),INDEX(Transactions!$G:$G,ROW()-8))</f>
        <v>46238</v>
      </c>
      <c r="F3484">
        <f>IF(INDEX(Transactions!$L:$L,ROW()-8)="",0,INDEX(Transactions!$Q:$Q,ROW()-8))</f>
        <v>0</v>
      </c>
    </row>
    <row r="3485" spans="2:6" x14ac:dyDescent="0.15">
      <c r="B3485">
        <f ca="1">IF(INDEX(Transactions!$L:$L,ROW()-8)="",TODAY(),INDEX(Transactions!$G:$G,ROW()-8))</f>
        <v>46238</v>
      </c>
      <c r="F3485">
        <f>IF(INDEX(Transactions!$L:$L,ROW()-8)="",0,INDEX(Transactions!$Q:$Q,ROW()-8))</f>
        <v>0</v>
      </c>
    </row>
    <row r="3486" spans="2:6" x14ac:dyDescent="0.15">
      <c r="B3486">
        <f ca="1">IF(INDEX(Transactions!$L:$L,ROW()-8)="",TODAY(),INDEX(Transactions!$G:$G,ROW()-8))</f>
        <v>46238</v>
      </c>
      <c r="F3486">
        <f>IF(INDEX(Transactions!$L:$L,ROW()-8)="",0,INDEX(Transactions!$Q:$Q,ROW()-8))</f>
        <v>0</v>
      </c>
    </row>
    <row r="3487" spans="2:6" x14ac:dyDescent="0.15">
      <c r="B3487">
        <f ca="1">IF(INDEX(Transactions!$L:$L,ROW()-8)="",TODAY(),INDEX(Transactions!$G:$G,ROW()-8))</f>
        <v>46238</v>
      </c>
      <c r="F3487">
        <f>IF(INDEX(Transactions!$L:$L,ROW()-8)="",0,INDEX(Transactions!$Q:$Q,ROW()-8))</f>
        <v>0</v>
      </c>
    </row>
    <row r="3488" spans="2:6" x14ac:dyDescent="0.15">
      <c r="B3488">
        <f ca="1">IF(INDEX(Transactions!$L:$L,ROW()-8)="",TODAY(),INDEX(Transactions!$G:$G,ROW()-8))</f>
        <v>46238</v>
      </c>
      <c r="F3488">
        <f>IF(INDEX(Transactions!$L:$L,ROW()-8)="",0,INDEX(Transactions!$Q:$Q,ROW()-8))</f>
        <v>0</v>
      </c>
    </row>
    <row r="3489" spans="2:6" x14ac:dyDescent="0.15">
      <c r="B3489">
        <f ca="1">IF(INDEX(Transactions!$L:$L,ROW()-8)="",TODAY(),INDEX(Transactions!$G:$G,ROW()-8))</f>
        <v>46238</v>
      </c>
      <c r="F3489">
        <f>IF(INDEX(Transactions!$L:$L,ROW()-8)="",0,INDEX(Transactions!$Q:$Q,ROW()-8))</f>
        <v>0</v>
      </c>
    </row>
    <row r="3490" spans="2:6" x14ac:dyDescent="0.15">
      <c r="B3490">
        <f ca="1">IF(INDEX(Transactions!$L:$L,ROW()-8)="",TODAY(),INDEX(Transactions!$G:$G,ROW()-8))</f>
        <v>46238</v>
      </c>
      <c r="F3490">
        <f>IF(INDEX(Transactions!$L:$L,ROW()-8)="",0,INDEX(Transactions!$Q:$Q,ROW()-8))</f>
        <v>0</v>
      </c>
    </row>
    <row r="3491" spans="2:6" x14ac:dyDescent="0.15">
      <c r="B3491">
        <f ca="1">IF(INDEX(Transactions!$L:$L,ROW()-8)="",TODAY(),INDEX(Transactions!$G:$G,ROW()-8))</f>
        <v>46238</v>
      </c>
      <c r="F3491">
        <f>IF(INDEX(Transactions!$L:$L,ROW()-8)="",0,INDEX(Transactions!$Q:$Q,ROW()-8))</f>
        <v>0</v>
      </c>
    </row>
    <row r="3492" spans="2:6" x14ac:dyDescent="0.15">
      <c r="B3492">
        <f ca="1">IF(INDEX(Transactions!$L:$L,ROW()-8)="",TODAY(),INDEX(Transactions!$G:$G,ROW()-8))</f>
        <v>46238</v>
      </c>
      <c r="F3492">
        <f>IF(INDEX(Transactions!$L:$L,ROW()-8)="",0,INDEX(Transactions!$Q:$Q,ROW()-8))</f>
        <v>0</v>
      </c>
    </row>
    <row r="3493" spans="2:6" x14ac:dyDescent="0.15">
      <c r="B3493">
        <f ca="1">IF(INDEX(Transactions!$L:$L,ROW()-8)="",TODAY(),INDEX(Transactions!$G:$G,ROW()-8))</f>
        <v>46238</v>
      </c>
      <c r="F3493">
        <f>IF(INDEX(Transactions!$L:$L,ROW()-8)="",0,INDEX(Transactions!$Q:$Q,ROW()-8))</f>
        <v>0</v>
      </c>
    </row>
    <row r="3494" spans="2:6" x14ac:dyDescent="0.15">
      <c r="B3494">
        <f ca="1">IF(INDEX(Transactions!$L:$L,ROW()-8)="",TODAY(),INDEX(Transactions!$G:$G,ROW()-8))</f>
        <v>46238</v>
      </c>
      <c r="F3494">
        <f>IF(INDEX(Transactions!$L:$L,ROW()-8)="",0,INDEX(Transactions!$Q:$Q,ROW()-8))</f>
        <v>0</v>
      </c>
    </row>
    <row r="3495" spans="2:6" x14ac:dyDescent="0.15">
      <c r="B3495">
        <f ca="1">IF(INDEX(Transactions!$L:$L,ROW()-8)="",TODAY(),INDEX(Transactions!$G:$G,ROW()-8))</f>
        <v>46238</v>
      </c>
      <c r="F3495">
        <f>IF(INDEX(Transactions!$L:$L,ROW()-8)="",0,INDEX(Transactions!$Q:$Q,ROW()-8))</f>
        <v>0</v>
      </c>
    </row>
    <row r="3496" spans="2:6" x14ac:dyDescent="0.15">
      <c r="B3496">
        <f ca="1">IF(INDEX(Transactions!$L:$L,ROW()-8)="",TODAY(),INDEX(Transactions!$G:$G,ROW()-8))</f>
        <v>46238</v>
      </c>
      <c r="F3496">
        <f>IF(INDEX(Transactions!$L:$L,ROW()-8)="",0,INDEX(Transactions!$Q:$Q,ROW()-8))</f>
        <v>0</v>
      </c>
    </row>
    <row r="3497" spans="2:6" x14ac:dyDescent="0.15">
      <c r="B3497">
        <f ca="1">IF(INDEX(Transactions!$L:$L,ROW()-8)="",TODAY(),INDEX(Transactions!$G:$G,ROW()-8))</f>
        <v>46238</v>
      </c>
      <c r="F3497">
        <f>IF(INDEX(Transactions!$L:$L,ROW()-8)="",0,INDEX(Transactions!$Q:$Q,ROW()-8))</f>
        <v>0</v>
      </c>
    </row>
    <row r="3498" spans="2:6" x14ac:dyDescent="0.15">
      <c r="B3498">
        <f ca="1">IF(INDEX(Transactions!$L:$L,ROW()-8)="",TODAY(),INDEX(Transactions!$G:$G,ROW()-8))</f>
        <v>46238</v>
      </c>
      <c r="F3498">
        <f>IF(INDEX(Transactions!$L:$L,ROW()-8)="",0,INDEX(Transactions!$Q:$Q,ROW()-8))</f>
        <v>0</v>
      </c>
    </row>
    <row r="3499" spans="2:6" x14ac:dyDescent="0.15">
      <c r="B3499">
        <f ca="1">IF(INDEX(Transactions!$L:$L,ROW()-8)="",TODAY(),INDEX(Transactions!$G:$G,ROW()-8))</f>
        <v>46238</v>
      </c>
      <c r="F3499">
        <f>IF(INDEX(Transactions!$L:$L,ROW()-8)="",0,INDEX(Transactions!$Q:$Q,ROW()-8))</f>
        <v>0</v>
      </c>
    </row>
    <row r="3500" spans="2:6" x14ac:dyDescent="0.15">
      <c r="B3500">
        <f ca="1">IF(INDEX(Transactions!$L:$L,ROW()-8)="",TODAY(),INDEX(Transactions!$G:$G,ROW()-8))</f>
        <v>46238</v>
      </c>
      <c r="F3500">
        <f>IF(INDEX(Transactions!$L:$L,ROW()-8)="",0,INDEX(Transactions!$Q:$Q,ROW()-8))</f>
        <v>0</v>
      </c>
    </row>
    <row r="3501" spans="2:6" x14ac:dyDescent="0.15">
      <c r="B3501">
        <f ca="1">IF(INDEX(Transactions!$L:$L,ROW()-8)="",TODAY(),INDEX(Transactions!$G:$G,ROW()-8))</f>
        <v>46238</v>
      </c>
      <c r="F3501">
        <f>IF(INDEX(Transactions!$L:$L,ROW()-8)="",0,INDEX(Transactions!$Q:$Q,ROW()-8))</f>
        <v>0</v>
      </c>
    </row>
    <row r="3502" spans="2:6" x14ac:dyDescent="0.15">
      <c r="B3502">
        <f ca="1">IF(INDEX(Transactions!$L:$L,ROW()-8)="",TODAY(),INDEX(Transactions!$G:$G,ROW()-8))</f>
        <v>46238</v>
      </c>
      <c r="F3502">
        <f>IF(INDEX(Transactions!$L:$L,ROW()-8)="",0,INDEX(Transactions!$Q:$Q,ROW()-8))</f>
        <v>0</v>
      </c>
    </row>
    <row r="3503" spans="2:6" x14ac:dyDescent="0.15">
      <c r="B3503">
        <f ca="1">IF(INDEX(Transactions!$L:$L,ROW()-8)="",TODAY(),INDEX(Transactions!$G:$G,ROW()-8))</f>
        <v>46238</v>
      </c>
      <c r="F3503">
        <f>IF(INDEX(Transactions!$L:$L,ROW()-8)="",0,INDEX(Transactions!$Q:$Q,ROW()-8))</f>
        <v>0</v>
      </c>
    </row>
    <row r="3504" spans="2:6" x14ac:dyDescent="0.15">
      <c r="B3504">
        <f ca="1">IF(INDEX(Transactions!$L:$L,ROW()-8)="",TODAY(),INDEX(Transactions!$G:$G,ROW()-8))</f>
        <v>46238</v>
      </c>
      <c r="F3504">
        <f>IF(INDEX(Transactions!$L:$L,ROW()-8)="",0,INDEX(Transactions!$Q:$Q,ROW()-8))</f>
        <v>0</v>
      </c>
    </row>
    <row r="3505" spans="2:6" x14ac:dyDescent="0.15">
      <c r="B3505">
        <f ca="1">IF(INDEX(Transactions!$L:$L,ROW()-8)="",TODAY(),INDEX(Transactions!$G:$G,ROW()-8))</f>
        <v>46238</v>
      </c>
      <c r="F3505">
        <f>IF(INDEX(Transactions!$L:$L,ROW()-8)="",0,INDEX(Transactions!$Q:$Q,ROW()-8))</f>
        <v>0</v>
      </c>
    </row>
    <row r="3506" spans="2:6" x14ac:dyDescent="0.15">
      <c r="B3506">
        <f ca="1">IF(INDEX(Transactions!$L:$L,ROW()-8)="",TODAY(),INDEX(Transactions!$G:$G,ROW()-8))</f>
        <v>46238</v>
      </c>
      <c r="F3506">
        <f>IF(INDEX(Transactions!$L:$L,ROW()-8)="",0,INDEX(Transactions!$Q:$Q,ROW()-8))</f>
        <v>0</v>
      </c>
    </row>
    <row r="3507" spans="2:6" x14ac:dyDescent="0.15">
      <c r="B3507">
        <f ca="1">IF(INDEX(Transactions!$L:$L,ROW()-8)="",TODAY(),INDEX(Transactions!$G:$G,ROW()-8))</f>
        <v>46238</v>
      </c>
      <c r="F3507">
        <f>IF(INDEX(Transactions!$L:$L,ROW()-8)="",0,INDEX(Transactions!$Q:$Q,ROW()-8))</f>
        <v>0</v>
      </c>
    </row>
    <row r="3508" spans="2:6" x14ac:dyDescent="0.15">
      <c r="B3508">
        <f ca="1">IF(INDEX(Transactions!$L:$L,ROW()-8)="",TODAY(),INDEX(Transactions!$G:$G,ROW()-8))</f>
        <v>46238</v>
      </c>
      <c r="F3508">
        <f>IF(INDEX(Transactions!$L:$L,ROW()-8)="",0,INDEX(Transactions!$Q:$Q,ROW()-8))</f>
        <v>0</v>
      </c>
    </row>
    <row r="3509" spans="2:6" x14ac:dyDescent="0.15">
      <c r="B3509">
        <f ca="1">IF(INDEX(Transactions!$L:$L,ROW()-8)="",TODAY(),INDEX(Transactions!$G:$G,ROW()-8))</f>
        <v>46238</v>
      </c>
      <c r="F3509">
        <f>IF(INDEX(Transactions!$L:$L,ROW()-8)="",0,INDEX(Transactions!$Q:$Q,ROW()-8))</f>
        <v>0</v>
      </c>
    </row>
    <row r="3510" spans="2:6" x14ac:dyDescent="0.15">
      <c r="B3510">
        <f ca="1">IF(INDEX(Transactions!$L:$L,ROW()-8)="",TODAY(),INDEX(Transactions!$G:$G,ROW()-8))</f>
        <v>46238</v>
      </c>
      <c r="F3510">
        <f>IF(INDEX(Transactions!$L:$L,ROW()-8)="",0,INDEX(Transactions!$Q:$Q,ROW()-8))</f>
        <v>0</v>
      </c>
    </row>
    <row r="3511" spans="2:6" x14ac:dyDescent="0.15">
      <c r="B3511">
        <f ca="1">IF(INDEX(Transactions!$L:$L,ROW()-8)="",TODAY(),INDEX(Transactions!$G:$G,ROW()-8))</f>
        <v>46238</v>
      </c>
      <c r="F3511">
        <f>IF(INDEX(Transactions!$L:$L,ROW()-8)="",0,INDEX(Transactions!$Q:$Q,ROW()-8))</f>
        <v>0</v>
      </c>
    </row>
    <row r="3512" spans="2:6" x14ac:dyDescent="0.15">
      <c r="B3512">
        <f ca="1">IF(INDEX(Transactions!$L:$L,ROW()-8)="",TODAY(),INDEX(Transactions!$G:$G,ROW()-8))</f>
        <v>46238</v>
      </c>
      <c r="F3512">
        <f>IF(INDEX(Transactions!$L:$L,ROW()-8)="",0,INDEX(Transactions!$Q:$Q,ROW()-8))</f>
        <v>0</v>
      </c>
    </row>
    <row r="3513" spans="2:6" x14ac:dyDescent="0.15">
      <c r="B3513">
        <f ca="1">IF(INDEX(Transactions!$L:$L,ROW()-8)="",TODAY(),INDEX(Transactions!$G:$G,ROW()-8))</f>
        <v>46238</v>
      </c>
      <c r="F3513">
        <f>IF(INDEX(Transactions!$L:$L,ROW()-8)="",0,INDEX(Transactions!$Q:$Q,ROW()-8))</f>
        <v>0</v>
      </c>
    </row>
    <row r="3514" spans="2:6" x14ac:dyDescent="0.15">
      <c r="B3514">
        <f ca="1">IF(INDEX(Transactions!$L:$L,ROW()-8)="",TODAY(),INDEX(Transactions!$G:$G,ROW()-8))</f>
        <v>46238</v>
      </c>
      <c r="F3514">
        <f>IF(INDEX(Transactions!$L:$L,ROW()-8)="",0,INDEX(Transactions!$Q:$Q,ROW()-8))</f>
        <v>0</v>
      </c>
    </row>
    <row r="3515" spans="2:6" x14ac:dyDescent="0.15">
      <c r="B3515">
        <f ca="1">IF(INDEX(Transactions!$L:$L,ROW()-8)="",TODAY(),INDEX(Transactions!$G:$G,ROW()-8))</f>
        <v>46238</v>
      </c>
      <c r="F3515">
        <f>IF(INDEX(Transactions!$L:$L,ROW()-8)="",0,INDEX(Transactions!$Q:$Q,ROW()-8))</f>
        <v>0</v>
      </c>
    </row>
    <row r="3516" spans="2:6" x14ac:dyDescent="0.15">
      <c r="B3516">
        <f ca="1">IF(INDEX(Transactions!$L:$L,ROW()-8)="",TODAY(),INDEX(Transactions!$G:$G,ROW()-8))</f>
        <v>46238</v>
      </c>
      <c r="F3516">
        <f>IF(INDEX(Transactions!$L:$L,ROW()-8)="",0,INDEX(Transactions!$Q:$Q,ROW()-8))</f>
        <v>0</v>
      </c>
    </row>
    <row r="3517" spans="2:6" x14ac:dyDescent="0.15">
      <c r="B3517">
        <f ca="1">IF(INDEX(Transactions!$L:$L,ROW()-8)="",TODAY(),INDEX(Transactions!$G:$G,ROW()-8))</f>
        <v>46238</v>
      </c>
      <c r="F3517">
        <f>IF(INDEX(Transactions!$L:$L,ROW()-8)="",0,INDEX(Transactions!$Q:$Q,ROW()-8))</f>
        <v>0</v>
      </c>
    </row>
    <row r="3518" spans="2:6" x14ac:dyDescent="0.15">
      <c r="B3518">
        <f ca="1">IF(INDEX(Transactions!$L:$L,ROW()-8)="",TODAY(),INDEX(Transactions!$G:$G,ROW()-8))</f>
        <v>46238</v>
      </c>
      <c r="F3518">
        <f>IF(INDEX(Transactions!$L:$L,ROW()-8)="",0,INDEX(Transactions!$Q:$Q,ROW()-8))</f>
        <v>0</v>
      </c>
    </row>
    <row r="3519" spans="2:6" x14ac:dyDescent="0.15">
      <c r="B3519">
        <f ca="1">IF(INDEX(Transactions!$L:$L,ROW()-8)="",TODAY(),INDEX(Transactions!$G:$G,ROW()-8))</f>
        <v>46238</v>
      </c>
      <c r="F3519">
        <f>IF(INDEX(Transactions!$L:$L,ROW()-8)="",0,INDEX(Transactions!$Q:$Q,ROW()-8))</f>
        <v>0</v>
      </c>
    </row>
    <row r="3520" spans="2:6" x14ac:dyDescent="0.15">
      <c r="B3520">
        <f ca="1">IF(INDEX(Transactions!$L:$L,ROW()-8)="",TODAY(),INDEX(Transactions!$G:$G,ROW()-8))</f>
        <v>46238</v>
      </c>
      <c r="F3520">
        <f>IF(INDEX(Transactions!$L:$L,ROW()-8)="",0,INDEX(Transactions!$Q:$Q,ROW()-8))</f>
        <v>0</v>
      </c>
    </row>
    <row r="3521" spans="2:6" x14ac:dyDescent="0.15">
      <c r="B3521">
        <f ca="1">IF(INDEX(Transactions!$L:$L,ROW()-8)="",TODAY(),INDEX(Transactions!$G:$G,ROW()-8))</f>
        <v>46238</v>
      </c>
      <c r="F3521">
        <f>IF(INDEX(Transactions!$L:$L,ROW()-8)="",0,INDEX(Transactions!$Q:$Q,ROW()-8))</f>
        <v>0</v>
      </c>
    </row>
    <row r="3522" spans="2:6" x14ac:dyDescent="0.15">
      <c r="B3522">
        <f ca="1">IF(INDEX(Transactions!$L:$L,ROW()-8)="",TODAY(),INDEX(Transactions!$G:$G,ROW()-8))</f>
        <v>46238</v>
      </c>
      <c r="F3522">
        <f>IF(INDEX(Transactions!$L:$L,ROW()-8)="",0,INDEX(Transactions!$Q:$Q,ROW()-8))</f>
        <v>0</v>
      </c>
    </row>
    <row r="3523" spans="2:6" x14ac:dyDescent="0.15">
      <c r="B3523">
        <f ca="1">IF(INDEX(Transactions!$L:$L,ROW()-8)="",TODAY(),INDEX(Transactions!$G:$G,ROW()-8))</f>
        <v>46238</v>
      </c>
      <c r="F3523">
        <f>IF(INDEX(Transactions!$L:$L,ROW()-8)="",0,INDEX(Transactions!$Q:$Q,ROW()-8))</f>
        <v>0</v>
      </c>
    </row>
    <row r="3524" spans="2:6" x14ac:dyDescent="0.15">
      <c r="B3524">
        <f ca="1">IF(INDEX(Transactions!$L:$L,ROW()-8)="",TODAY(),INDEX(Transactions!$G:$G,ROW()-8))</f>
        <v>46238</v>
      </c>
      <c r="F3524">
        <f>IF(INDEX(Transactions!$L:$L,ROW()-8)="",0,INDEX(Transactions!$Q:$Q,ROW()-8))</f>
        <v>0</v>
      </c>
    </row>
    <row r="3525" spans="2:6" x14ac:dyDescent="0.15">
      <c r="B3525">
        <f ca="1">IF(INDEX(Transactions!$L:$L,ROW()-8)="",TODAY(),INDEX(Transactions!$G:$G,ROW()-8))</f>
        <v>46238</v>
      </c>
      <c r="F3525">
        <f>IF(INDEX(Transactions!$L:$L,ROW()-8)="",0,INDEX(Transactions!$Q:$Q,ROW()-8))</f>
        <v>0</v>
      </c>
    </row>
    <row r="3526" spans="2:6" x14ac:dyDescent="0.15">
      <c r="B3526">
        <f ca="1">IF(INDEX(Transactions!$L:$L,ROW()-8)="",TODAY(),INDEX(Transactions!$G:$G,ROW()-8))</f>
        <v>46238</v>
      </c>
      <c r="F3526">
        <f>IF(INDEX(Transactions!$L:$L,ROW()-8)="",0,INDEX(Transactions!$Q:$Q,ROW()-8))</f>
        <v>0</v>
      </c>
    </row>
    <row r="3527" spans="2:6" x14ac:dyDescent="0.15">
      <c r="B3527">
        <f ca="1">IF(INDEX(Transactions!$L:$L,ROW()-8)="",TODAY(),INDEX(Transactions!$G:$G,ROW()-8))</f>
        <v>46238</v>
      </c>
      <c r="F3527">
        <f>IF(INDEX(Transactions!$L:$L,ROW()-8)="",0,INDEX(Transactions!$Q:$Q,ROW()-8))</f>
        <v>0</v>
      </c>
    </row>
    <row r="3528" spans="2:6" x14ac:dyDescent="0.15">
      <c r="B3528">
        <f ca="1">IF(INDEX(Transactions!$L:$L,ROW()-8)="",TODAY(),INDEX(Transactions!$G:$G,ROW()-8))</f>
        <v>46238</v>
      </c>
      <c r="F3528">
        <f>IF(INDEX(Transactions!$L:$L,ROW()-8)="",0,INDEX(Transactions!$Q:$Q,ROW()-8))</f>
        <v>0</v>
      </c>
    </row>
    <row r="3529" spans="2:6" x14ac:dyDescent="0.15">
      <c r="B3529">
        <f ca="1">IF(INDEX(Transactions!$L:$L,ROW()-8)="",TODAY(),INDEX(Transactions!$G:$G,ROW()-8))</f>
        <v>46238</v>
      </c>
      <c r="F3529">
        <f>IF(INDEX(Transactions!$L:$L,ROW()-8)="",0,INDEX(Transactions!$Q:$Q,ROW()-8))</f>
        <v>0</v>
      </c>
    </row>
    <row r="3530" spans="2:6" x14ac:dyDescent="0.15">
      <c r="B3530">
        <f ca="1">IF(INDEX(Transactions!$L:$L,ROW()-8)="",TODAY(),INDEX(Transactions!$G:$G,ROW()-8))</f>
        <v>46238</v>
      </c>
      <c r="F3530">
        <f>IF(INDEX(Transactions!$L:$L,ROW()-8)="",0,INDEX(Transactions!$Q:$Q,ROW()-8))</f>
        <v>0</v>
      </c>
    </row>
    <row r="3531" spans="2:6" x14ac:dyDescent="0.15">
      <c r="B3531">
        <f ca="1">IF(INDEX(Transactions!$L:$L,ROW()-8)="",TODAY(),INDEX(Transactions!$G:$G,ROW()-8))</f>
        <v>46238</v>
      </c>
      <c r="F3531">
        <f>IF(INDEX(Transactions!$L:$L,ROW()-8)="",0,INDEX(Transactions!$Q:$Q,ROW()-8))</f>
        <v>0</v>
      </c>
    </row>
    <row r="3532" spans="2:6" x14ac:dyDescent="0.15">
      <c r="B3532">
        <f ca="1">IF(INDEX(Transactions!$L:$L,ROW()-8)="",TODAY(),INDEX(Transactions!$G:$G,ROW()-8))</f>
        <v>46238</v>
      </c>
      <c r="F3532">
        <f>IF(INDEX(Transactions!$L:$L,ROW()-8)="",0,INDEX(Transactions!$Q:$Q,ROW()-8))</f>
        <v>0</v>
      </c>
    </row>
    <row r="3533" spans="2:6" x14ac:dyDescent="0.15">
      <c r="B3533">
        <f ca="1">IF(INDEX(Transactions!$L:$L,ROW()-8)="",TODAY(),INDEX(Transactions!$G:$G,ROW()-8))</f>
        <v>46238</v>
      </c>
      <c r="F3533">
        <f>IF(INDEX(Transactions!$L:$L,ROW()-8)="",0,INDEX(Transactions!$Q:$Q,ROW()-8))</f>
        <v>0</v>
      </c>
    </row>
    <row r="3534" spans="2:6" x14ac:dyDescent="0.15">
      <c r="B3534">
        <f ca="1">IF(INDEX(Transactions!$L:$L,ROW()-8)="",TODAY(),INDEX(Transactions!$G:$G,ROW()-8))</f>
        <v>46238</v>
      </c>
      <c r="F3534">
        <f>IF(INDEX(Transactions!$L:$L,ROW()-8)="",0,INDEX(Transactions!$Q:$Q,ROW()-8))</f>
        <v>0</v>
      </c>
    </row>
    <row r="3535" spans="2:6" x14ac:dyDescent="0.15">
      <c r="B3535">
        <f ca="1">IF(INDEX(Transactions!$L:$L,ROW()-8)="",TODAY(),INDEX(Transactions!$G:$G,ROW()-8))</f>
        <v>46238</v>
      </c>
      <c r="F3535">
        <f>IF(INDEX(Transactions!$L:$L,ROW()-8)="",0,INDEX(Transactions!$Q:$Q,ROW()-8))</f>
        <v>0</v>
      </c>
    </row>
    <row r="3536" spans="2:6" x14ac:dyDescent="0.15">
      <c r="B3536">
        <f ca="1">IF(INDEX(Transactions!$L:$L,ROW()-8)="",TODAY(),INDEX(Transactions!$G:$G,ROW()-8))</f>
        <v>46238</v>
      </c>
      <c r="F3536">
        <f>IF(INDEX(Transactions!$L:$L,ROW()-8)="",0,INDEX(Transactions!$Q:$Q,ROW()-8))</f>
        <v>0</v>
      </c>
    </row>
    <row r="3537" spans="2:6" x14ac:dyDescent="0.15">
      <c r="B3537">
        <f ca="1">IF(INDEX(Transactions!$L:$L,ROW()-8)="",TODAY(),INDEX(Transactions!$G:$G,ROW()-8))</f>
        <v>46238</v>
      </c>
      <c r="F3537">
        <f>IF(INDEX(Transactions!$L:$L,ROW()-8)="",0,INDEX(Transactions!$Q:$Q,ROW()-8))</f>
        <v>0</v>
      </c>
    </row>
    <row r="3538" spans="2:6" x14ac:dyDescent="0.15">
      <c r="B3538">
        <f ca="1">IF(INDEX(Transactions!$L:$L,ROW()-8)="",TODAY(),INDEX(Transactions!$G:$G,ROW()-8))</f>
        <v>46238</v>
      </c>
      <c r="F3538">
        <f>IF(INDEX(Transactions!$L:$L,ROW()-8)="",0,INDEX(Transactions!$Q:$Q,ROW()-8))</f>
        <v>0</v>
      </c>
    </row>
    <row r="3539" spans="2:6" x14ac:dyDescent="0.15">
      <c r="B3539">
        <f ca="1">IF(INDEX(Transactions!$L:$L,ROW()-8)="",TODAY(),INDEX(Transactions!$G:$G,ROW()-8))</f>
        <v>46238</v>
      </c>
      <c r="F3539">
        <f>IF(INDEX(Transactions!$L:$L,ROW()-8)="",0,INDEX(Transactions!$Q:$Q,ROW()-8))</f>
        <v>0</v>
      </c>
    </row>
    <row r="3540" spans="2:6" x14ac:dyDescent="0.15">
      <c r="B3540">
        <f ca="1">IF(INDEX(Transactions!$L:$L,ROW()-8)="",TODAY(),INDEX(Transactions!$G:$G,ROW()-8))</f>
        <v>46238</v>
      </c>
      <c r="F3540">
        <f>IF(INDEX(Transactions!$L:$L,ROW()-8)="",0,INDEX(Transactions!$Q:$Q,ROW()-8))</f>
        <v>0</v>
      </c>
    </row>
    <row r="3541" spans="2:6" x14ac:dyDescent="0.15">
      <c r="B3541">
        <f ca="1">IF(INDEX(Transactions!$L:$L,ROW()-8)="",TODAY(),INDEX(Transactions!$G:$G,ROW()-8))</f>
        <v>46238</v>
      </c>
      <c r="F3541">
        <f>IF(INDEX(Transactions!$L:$L,ROW()-8)="",0,INDEX(Transactions!$Q:$Q,ROW()-8))</f>
        <v>0</v>
      </c>
    </row>
    <row r="3542" spans="2:6" x14ac:dyDescent="0.15">
      <c r="B3542">
        <f ca="1">IF(INDEX(Transactions!$L:$L,ROW()-8)="",TODAY(),INDEX(Transactions!$G:$G,ROW()-8))</f>
        <v>46238</v>
      </c>
      <c r="F3542">
        <f>IF(INDEX(Transactions!$L:$L,ROW()-8)="",0,INDEX(Transactions!$Q:$Q,ROW()-8))</f>
        <v>0</v>
      </c>
    </row>
    <row r="3543" spans="2:6" x14ac:dyDescent="0.15">
      <c r="B3543">
        <f ca="1">IF(INDEX(Transactions!$L:$L,ROW()-8)="",TODAY(),INDEX(Transactions!$G:$G,ROW()-8))</f>
        <v>46238</v>
      </c>
      <c r="F3543">
        <f>IF(INDEX(Transactions!$L:$L,ROW()-8)="",0,INDEX(Transactions!$Q:$Q,ROW()-8))</f>
        <v>0</v>
      </c>
    </row>
    <row r="3544" spans="2:6" x14ac:dyDescent="0.15">
      <c r="B3544">
        <f ca="1">IF(INDEX(Transactions!$L:$L,ROW()-8)="",TODAY(),INDEX(Transactions!$G:$G,ROW()-8))</f>
        <v>46238</v>
      </c>
      <c r="F3544">
        <f>IF(INDEX(Transactions!$L:$L,ROW()-8)="",0,INDEX(Transactions!$Q:$Q,ROW()-8))</f>
        <v>0</v>
      </c>
    </row>
    <row r="3545" spans="2:6" x14ac:dyDescent="0.15">
      <c r="B3545">
        <f ca="1">IF(INDEX(Transactions!$L:$L,ROW()-8)="",TODAY(),INDEX(Transactions!$G:$G,ROW()-8))</f>
        <v>46238</v>
      </c>
      <c r="F3545">
        <f>IF(INDEX(Transactions!$L:$L,ROW()-8)="",0,INDEX(Transactions!$Q:$Q,ROW()-8))</f>
        <v>0</v>
      </c>
    </row>
    <row r="3546" spans="2:6" x14ac:dyDescent="0.15">
      <c r="B3546">
        <f ca="1">IF(INDEX(Transactions!$L:$L,ROW()-8)="",TODAY(),INDEX(Transactions!$G:$G,ROW()-8))</f>
        <v>46238</v>
      </c>
      <c r="F3546">
        <f>IF(INDEX(Transactions!$L:$L,ROW()-8)="",0,INDEX(Transactions!$Q:$Q,ROW()-8))</f>
        <v>0</v>
      </c>
    </row>
    <row r="3547" spans="2:6" x14ac:dyDescent="0.15">
      <c r="B3547">
        <f ca="1">IF(INDEX(Transactions!$L:$L,ROW()-8)="",TODAY(),INDEX(Transactions!$G:$G,ROW()-8))</f>
        <v>46238</v>
      </c>
      <c r="F3547">
        <f>IF(INDEX(Transactions!$L:$L,ROW()-8)="",0,INDEX(Transactions!$Q:$Q,ROW()-8))</f>
        <v>0</v>
      </c>
    </row>
    <row r="3548" spans="2:6" x14ac:dyDescent="0.15">
      <c r="B3548">
        <f ca="1">IF(INDEX(Transactions!$L:$L,ROW()-8)="",TODAY(),INDEX(Transactions!$G:$G,ROW()-8))</f>
        <v>46238</v>
      </c>
      <c r="F3548">
        <f>IF(INDEX(Transactions!$L:$L,ROW()-8)="",0,INDEX(Transactions!$Q:$Q,ROW()-8))</f>
        <v>0</v>
      </c>
    </row>
    <row r="3549" spans="2:6" x14ac:dyDescent="0.15">
      <c r="B3549">
        <f ca="1">IF(INDEX(Transactions!$L:$L,ROW()-8)="",TODAY(),INDEX(Transactions!$G:$G,ROW()-8))</f>
        <v>46238</v>
      </c>
      <c r="F3549">
        <f>IF(INDEX(Transactions!$L:$L,ROW()-8)="",0,INDEX(Transactions!$Q:$Q,ROW()-8))</f>
        <v>0</v>
      </c>
    </row>
    <row r="3550" spans="2:6" x14ac:dyDescent="0.15">
      <c r="B3550">
        <f ca="1">IF(INDEX(Transactions!$L:$L,ROW()-8)="",TODAY(),INDEX(Transactions!$G:$G,ROW()-8))</f>
        <v>46238</v>
      </c>
      <c r="F3550">
        <f>IF(INDEX(Transactions!$L:$L,ROW()-8)="",0,INDEX(Transactions!$Q:$Q,ROW()-8))</f>
        <v>0</v>
      </c>
    </row>
    <row r="3551" spans="2:6" x14ac:dyDescent="0.15">
      <c r="B3551">
        <f ca="1">IF(INDEX(Transactions!$L:$L,ROW()-8)="",TODAY(),INDEX(Transactions!$G:$G,ROW()-8))</f>
        <v>46238</v>
      </c>
      <c r="F3551">
        <f>IF(INDEX(Transactions!$L:$L,ROW()-8)="",0,INDEX(Transactions!$Q:$Q,ROW()-8))</f>
        <v>0</v>
      </c>
    </row>
    <row r="3552" spans="2:6" x14ac:dyDescent="0.15">
      <c r="B3552">
        <f ca="1">IF(INDEX(Transactions!$L:$L,ROW()-8)="",TODAY(),INDEX(Transactions!$G:$G,ROW()-8))</f>
        <v>46238</v>
      </c>
      <c r="F3552">
        <f>IF(INDEX(Transactions!$L:$L,ROW()-8)="",0,INDEX(Transactions!$Q:$Q,ROW()-8))</f>
        <v>0</v>
      </c>
    </row>
    <row r="3553" spans="2:6" x14ac:dyDescent="0.15">
      <c r="B3553">
        <f ca="1">IF(INDEX(Transactions!$L:$L,ROW()-8)="",TODAY(),INDEX(Transactions!$G:$G,ROW()-8))</f>
        <v>46238</v>
      </c>
      <c r="F3553">
        <f>IF(INDEX(Transactions!$L:$L,ROW()-8)="",0,INDEX(Transactions!$Q:$Q,ROW()-8))</f>
        <v>0</v>
      </c>
    </row>
    <row r="3554" spans="2:6" x14ac:dyDescent="0.15">
      <c r="B3554">
        <f ca="1">IF(INDEX(Transactions!$L:$L,ROW()-8)="",TODAY(),INDEX(Transactions!$G:$G,ROW()-8))</f>
        <v>46238</v>
      </c>
      <c r="F3554">
        <f>IF(INDEX(Transactions!$L:$L,ROW()-8)="",0,INDEX(Transactions!$Q:$Q,ROW()-8))</f>
        <v>0</v>
      </c>
    </row>
    <row r="3555" spans="2:6" x14ac:dyDescent="0.15">
      <c r="B3555">
        <f ca="1">IF(INDEX(Transactions!$L:$L,ROW()-8)="",TODAY(),INDEX(Transactions!$G:$G,ROW()-8))</f>
        <v>46238</v>
      </c>
      <c r="F3555">
        <f>IF(INDEX(Transactions!$L:$L,ROW()-8)="",0,INDEX(Transactions!$Q:$Q,ROW()-8))</f>
        <v>0</v>
      </c>
    </row>
    <row r="3556" spans="2:6" x14ac:dyDescent="0.15">
      <c r="B3556">
        <f ca="1">IF(INDEX(Transactions!$L:$L,ROW()-8)="",TODAY(),INDEX(Transactions!$G:$G,ROW()-8))</f>
        <v>46238</v>
      </c>
      <c r="F3556">
        <f>IF(INDEX(Transactions!$L:$L,ROW()-8)="",0,INDEX(Transactions!$Q:$Q,ROW()-8))</f>
        <v>0</v>
      </c>
    </row>
    <row r="3557" spans="2:6" x14ac:dyDescent="0.15">
      <c r="B3557">
        <f ca="1">IF(INDEX(Transactions!$L:$L,ROW()-8)="",TODAY(),INDEX(Transactions!$G:$G,ROW()-8))</f>
        <v>46238</v>
      </c>
      <c r="F3557">
        <f>IF(INDEX(Transactions!$L:$L,ROW()-8)="",0,INDEX(Transactions!$Q:$Q,ROW()-8))</f>
        <v>0</v>
      </c>
    </row>
    <row r="3558" spans="2:6" x14ac:dyDescent="0.15">
      <c r="B3558">
        <f ca="1">IF(INDEX(Transactions!$L:$L,ROW()-8)="",TODAY(),INDEX(Transactions!$G:$G,ROW()-8))</f>
        <v>46238</v>
      </c>
      <c r="F3558">
        <f>IF(INDEX(Transactions!$L:$L,ROW()-8)="",0,INDEX(Transactions!$Q:$Q,ROW()-8))</f>
        <v>0</v>
      </c>
    </row>
    <row r="3559" spans="2:6" x14ac:dyDescent="0.15">
      <c r="B3559">
        <f ca="1">IF(INDEX(Transactions!$L:$L,ROW()-8)="",TODAY(),INDEX(Transactions!$G:$G,ROW()-8))</f>
        <v>46238</v>
      </c>
      <c r="F3559">
        <f>IF(INDEX(Transactions!$L:$L,ROW()-8)="",0,INDEX(Transactions!$Q:$Q,ROW()-8))</f>
        <v>0</v>
      </c>
    </row>
    <row r="3560" spans="2:6" x14ac:dyDescent="0.15">
      <c r="B3560">
        <f ca="1">IF(INDEX(Transactions!$L:$L,ROW()-8)="",TODAY(),INDEX(Transactions!$G:$G,ROW()-8))</f>
        <v>46238</v>
      </c>
      <c r="F3560">
        <f>IF(INDEX(Transactions!$L:$L,ROW()-8)="",0,INDEX(Transactions!$Q:$Q,ROW()-8))</f>
        <v>0</v>
      </c>
    </row>
    <row r="3561" spans="2:6" x14ac:dyDescent="0.15">
      <c r="B3561">
        <f ca="1">IF(INDEX(Transactions!$L:$L,ROW()-8)="",TODAY(),INDEX(Transactions!$G:$G,ROW()-8))</f>
        <v>46238</v>
      </c>
      <c r="F3561">
        <f>IF(INDEX(Transactions!$L:$L,ROW()-8)="",0,INDEX(Transactions!$Q:$Q,ROW()-8))</f>
        <v>0</v>
      </c>
    </row>
    <row r="3562" spans="2:6" x14ac:dyDescent="0.15">
      <c r="B3562">
        <f ca="1">IF(INDEX(Transactions!$L:$L,ROW()-8)="",TODAY(),INDEX(Transactions!$G:$G,ROW()-8))</f>
        <v>46238</v>
      </c>
      <c r="F3562">
        <f>IF(INDEX(Transactions!$L:$L,ROW()-8)="",0,INDEX(Transactions!$Q:$Q,ROW()-8))</f>
        <v>0</v>
      </c>
    </row>
    <row r="3563" spans="2:6" x14ac:dyDescent="0.15">
      <c r="B3563">
        <f ca="1">IF(INDEX(Transactions!$L:$L,ROW()-8)="",TODAY(),INDEX(Transactions!$G:$G,ROW()-8))</f>
        <v>46238</v>
      </c>
      <c r="F3563">
        <f>IF(INDEX(Transactions!$L:$L,ROW()-8)="",0,INDEX(Transactions!$Q:$Q,ROW()-8))</f>
        <v>0</v>
      </c>
    </row>
    <row r="3564" spans="2:6" x14ac:dyDescent="0.15">
      <c r="B3564">
        <f ca="1">IF(INDEX(Transactions!$L:$L,ROW()-8)="",TODAY(),INDEX(Transactions!$G:$G,ROW()-8))</f>
        <v>46238</v>
      </c>
      <c r="F3564">
        <f>IF(INDEX(Transactions!$L:$L,ROW()-8)="",0,INDEX(Transactions!$Q:$Q,ROW()-8))</f>
        <v>0</v>
      </c>
    </row>
    <row r="3565" spans="2:6" x14ac:dyDescent="0.15">
      <c r="B3565">
        <f ca="1">IF(INDEX(Transactions!$L:$L,ROW()-8)="",TODAY(),INDEX(Transactions!$G:$G,ROW()-8))</f>
        <v>46238</v>
      </c>
      <c r="F3565">
        <f>IF(INDEX(Transactions!$L:$L,ROW()-8)="",0,INDEX(Transactions!$Q:$Q,ROW()-8))</f>
        <v>0</v>
      </c>
    </row>
    <row r="3566" spans="2:6" x14ac:dyDescent="0.15">
      <c r="B3566">
        <f ca="1">IF(INDEX(Transactions!$L:$L,ROW()-8)="",TODAY(),INDEX(Transactions!$G:$G,ROW()-8))</f>
        <v>46238</v>
      </c>
      <c r="F3566">
        <f>IF(INDEX(Transactions!$L:$L,ROW()-8)="",0,INDEX(Transactions!$Q:$Q,ROW()-8))</f>
        <v>0</v>
      </c>
    </row>
    <row r="3567" spans="2:6" x14ac:dyDescent="0.15">
      <c r="B3567">
        <f ca="1">IF(INDEX(Transactions!$L:$L,ROW()-8)="",TODAY(),INDEX(Transactions!$G:$G,ROW()-8))</f>
        <v>46238</v>
      </c>
      <c r="F3567">
        <f>IF(INDEX(Transactions!$L:$L,ROW()-8)="",0,INDEX(Transactions!$Q:$Q,ROW()-8))</f>
        <v>0</v>
      </c>
    </row>
    <row r="3568" spans="2:6" x14ac:dyDescent="0.15">
      <c r="B3568">
        <f ca="1">IF(INDEX(Transactions!$L:$L,ROW()-8)="",TODAY(),INDEX(Transactions!$G:$G,ROW()-8))</f>
        <v>46238</v>
      </c>
      <c r="F3568">
        <f>IF(INDEX(Transactions!$L:$L,ROW()-8)="",0,INDEX(Transactions!$Q:$Q,ROW()-8))</f>
        <v>0</v>
      </c>
    </row>
    <row r="3569" spans="2:6" x14ac:dyDescent="0.15">
      <c r="B3569">
        <f ca="1">IF(INDEX(Transactions!$L:$L,ROW()-8)="",TODAY(),INDEX(Transactions!$G:$G,ROW()-8))</f>
        <v>46238</v>
      </c>
      <c r="F3569">
        <f>IF(INDEX(Transactions!$L:$L,ROW()-8)="",0,INDEX(Transactions!$Q:$Q,ROW()-8))</f>
        <v>0</v>
      </c>
    </row>
    <row r="3570" spans="2:6" x14ac:dyDescent="0.15">
      <c r="B3570">
        <f ca="1">IF(INDEX(Transactions!$L:$L,ROW()-8)="",TODAY(),INDEX(Transactions!$G:$G,ROW()-8))</f>
        <v>46238</v>
      </c>
      <c r="F3570">
        <f>IF(INDEX(Transactions!$L:$L,ROW()-8)="",0,INDEX(Transactions!$Q:$Q,ROW()-8))</f>
        <v>0</v>
      </c>
    </row>
    <row r="3571" spans="2:6" x14ac:dyDescent="0.15">
      <c r="B3571">
        <f ca="1">IF(INDEX(Transactions!$L:$L,ROW()-8)="",TODAY(),INDEX(Transactions!$G:$G,ROW()-8))</f>
        <v>46238</v>
      </c>
      <c r="F3571">
        <f>IF(INDEX(Transactions!$L:$L,ROW()-8)="",0,INDEX(Transactions!$Q:$Q,ROW()-8))</f>
        <v>0</v>
      </c>
    </row>
    <row r="3572" spans="2:6" x14ac:dyDescent="0.15">
      <c r="B3572">
        <f ca="1">IF(INDEX(Transactions!$L:$L,ROW()-8)="",TODAY(),INDEX(Transactions!$G:$G,ROW()-8))</f>
        <v>46238</v>
      </c>
      <c r="F3572">
        <f>IF(INDEX(Transactions!$L:$L,ROW()-8)="",0,INDEX(Transactions!$Q:$Q,ROW()-8))</f>
        <v>0</v>
      </c>
    </row>
    <row r="3573" spans="2:6" x14ac:dyDescent="0.15">
      <c r="B3573">
        <f ca="1">IF(INDEX(Transactions!$L:$L,ROW()-8)="",TODAY(),INDEX(Transactions!$G:$G,ROW()-8))</f>
        <v>46238</v>
      </c>
      <c r="F3573">
        <f>IF(INDEX(Transactions!$L:$L,ROW()-8)="",0,INDEX(Transactions!$Q:$Q,ROW()-8))</f>
        <v>0</v>
      </c>
    </row>
    <row r="3574" spans="2:6" x14ac:dyDescent="0.15">
      <c r="B3574">
        <f ca="1">IF(INDEX(Transactions!$L:$L,ROW()-8)="",TODAY(),INDEX(Transactions!$G:$G,ROW()-8))</f>
        <v>46238</v>
      </c>
      <c r="F3574">
        <f>IF(INDEX(Transactions!$L:$L,ROW()-8)="",0,INDEX(Transactions!$Q:$Q,ROW()-8))</f>
        <v>0</v>
      </c>
    </row>
    <row r="3575" spans="2:6" x14ac:dyDescent="0.15">
      <c r="B3575">
        <f ca="1">IF(INDEX(Transactions!$L:$L,ROW()-8)="",TODAY(),INDEX(Transactions!$G:$G,ROW()-8))</f>
        <v>46238</v>
      </c>
      <c r="F3575">
        <f>IF(INDEX(Transactions!$L:$L,ROW()-8)="",0,INDEX(Transactions!$Q:$Q,ROW()-8))</f>
        <v>0</v>
      </c>
    </row>
    <row r="3576" spans="2:6" x14ac:dyDescent="0.15">
      <c r="B3576">
        <f ca="1">IF(INDEX(Transactions!$L:$L,ROW()-8)="",TODAY(),INDEX(Transactions!$G:$G,ROW()-8))</f>
        <v>46238</v>
      </c>
      <c r="F3576">
        <f>IF(INDEX(Transactions!$L:$L,ROW()-8)="",0,INDEX(Transactions!$Q:$Q,ROW()-8))</f>
        <v>0</v>
      </c>
    </row>
    <row r="3577" spans="2:6" x14ac:dyDescent="0.15">
      <c r="B3577">
        <f ca="1">IF(INDEX(Transactions!$L:$L,ROW()-8)="",TODAY(),INDEX(Transactions!$G:$G,ROW()-8))</f>
        <v>46238</v>
      </c>
      <c r="F3577">
        <f>IF(INDEX(Transactions!$L:$L,ROW()-8)="",0,INDEX(Transactions!$Q:$Q,ROW()-8))</f>
        <v>0</v>
      </c>
    </row>
    <row r="3578" spans="2:6" x14ac:dyDescent="0.15">
      <c r="B3578">
        <f ca="1">IF(INDEX(Transactions!$L:$L,ROW()-8)="",TODAY(),INDEX(Transactions!$G:$G,ROW()-8))</f>
        <v>46238</v>
      </c>
      <c r="F3578">
        <f>IF(INDEX(Transactions!$L:$L,ROW()-8)="",0,INDEX(Transactions!$Q:$Q,ROW()-8))</f>
        <v>0</v>
      </c>
    </row>
    <row r="3579" spans="2:6" x14ac:dyDescent="0.15">
      <c r="B3579">
        <f ca="1">IF(INDEX(Transactions!$L:$L,ROW()-8)="",TODAY(),INDEX(Transactions!$G:$G,ROW()-8))</f>
        <v>46238</v>
      </c>
      <c r="F3579">
        <f>IF(INDEX(Transactions!$L:$L,ROW()-8)="",0,INDEX(Transactions!$Q:$Q,ROW()-8))</f>
        <v>0</v>
      </c>
    </row>
    <row r="3580" spans="2:6" x14ac:dyDescent="0.15">
      <c r="B3580">
        <f ca="1">IF(INDEX(Transactions!$L:$L,ROW()-8)="",TODAY(),INDEX(Transactions!$G:$G,ROW()-8))</f>
        <v>46238</v>
      </c>
      <c r="F3580">
        <f>IF(INDEX(Transactions!$L:$L,ROW()-8)="",0,INDEX(Transactions!$Q:$Q,ROW()-8))</f>
        <v>0</v>
      </c>
    </row>
    <row r="3581" spans="2:6" x14ac:dyDescent="0.15">
      <c r="B3581">
        <f ca="1">IF(INDEX(Transactions!$L:$L,ROW()-8)="",TODAY(),INDEX(Transactions!$G:$G,ROW()-8))</f>
        <v>46238</v>
      </c>
      <c r="F3581">
        <f>IF(INDEX(Transactions!$L:$L,ROW()-8)="",0,INDEX(Transactions!$Q:$Q,ROW()-8))</f>
        <v>0</v>
      </c>
    </row>
    <row r="3582" spans="2:6" x14ac:dyDescent="0.15">
      <c r="B3582">
        <f ca="1">IF(INDEX(Transactions!$L:$L,ROW()-8)="",TODAY(),INDEX(Transactions!$G:$G,ROW()-8))</f>
        <v>46238</v>
      </c>
      <c r="F3582">
        <f>IF(INDEX(Transactions!$L:$L,ROW()-8)="",0,INDEX(Transactions!$Q:$Q,ROW()-8))</f>
        <v>0</v>
      </c>
    </row>
    <row r="3583" spans="2:6" x14ac:dyDescent="0.15">
      <c r="B3583">
        <f ca="1">IF(INDEX(Transactions!$L:$L,ROW()-8)="",TODAY(),INDEX(Transactions!$G:$G,ROW()-8))</f>
        <v>46238</v>
      </c>
      <c r="F3583">
        <f>IF(INDEX(Transactions!$L:$L,ROW()-8)="",0,INDEX(Transactions!$Q:$Q,ROW()-8))</f>
        <v>0</v>
      </c>
    </row>
    <row r="3584" spans="2:6" x14ac:dyDescent="0.15">
      <c r="B3584">
        <f ca="1">IF(INDEX(Transactions!$L:$L,ROW()-8)="",TODAY(),INDEX(Transactions!$G:$G,ROW()-8))</f>
        <v>46238</v>
      </c>
      <c r="F3584">
        <f>IF(INDEX(Transactions!$L:$L,ROW()-8)="",0,INDEX(Transactions!$Q:$Q,ROW()-8))</f>
        <v>0</v>
      </c>
    </row>
    <row r="3585" spans="2:6" x14ac:dyDescent="0.15">
      <c r="B3585">
        <f ca="1">IF(INDEX(Transactions!$L:$L,ROW()-8)="",TODAY(),INDEX(Transactions!$G:$G,ROW()-8))</f>
        <v>46238</v>
      </c>
      <c r="F3585">
        <f>IF(INDEX(Transactions!$L:$L,ROW()-8)="",0,INDEX(Transactions!$Q:$Q,ROW()-8))</f>
        <v>0</v>
      </c>
    </row>
    <row r="3586" spans="2:6" x14ac:dyDescent="0.15">
      <c r="B3586">
        <f ca="1">IF(INDEX(Transactions!$L:$L,ROW()-8)="",TODAY(),INDEX(Transactions!$G:$G,ROW()-8))</f>
        <v>46238</v>
      </c>
      <c r="F3586">
        <f>IF(INDEX(Transactions!$L:$L,ROW()-8)="",0,INDEX(Transactions!$Q:$Q,ROW()-8))</f>
        <v>0</v>
      </c>
    </row>
    <row r="3587" spans="2:6" x14ac:dyDescent="0.15">
      <c r="B3587">
        <f ca="1">IF(INDEX(Transactions!$L:$L,ROW()-8)="",TODAY(),INDEX(Transactions!$G:$G,ROW()-8))</f>
        <v>46238</v>
      </c>
      <c r="F3587">
        <f>IF(INDEX(Transactions!$L:$L,ROW()-8)="",0,INDEX(Transactions!$Q:$Q,ROW()-8))</f>
        <v>0</v>
      </c>
    </row>
    <row r="3588" spans="2:6" x14ac:dyDescent="0.15">
      <c r="B3588">
        <f ca="1">IF(INDEX(Transactions!$L:$L,ROW()-8)="",TODAY(),INDEX(Transactions!$G:$G,ROW()-8))</f>
        <v>46238</v>
      </c>
      <c r="F3588">
        <f>IF(INDEX(Transactions!$L:$L,ROW()-8)="",0,INDEX(Transactions!$Q:$Q,ROW()-8))</f>
        <v>0</v>
      </c>
    </row>
    <row r="3589" spans="2:6" x14ac:dyDescent="0.15">
      <c r="B3589">
        <f ca="1">IF(INDEX(Transactions!$L:$L,ROW()-8)="",TODAY(),INDEX(Transactions!$G:$G,ROW()-8))</f>
        <v>46238</v>
      </c>
      <c r="F3589">
        <f>IF(INDEX(Transactions!$L:$L,ROW()-8)="",0,INDEX(Transactions!$Q:$Q,ROW()-8))</f>
        <v>0</v>
      </c>
    </row>
    <row r="3590" spans="2:6" x14ac:dyDescent="0.15">
      <c r="B3590">
        <f ca="1">IF(INDEX(Transactions!$L:$L,ROW()-8)="",TODAY(),INDEX(Transactions!$G:$G,ROW()-8))</f>
        <v>46238</v>
      </c>
      <c r="F3590">
        <f>IF(INDEX(Transactions!$L:$L,ROW()-8)="",0,INDEX(Transactions!$Q:$Q,ROW()-8))</f>
        <v>0</v>
      </c>
    </row>
    <row r="3591" spans="2:6" x14ac:dyDescent="0.15">
      <c r="B3591">
        <f ca="1">IF(INDEX(Transactions!$L:$L,ROW()-8)="",TODAY(),INDEX(Transactions!$G:$G,ROW()-8))</f>
        <v>46238</v>
      </c>
      <c r="F3591">
        <f>IF(INDEX(Transactions!$L:$L,ROW()-8)="",0,INDEX(Transactions!$Q:$Q,ROW()-8))</f>
        <v>0</v>
      </c>
    </row>
    <row r="3592" spans="2:6" x14ac:dyDescent="0.15">
      <c r="B3592">
        <f ca="1">IF(INDEX(Transactions!$L:$L,ROW()-8)="",TODAY(),INDEX(Transactions!$G:$G,ROW()-8))</f>
        <v>46238</v>
      </c>
      <c r="F3592">
        <f>IF(INDEX(Transactions!$L:$L,ROW()-8)="",0,INDEX(Transactions!$Q:$Q,ROW()-8))</f>
        <v>0</v>
      </c>
    </row>
    <row r="3593" spans="2:6" x14ac:dyDescent="0.15">
      <c r="B3593">
        <f ca="1">IF(INDEX(Transactions!$L:$L,ROW()-8)="",TODAY(),INDEX(Transactions!$G:$G,ROW()-8))</f>
        <v>46238</v>
      </c>
      <c r="F3593">
        <f>IF(INDEX(Transactions!$L:$L,ROW()-8)="",0,INDEX(Transactions!$Q:$Q,ROW()-8))</f>
        <v>0</v>
      </c>
    </row>
    <row r="3594" spans="2:6" x14ac:dyDescent="0.15">
      <c r="B3594">
        <f ca="1">IF(INDEX(Transactions!$L:$L,ROW()-8)="",TODAY(),INDEX(Transactions!$G:$G,ROW()-8))</f>
        <v>46238</v>
      </c>
      <c r="F3594">
        <f>IF(INDEX(Transactions!$L:$L,ROW()-8)="",0,INDEX(Transactions!$Q:$Q,ROW()-8))</f>
        <v>0</v>
      </c>
    </row>
    <row r="3595" spans="2:6" x14ac:dyDescent="0.15">
      <c r="B3595">
        <f ca="1">IF(INDEX(Transactions!$L:$L,ROW()-8)="",TODAY(),INDEX(Transactions!$G:$G,ROW()-8))</f>
        <v>46238</v>
      </c>
      <c r="F3595">
        <f>IF(INDEX(Transactions!$L:$L,ROW()-8)="",0,INDEX(Transactions!$Q:$Q,ROW()-8))</f>
        <v>0</v>
      </c>
    </row>
    <row r="3596" spans="2:6" x14ac:dyDescent="0.15">
      <c r="B3596">
        <f ca="1">IF(INDEX(Transactions!$L:$L,ROW()-8)="",TODAY(),INDEX(Transactions!$G:$G,ROW()-8))</f>
        <v>46238</v>
      </c>
      <c r="F3596">
        <f>IF(INDEX(Transactions!$L:$L,ROW()-8)="",0,INDEX(Transactions!$Q:$Q,ROW()-8))</f>
        <v>0</v>
      </c>
    </row>
    <row r="3597" spans="2:6" x14ac:dyDescent="0.15">
      <c r="B3597">
        <f ca="1">IF(INDEX(Transactions!$L:$L,ROW()-8)="",TODAY(),INDEX(Transactions!$G:$G,ROW()-8))</f>
        <v>46238</v>
      </c>
      <c r="F3597">
        <f>IF(INDEX(Transactions!$L:$L,ROW()-8)="",0,INDEX(Transactions!$Q:$Q,ROW()-8))</f>
        <v>0</v>
      </c>
    </row>
    <row r="3598" spans="2:6" x14ac:dyDescent="0.15">
      <c r="B3598">
        <f ca="1">IF(INDEX(Transactions!$L:$L,ROW()-8)="",TODAY(),INDEX(Transactions!$G:$G,ROW()-8))</f>
        <v>46238</v>
      </c>
      <c r="F3598">
        <f>IF(INDEX(Transactions!$L:$L,ROW()-8)="",0,INDEX(Transactions!$Q:$Q,ROW()-8))</f>
        <v>0</v>
      </c>
    </row>
    <row r="3599" spans="2:6" x14ac:dyDescent="0.15">
      <c r="B3599">
        <f ca="1">IF(INDEX(Transactions!$L:$L,ROW()-8)="",TODAY(),INDEX(Transactions!$G:$G,ROW()-8))</f>
        <v>46238</v>
      </c>
      <c r="F3599">
        <f>IF(INDEX(Transactions!$L:$L,ROW()-8)="",0,INDEX(Transactions!$Q:$Q,ROW()-8))</f>
        <v>0</v>
      </c>
    </row>
    <row r="3600" spans="2:6" x14ac:dyDescent="0.15">
      <c r="B3600">
        <f ca="1">IF(INDEX(Transactions!$L:$L,ROW()-8)="",TODAY(),INDEX(Transactions!$G:$G,ROW()-8))</f>
        <v>46238</v>
      </c>
      <c r="F3600">
        <f>IF(INDEX(Transactions!$L:$L,ROW()-8)="",0,INDEX(Transactions!$Q:$Q,ROW()-8))</f>
        <v>0</v>
      </c>
    </row>
    <row r="3601" spans="2:6" x14ac:dyDescent="0.15">
      <c r="B3601">
        <f ca="1">IF(INDEX(Transactions!$L:$L,ROW()-8)="",TODAY(),INDEX(Transactions!$G:$G,ROW()-8))</f>
        <v>46238</v>
      </c>
      <c r="F3601">
        <f>IF(INDEX(Transactions!$L:$L,ROW()-8)="",0,INDEX(Transactions!$Q:$Q,ROW()-8))</f>
        <v>0</v>
      </c>
    </row>
    <row r="3602" spans="2:6" x14ac:dyDescent="0.15">
      <c r="B3602">
        <f ca="1">IF(INDEX(Transactions!$L:$L,ROW()-8)="",TODAY(),INDEX(Transactions!$G:$G,ROW()-8))</f>
        <v>46238</v>
      </c>
      <c r="F3602">
        <f>IF(INDEX(Transactions!$L:$L,ROW()-8)="",0,INDEX(Transactions!$Q:$Q,ROW()-8))</f>
        <v>0</v>
      </c>
    </row>
    <row r="3603" spans="2:6" x14ac:dyDescent="0.15">
      <c r="B3603">
        <f ca="1">IF(INDEX(Transactions!$L:$L,ROW()-8)="",TODAY(),INDEX(Transactions!$G:$G,ROW()-8))</f>
        <v>46238</v>
      </c>
      <c r="F3603">
        <f>IF(INDEX(Transactions!$L:$L,ROW()-8)="",0,INDEX(Transactions!$Q:$Q,ROW()-8))</f>
        <v>0</v>
      </c>
    </row>
    <row r="3604" spans="2:6" x14ac:dyDescent="0.15">
      <c r="B3604">
        <f ca="1">IF(INDEX(Transactions!$L:$L,ROW()-8)="",TODAY(),INDEX(Transactions!$G:$G,ROW()-8))</f>
        <v>46238</v>
      </c>
      <c r="F3604">
        <f>IF(INDEX(Transactions!$L:$L,ROW()-8)="",0,INDEX(Transactions!$Q:$Q,ROW()-8))</f>
        <v>0</v>
      </c>
    </row>
    <row r="3605" spans="2:6" x14ac:dyDescent="0.15">
      <c r="B3605">
        <f ca="1">IF(INDEX(Transactions!$L:$L,ROW()-8)="",TODAY(),INDEX(Transactions!$G:$G,ROW()-8))</f>
        <v>46238</v>
      </c>
      <c r="F3605">
        <f>IF(INDEX(Transactions!$L:$L,ROW()-8)="",0,INDEX(Transactions!$Q:$Q,ROW()-8))</f>
        <v>0</v>
      </c>
    </row>
    <row r="3606" spans="2:6" x14ac:dyDescent="0.15">
      <c r="B3606">
        <f ca="1">IF(INDEX(Transactions!$L:$L,ROW()-8)="",TODAY(),INDEX(Transactions!$G:$G,ROW()-8))</f>
        <v>46238</v>
      </c>
      <c r="F3606">
        <f>IF(INDEX(Transactions!$L:$L,ROW()-8)="",0,INDEX(Transactions!$Q:$Q,ROW()-8))</f>
        <v>0</v>
      </c>
    </row>
    <row r="3607" spans="2:6" x14ac:dyDescent="0.15">
      <c r="B3607">
        <f ca="1">IF(INDEX(Transactions!$L:$L,ROW()-8)="",TODAY(),INDEX(Transactions!$G:$G,ROW()-8))</f>
        <v>46238</v>
      </c>
      <c r="F3607">
        <f>IF(INDEX(Transactions!$L:$L,ROW()-8)="",0,INDEX(Transactions!$Q:$Q,ROW()-8))</f>
        <v>0</v>
      </c>
    </row>
    <row r="3608" spans="2:6" x14ac:dyDescent="0.15">
      <c r="B3608">
        <f ca="1">IF(INDEX(Transactions!$L:$L,ROW()-8)="",TODAY(),INDEX(Transactions!$G:$G,ROW()-8))</f>
        <v>46238</v>
      </c>
      <c r="F3608">
        <f>IF(INDEX(Transactions!$L:$L,ROW()-8)="",0,INDEX(Transactions!$Q:$Q,ROW()-8))</f>
        <v>0</v>
      </c>
    </row>
    <row r="3609" spans="2:6" x14ac:dyDescent="0.15">
      <c r="B3609">
        <f ca="1">IF(INDEX(Transactions!$L:$L,ROW()-8)="",TODAY(),INDEX(Transactions!$G:$G,ROW()-8))</f>
        <v>46238</v>
      </c>
      <c r="F3609">
        <f>IF(INDEX(Transactions!$L:$L,ROW()-8)="",0,INDEX(Transactions!$Q:$Q,ROW()-8))</f>
        <v>0</v>
      </c>
    </row>
    <row r="3610" spans="2:6" x14ac:dyDescent="0.15">
      <c r="B3610">
        <f ca="1">IF(INDEX(Transactions!$L:$L,ROW()-8)="",TODAY(),INDEX(Transactions!$G:$G,ROW()-8))</f>
        <v>46238</v>
      </c>
      <c r="F3610">
        <f>IF(INDEX(Transactions!$L:$L,ROW()-8)="",0,INDEX(Transactions!$Q:$Q,ROW()-8))</f>
        <v>0</v>
      </c>
    </row>
    <row r="3611" spans="2:6" x14ac:dyDescent="0.15">
      <c r="B3611">
        <f ca="1">IF(INDEX(Transactions!$L:$L,ROW()-8)="",TODAY(),INDEX(Transactions!$G:$G,ROW()-8))</f>
        <v>46238</v>
      </c>
      <c r="F3611">
        <f>IF(INDEX(Transactions!$L:$L,ROW()-8)="",0,INDEX(Transactions!$Q:$Q,ROW()-8))</f>
        <v>0</v>
      </c>
    </row>
    <row r="3612" spans="2:6" x14ac:dyDescent="0.15">
      <c r="B3612">
        <f ca="1">IF(INDEX(Transactions!$L:$L,ROW()-8)="",TODAY(),INDEX(Transactions!$G:$G,ROW()-8))</f>
        <v>46238</v>
      </c>
      <c r="F3612">
        <f>IF(INDEX(Transactions!$L:$L,ROW()-8)="",0,INDEX(Transactions!$Q:$Q,ROW()-8))</f>
        <v>0</v>
      </c>
    </row>
    <row r="3613" spans="2:6" x14ac:dyDescent="0.15">
      <c r="B3613">
        <f ca="1">IF(INDEX(Transactions!$L:$L,ROW()-8)="",TODAY(),INDEX(Transactions!$G:$G,ROW()-8))</f>
        <v>46238</v>
      </c>
      <c r="F3613">
        <f>IF(INDEX(Transactions!$L:$L,ROW()-8)="",0,INDEX(Transactions!$Q:$Q,ROW()-8))</f>
        <v>0</v>
      </c>
    </row>
    <row r="3614" spans="2:6" x14ac:dyDescent="0.15">
      <c r="B3614">
        <f ca="1">IF(INDEX(Transactions!$L:$L,ROW()-8)="",TODAY(),INDEX(Transactions!$G:$G,ROW()-8))</f>
        <v>46238</v>
      </c>
      <c r="F3614">
        <f>IF(INDEX(Transactions!$L:$L,ROW()-8)="",0,INDEX(Transactions!$Q:$Q,ROW()-8))</f>
        <v>0</v>
      </c>
    </row>
    <row r="3615" spans="2:6" x14ac:dyDescent="0.15">
      <c r="B3615">
        <f ca="1">IF(INDEX(Transactions!$L:$L,ROW()-8)="",TODAY(),INDEX(Transactions!$G:$G,ROW()-8))</f>
        <v>46238</v>
      </c>
      <c r="F3615">
        <f>IF(INDEX(Transactions!$L:$L,ROW()-8)="",0,INDEX(Transactions!$Q:$Q,ROW()-8))</f>
        <v>0</v>
      </c>
    </row>
    <row r="3616" spans="2:6" x14ac:dyDescent="0.15">
      <c r="B3616">
        <f ca="1">IF(INDEX(Transactions!$L:$L,ROW()-8)="",TODAY(),INDEX(Transactions!$G:$G,ROW()-8))</f>
        <v>46238</v>
      </c>
      <c r="F3616">
        <f>IF(INDEX(Transactions!$L:$L,ROW()-8)="",0,INDEX(Transactions!$Q:$Q,ROW()-8))</f>
        <v>0</v>
      </c>
    </row>
    <row r="3617" spans="2:6" x14ac:dyDescent="0.15">
      <c r="B3617">
        <f ca="1">IF(INDEX(Transactions!$L:$L,ROW()-8)="",TODAY(),INDEX(Transactions!$G:$G,ROW()-8))</f>
        <v>46238</v>
      </c>
      <c r="F3617">
        <f>IF(INDEX(Transactions!$L:$L,ROW()-8)="",0,INDEX(Transactions!$Q:$Q,ROW()-8))</f>
        <v>0</v>
      </c>
    </row>
    <row r="3618" spans="2:6" x14ac:dyDescent="0.15">
      <c r="B3618">
        <f ca="1">IF(INDEX(Transactions!$L:$L,ROW()-8)="",TODAY(),INDEX(Transactions!$G:$G,ROW()-8))</f>
        <v>46238</v>
      </c>
      <c r="F3618">
        <f>IF(INDEX(Transactions!$L:$L,ROW()-8)="",0,INDEX(Transactions!$Q:$Q,ROW()-8))</f>
        <v>0</v>
      </c>
    </row>
    <row r="3619" spans="2:6" x14ac:dyDescent="0.15">
      <c r="B3619">
        <f ca="1">IF(INDEX(Transactions!$L:$L,ROW()-8)="",TODAY(),INDEX(Transactions!$G:$G,ROW()-8))</f>
        <v>46238</v>
      </c>
      <c r="F3619">
        <f>IF(INDEX(Transactions!$L:$L,ROW()-8)="",0,INDEX(Transactions!$Q:$Q,ROW()-8))</f>
        <v>0</v>
      </c>
    </row>
    <row r="3620" spans="2:6" x14ac:dyDescent="0.15">
      <c r="B3620">
        <f ca="1">IF(INDEX(Transactions!$L:$L,ROW()-8)="",TODAY(),INDEX(Transactions!$G:$G,ROW()-8))</f>
        <v>46238</v>
      </c>
      <c r="F3620">
        <f>IF(INDEX(Transactions!$L:$L,ROW()-8)="",0,INDEX(Transactions!$Q:$Q,ROW()-8))</f>
        <v>0</v>
      </c>
    </row>
    <row r="3621" spans="2:6" x14ac:dyDescent="0.15">
      <c r="B3621">
        <f ca="1">IF(INDEX(Transactions!$L:$L,ROW()-8)="",TODAY(),INDEX(Transactions!$G:$G,ROW()-8))</f>
        <v>46238</v>
      </c>
      <c r="F3621">
        <f>IF(INDEX(Transactions!$L:$L,ROW()-8)="",0,INDEX(Transactions!$Q:$Q,ROW()-8))</f>
        <v>0</v>
      </c>
    </row>
    <row r="3622" spans="2:6" x14ac:dyDescent="0.15">
      <c r="B3622">
        <f ca="1">IF(INDEX(Transactions!$L:$L,ROW()-8)="",TODAY(),INDEX(Transactions!$G:$G,ROW()-8))</f>
        <v>46238</v>
      </c>
      <c r="F3622">
        <f>IF(INDEX(Transactions!$L:$L,ROW()-8)="",0,INDEX(Transactions!$Q:$Q,ROW()-8))</f>
        <v>0</v>
      </c>
    </row>
    <row r="3623" spans="2:6" x14ac:dyDescent="0.15">
      <c r="B3623">
        <f ca="1">IF(INDEX(Transactions!$L:$L,ROW()-8)="",TODAY(),INDEX(Transactions!$G:$G,ROW()-8))</f>
        <v>46238</v>
      </c>
      <c r="F3623">
        <f>IF(INDEX(Transactions!$L:$L,ROW()-8)="",0,INDEX(Transactions!$Q:$Q,ROW()-8))</f>
        <v>0</v>
      </c>
    </row>
    <row r="3624" spans="2:6" x14ac:dyDescent="0.15">
      <c r="B3624">
        <f ca="1">IF(INDEX(Transactions!$L:$L,ROW()-8)="",TODAY(),INDEX(Transactions!$G:$G,ROW()-8))</f>
        <v>46238</v>
      </c>
      <c r="F3624">
        <f>IF(INDEX(Transactions!$L:$L,ROW()-8)="",0,INDEX(Transactions!$Q:$Q,ROW()-8))</f>
        <v>0</v>
      </c>
    </row>
    <row r="3625" spans="2:6" x14ac:dyDescent="0.15">
      <c r="B3625">
        <f ca="1">IF(INDEX(Transactions!$L:$L,ROW()-8)="",TODAY(),INDEX(Transactions!$G:$G,ROW()-8))</f>
        <v>46238</v>
      </c>
      <c r="F3625">
        <f>IF(INDEX(Transactions!$L:$L,ROW()-8)="",0,INDEX(Transactions!$Q:$Q,ROW()-8))</f>
        <v>0</v>
      </c>
    </row>
    <row r="3626" spans="2:6" x14ac:dyDescent="0.15">
      <c r="B3626">
        <f ca="1">IF(INDEX(Transactions!$L:$L,ROW()-8)="",TODAY(),INDEX(Transactions!$G:$G,ROW()-8))</f>
        <v>46238</v>
      </c>
      <c r="F3626">
        <f>IF(INDEX(Transactions!$L:$L,ROW()-8)="",0,INDEX(Transactions!$Q:$Q,ROW()-8))</f>
        <v>0</v>
      </c>
    </row>
    <row r="3627" spans="2:6" x14ac:dyDescent="0.15">
      <c r="B3627">
        <f ca="1">IF(INDEX(Transactions!$L:$L,ROW()-8)="",TODAY(),INDEX(Transactions!$G:$G,ROW()-8))</f>
        <v>46238</v>
      </c>
      <c r="F3627">
        <f>IF(INDEX(Transactions!$L:$L,ROW()-8)="",0,INDEX(Transactions!$Q:$Q,ROW()-8))</f>
        <v>0</v>
      </c>
    </row>
    <row r="3628" spans="2:6" x14ac:dyDescent="0.15">
      <c r="B3628">
        <f ca="1">IF(INDEX(Transactions!$L:$L,ROW()-8)="",TODAY(),INDEX(Transactions!$G:$G,ROW()-8))</f>
        <v>46238</v>
      </c>
      <c r="F3628">
        <f>IF(INDEX(Transactions!$L:$L,ROW()-8)="",0,INDEX(Transactions!$Q:$Q,ROW()-8))</f>
        <v>0</v>
      </c>
    </row>
    <row r="3629" spans="2:6" x14ac:dyDescent="0.15">
      <c r="B3629">
        <f ca="1">IF(INDEX(Transactions!$L:$L,ROW()-8)="",TODAY(),INDEX(Transactions!$G:$G,ROW()-8))</f>
        <v>46238</v>
      </c>
      <c r="F3629">
        <f>IF(INDEX(Transactions!$L:$L,ROW()-8)="",0,INDEX(Transactions!$Q:$Q,ROW()-8))</f>
        <v>0</v>
      </c>
    </row>
    <row r="3630" spans="2:6" x14ac:dyDescent="0.15">
      <c r="B3630">
        <f ca="1">IF(INDEX(Transactions!$L:$L,ROW()-8)="",TODAY(),INDEX(Transactions!$G:$G,ROW()-8))</f>
        <v>46238</v>
      </c>
      <c r="F3630">
        <f>IF(INDEX(Transactions!$L:$L,ROW()-8)="",0,INDEX(Transactions!$Q:$Q,ROW()-8))</f>
        <v>0</v>
      </c>
    </row>
    <row r="3631" spans="2:6" x14ac:dyDescent="0.15">
      <c r="B3631">
        <f ca="1">IF(INDEX(Transactions!$L:$L,ROW()-8)="",TODAY(),INDEX(Transactions!$G:$G,ROW()-8))</f>
        <v>46238</v>
      </c>
      <c r="F3631">
        <f>IF(INDEX(Transactions!$L:$L,ROW()-8)="",0,INDEX(Transactions!$Q:$Q,ROW()-8))</f>
        <v>0</v>
      </c>
    </row>
    <row r="3632" spans="2:6" x14ac:dyDescent="0.15">
      <c r="B3632">
        <f ca="1">IF(INDEX(Transactions!$L:$L,ROW()-8)="",TODAY(),INDEX(Transactions!$G:$G,ROW()-8))</f>
        <v>46238</v>
      </c>
      <c r="F3632">
        <f>IF(INDEX(Transactions!$L:$L,ROW()-8)="",0,INDEX(Transactions!$Q:$Q,ROW()-8))</f>
        <v>0</v>
      </c>
    </row>
    <row r="3633" spans="2:6" x14ac:dyDescent="0.15">
      <c r="B3633">
        <f ca="1">IF(INDEX(Transactions!$L:$L,ROW()-8)="",TODAY(),INDEX(Transactions!$G:$G,ROW()-8))</f>
        <v>46238</v>
      </c>
      <c r="F3633">
        <f>IF(INDEX(Transactions!$L:$L,ROW()-8)="",0,INDEX(Transactions!$Q:$Q,ROW()-8))</f>
        <v>0</v>
      </c>
    </row>
    <row r="3634" spans="2:6" x14ac:dyDescent="0.15">
      <c r="B3634">
        <f ca="1">IF(INDEX(Transactions!$L:$L,ROW()-8)="",TODAY(),INDEX(Transactions!$G:$G,ROW()-8))</f>
        <v>46238</v>
      </c>
      <c r="F3634">
        <f>IF(INDEX(Transactions!$L:$L,ROW()-8)="",0,INDEX(Transactions!$Q:$Q,ROW()-8))</f>
        <v>0</v>
      </c>
    </row>
    <row r="3635" spans="2:6" x14ac:dyDescent="0.15">
      <c r="B3635">
        <f ca="1">IF(INDEX(Transactions!$L:$L,ROW()-8)="",TODAY(),INDEX(Transactions!$G:$G,ROW()-8))</f>
        <v>46238</v>
      </c>
      <c r="F3635">
        <f>IF(INDEX(Transactions!$L:$L,ROW()-8)="",0,INDEX(Transactions!$Q:$Q,ROW()-8))</f>
        <v>0</v>
      </c>
    </row>
    <row r="3636" spans="2:6" x14ac:dyDescent="0.15">
      <c r="B3636">
        <f ca="1">IF(INDEX(Transactions!$L:$L,ROW()-8)="",TODAY(),INDEX(Transactions!$G:$G,ROW()-8))</f>
        <v>46238</v>
      </c>
      <c r="F3636">
        <f>IF(INDEX(Transactions!$L:$L,ROW()-8)="",0,INDEX(Transactions!$Q:$Q,ROW()-8))</f>
        <v>0</v>
      </c>
    </row>
    <row r="3637" spans="2:6" x14ac:dyDescent="0.15">
      <c r="B3637">
        <f ca="1">IF(INDEX(Transactions!$L:$L,ROW()-8)="",TODAY(),INDEX(Transactions!$G:$G,ROW()-8))</f>
        <v>46238</v>
      </c>
      <c r="F3637">
        <f>IF(INDEX(Transactions!$L:$L,ROW()-8)="",0,INDEX(Transactions!$Q:$Q,ROW()-8))</f>
        <v>0</v>
      </c>
    </row>
    <row r="3638" spans="2:6" x14ac:dyDescent="0.15">
      <c r="B3638">
        <f ca="1">IF(INDEX(Transactions!$L:$L,ROW()-8)="",TODAY(),INDEX(Transactions!$G:$G,ROW()-8))</f>
        <v>46238</v>
      </c>
      <c r="F3638">
        <f>IF(INDEX(Transactions!$L:$L,ROW()-8)="",0,INDEX(Transactions!$Q:$Q,ROW()-8))</f>
        <v>0</v>
      </c>
    </row>
    <row r="3639" spans="2:6" x14ac:dyDescent="0.15">
      <c r="B3639">
        <f ca="1">IF(INDEX(Transactions!$L:$L,ROW()-8)="",TODAY(),INDEX(Transactions!$G:$G,ROW()-8))</f>
        <v>46238</v>
      </c>
      <c r="F3639">
        <f>IF(INDEX(Transactions!$L:$L,ROW()-8)="",0,INDEX(Transactions!$Q:$Q,ROW()-8))</f>
        <v>0</v>
      </c>
    </row>
    <row r="3640" spans="2:6" x14ac:dyDescent="0.15">
      <c r="B3640">
        <f ca="1">IF(INDEX(Transactions!$L:$L,ROW()-8)="",TODAY(),INDEX(Transactions!$G:$G,ROW()-8))</f>
        <v>46238</v>
      </c>
      <c r="F3640">
        <f>IF(INDEX(Transactions!$L:$L,ROW()-8)="",0,INDEX(Transactions!$Q:$Q,ROW()-8))</f>
        <v>0</v>
      </c>
    </row>
    <row r="3641" spans="2:6" x14ac:dyDescent="0.15">
      <c r="B3641">
        <f ca="1">IF(INDEX(Transactions!$L:$L,ROW()-8)="",TODAY(),INDEX(Transactions!$G:$G,ROW()-8))</f>
        <v>46238</v>
      </c>
      <c r="F3641">
        <f>IF(INDEX(Transactions!$L:$L,ROW()-8)="",0,INDEX(Transactions!$Q:$Q,ROW()-8))</f>
        <v>0</v>
      </c>
    </row>
    <row r="3642" spans="2:6" x14ac:dyDescent="0.15">
      <c r="B3642">
        <f ca="1">IF(INDEX(Transactions!$L:$L,ROW()-8)="",TODAY(),INDEX(Transactions!$G:$G,ROW()-8))</f>
        <v>46238</v>
      </c>
      <c r="F3642">
        <f>IF(INDEX(Transactions!$L:$L,ROW()-8)="",0,INDEX(Transactions!$Q:$Q,ROW()-8))</f>
        <v>0</v>
      </c>
    </row>
    <row r="3643" spans="2:6" x14ac:dyDescent="0.15">
      <c r="B3643">
        <f ca="1">IF(INDEX(Transactions!$L:$L,ROW()-8)="",TODAY(),INDEX(Transactions!$G:$G,ROW()-8))</f>
        <v>46238</v>
      </c>
      <c r="F3643">
        <f>IF(INDEX(Transactions!$L:$L,ROW()-8)="",0,INDEX(Transactions!$Q:$Q,ROW()-8))</f>
        <v>0</v>
      </c>
    </row>
    <row r="3644" spans="2:6" x14ac:dyDescent="0.15">
      <c r="B3644">
        <f ca="1">IF(INDEX(Transactions!$L:$L,ROW()-8)="",TODAY(),INDEX(Transactions!$G:$G,ROW()-8))</f>
        <v>46238</v>
      </c>
      <c r="F3644">
        <f>IF(INDEX(Transactions!$L:$L,ROW()-8)="",0,INDEX(Transactions!$Q:$Q,ROW()-8))</f>
        <v>0</v>
      </c>
    </row>
    <row r="3645" spans="2:6" x14ac:dyDescent="0.15">
      <c r="B3645">
        <f ca="1">IF(INDEX(Transactions!$L:$L,ROW()-8)="",TODAY(),INDEX(Transactions!$G:$G,ROW()-8))</f>
        <v>46238</v>
      </c>
      <c r="F3645">
        <f>IF(INDEX(Transactions!$L:$L,ROW()-8)="",0,INDEX(Transactions!$Q:$Q,ROW()-8))</f>
        <v>0</v>
      </c>
    </row>
    <row r="3646" spans="2:6" x14ac:dyDescent="0.15">
      <c r="B3646">
        <f ca="1">IF(INDEX(Transactions!$L:$L,ROW()-8)="",TODAY(),INDEX(Transactions!$G:$G,ROW()-8))</f>
        <v>46238</v>
      </c>
      <c r="F3646">
        <f>IF(INDEX(Transactions!$L:$L,ROW()-8)="",0,INDEX(Transactions!$Q:$Q,ROW()-8))</f>
        <v>0</v>
      </c>
    </row>
    <row r="3647" spans="2:6" x14ac:dyDescent="0.15">
      <c r="B3647">
        <f ca="1">IF(INDEX(Transactions!$L:$L,ROW()-8)="",TODAY(),INDEX(Transactions!$G:$G,ROW()-8))</f>
        <v>46238</v>
      </c>
      <c r="F3647">
        <f>IF(INDEX(Transactions!$L:$L,ROW()-8)="",0,INDEX(Transactions!$Q:$Q,ROW()-8))</f>
        <v>0</v>
      </c>
    </row>
    <row r="3648" spans="2:6" x14ac:dyDescent="0.15">
      <c r="B3648">
        <f ca="1">IF(INDEX(Transactions!$L:$L,ROW()-8)="",TODAY(),INDEX(Transactions!$G:$G,ROW()-8))</f>
        <v>46238</v>
      </c>
      <c r="F3648">
        <f>IF(INDEX(Transactions!$L:$L,ROW()-8)="",0,INDEX(Transactions!$Q:$Q,ROW()-8))</f>
        <v>0</v>
      </c>
    </row>
    <row r="3649" spans="2:6" x14ac:dyDescent="0.15">
      <c r="B3649">
        <f ca="1">IF(INDEX(Transactions!$L:$L,ROW()-8)="",TODAY(),INDEX(Transactions!$G:$G,ROW()-8))</f>
        <v>46238</v>
      </c>
      <c r="F3649">
        <f>IF(INDEX(Transactions!$L:$L,ROW()-8)="",0,INDEX(Transactions!$Q:$Q,ROW()-8))</f>
        <v>0</v>
      </c>
    </row>
    <row r="3650" spans="2:6" x14ac:dyDescent="0.15">
      <c r="B3650">
        <f ca="1">IF(INDEX(Transactions!$L:$L,ROW()-8)="",TODAY(),INDEX(Transactions!$G:$G,ROW()-8))</f>
        <v>46238</v>
      </c>
      <c r="F3650">
        <f>IF(INDEX(Transactions!$L:$L,ROW()-8)="",0,INDEX(Transactions!$Q:$Q,ROW()-8))</f>
        <v>0</v>
      </c>
    </row>
    <row r="3651" spans="2:6" x14ac:dyDescent="0.15">
      <c r="B3651">
        <f ca="1">IF(INDEX(Transactions!$L:$L,ROW()-8)="",TODAY(),INDEX(Transactions!$G:$G,ROW()-8))</f>
        <v>46238</v>
      </c>
      <c r="F3651">
        <f>IF(INDEX(Transactions!$L:$L,ROW()-8)="",0,INDEX(Transactions!$Q:$Q,ROW()-8))</f>
        <v>0</v>
      </c>
    </row>
    <row r="3652" spans="2:6" x14ac:dyDescent="0.15">
      <c r="B3652">
        <f ca="1">IF(INDEX(Transactions!$L:$L,ROW()-8)="",TODAY(),INDEX(Transactions!$G:$G,ROW()-8))</f>
        <v>46238</v>
      </c>
      <c r="F3652">
        <f>IF(INDEX(Transactions!$L:$L,ROW()-8)="",0,INDEX(Transactions!$Q:$Q,ROW()-8))</f>
        <v>0</v>
      </c>
    </row>
    <row r="3653" spans="2:6" x14ac:dyDescent="0.15">
      <c r="B3653">
        <f ca="1">IF(INDEX(Transactions!$L:$L,ROW()-8)="",TODAY(),INDEX(Transactions!$G:$G,ROW()-8))</f>
        <v>46238</v>
      </c>
      <c r="F3653">
        <f>IF(INDEX(Transactions!$L:$L,ROW()-8)="",0,INDEX(Transactions!$Q:$Q,ROW()-8))</f>
        <v>0</v>
      </c>
    </row>
    <row r="3654" spans="2:6" x14ac:dyDescent="0.15">
      <c r="B3654">
        <f ca="1">IF(INDEX(Transactions!$L:$L,ROW()-8)="",TODAY(),INDEX(Transactions!$G:$G,ROW()-8))</f>
        <v>46238</v>
      </c>
      <c r="F3654">
        <f>IF(INDEX(Transactions!$L:$L,ROW()-8)="",0,INDEX(Transactions!$Q:$Q,ROW()-8))</f>
        <v>0</v>
      </c>
    </row>
    <row r="3655" spans="2:6" x14ac:dyDescent="0.15">
      <c r="B3655">
        <f ca="1">IF(INDEX(Transactions!$L:$L,ROW()-8)="",TODAY(),INDEX(Transactions!$G:$G,ROW()-8))</f>
        <v>46238</v>
      </c>
      <c r="F3655">
        <f>IF(INDEX(Transactions!$L:$L,ROW()-8)="",0,INDEX(Transactions!$Q:$Q,ROW()-8))</f>
        <v>0</v>
      </c>
    </row>
    <row r="3656" spans="2:6" x14ac:dyDescent="0.15">
      <c r="B3656">
        <f ca="1">IF(INDEX(Transactions!$L:$L,ROW()-8)="",TODAY(),INDEX(Transactions!$G:$G,ROW()-8))</f>
        <v>46238</v>
      </c>
      <c r="F3656">
        <f>IF(INDEX(Transactions!$L:$L,ROW()-8)="",0,INDEX(Transactions!$Q:$Q,ROW()-8))</f>
        <v>0</v>
      </c>
    </row>
    <row r="3657" spans="2:6" x14ac:dyDescent="0.15">
      <c r="B3657">
        <f ca="1">IF(INDEX(Transactions!$L:$L,ROW()-8)="",TODAY(),INDEX(Transactions!$G:$G,ROW()-8))</f>
        <v>46238</v>
      </c>
      <c r="F3657">
        <f>IF(INDEX(Transactions!$L:$L,ROW()-8)="",0,INDEX(Transactions!$Q:$Q,ROW()-8))</f>
        <v>0</v>
      </c>
    </row>
    <row r="3658" spans="2:6" x14ac:dyDescent="0.15">
      <c r="B3658">
        <f ca="1">IF(INDEX(Transactions!$L:$L,ROW()-8)="",TODAY(),INDEX(Transactions!$G:$G,ROW()-8))</f>
        <v>46238</v>
      </c>
      <c r="F3658">
        <f>IF(INDEX(Transactions!$L:$L,ROW()-8)="",0,INDEX(Transactions!$Q:$Q,ROW()-8))</f>
        <v>0</v>
      </c>
    </row>
    <row r="3659" spans="2:6" x14ac:dyDescent="0.15">
      <c r="B3659">
        <f ca="1">IF(INDEX(Transactions!$L:$L,ROW()-8)="",TODAY(),INDEX(Transactions!$G:$G,ROW()-8))</f>
        <v>46238</v>
      </c>
      <c r="F3659">
        <f>IF(INDEX(Transactions!$L:$L,ROW()-8)="",0,INDEX(Transactions!$Q:$Q,ROW()-8))</f>
        <v>0</v>
      </c>
    </row>
    <row r="3660" spans="2:6" x14ac:dyDescent="0.15">
      <c r="B3660">
        <f ca="1">IF(INDEX(Transactions!$L:$L,ROW()-8)="",TODAY(),INDEX(Transactions!$G:$G,ROW()-8))</f>
        <v>46238</v>
      </c>
      <c r="F3660">
        <f>IF(INDEX(Transactions!$L:$L,ROW()-8)="",0,INDEX(Transactions!$Q:$Q,ROW()-8))</f>
        <v>0</v>
      </c>
    </row>
    <row r="3661" spans="2:6" x14ac:dyDescent="0.15">
      <c r="B3661">
        <f ca="1">IF(INDEX(Transactions!$L:$L,ROW()-8)="",TODAY(),INDEX(Transactions!$G:$G,ROW()-8))</f>
        <v>46238</v>
      </c>
      <c r="F3661">
        <f>IF(INDEX(Transactions!$L:$L,ROW()-8)="",0,INDEX(Transactions!$Q:$Q,ROW()-8))</f>
        <v>0</v>
      </c>
    </row>
    <row r="3662" spans="2:6" x14ac:dyDescent="0.15">
      <c r="B3662">
        <f ca="1">IF(INDEX(Transactions!$L:$L,ROW()-8)="",TODAY(),INDEX(Transactions!$G:$G,ROW()-8))</f>
        <v>46238</v>
      </c>
      <c r="F3662">
        <f>IF(INDEX(Transactions!$L:$L,ROW()-8)="",0,INDEX(Transactions!$Q:$Q,ROW()-8))</f>
        <v>0</v>
      </c>
    </row>
    <row r="3663" spans="2:6" x14ac:dyDescent="0.15">
      <c r="B3663">
        <f ca="1">IF(INDEX(Transactions!$L:$L,ROW()-8)="",TODAY(),INDEX(Transactions!$G:$G,ROW()-8))</f>
        <v>46238</v>
      </c>
      <c r="F3663">
        <f>IF(INDEX(Transactions!$L:$L,ROW()-8)="",0,INDEX(Transactions!$Q:$Q,ROW()-8))</f>
        <v>0</v>
      </c>
    </row>
    <row r="3664" spans="2:6" x14ac:dyDescent="0.15">
      <c r="B3664">
        <f ca="1">IF(INDEX(Transactions!$L:$L,ROW()-8)="",TODAY(),INDEX(Transactions!$G:$G,ROW()-8))</f>
        <v>46238</v>
      </c>
      <c r="F3664">
        <f>IF(INDEX(Transactions!$L:$L,ROW()-8)="",0,INDEX(Transactions!$Q:$Q,ROW()-8))</f>
        <v>0</v>
      </c>
    </row>
    <row r="3665" spans="2:6" x14ac:dyDescent="0.15">
      <c r="B3665">
        <f ca="1">IF(INDEX(Transactions!$L:$L,ROW()-8)="",TODAY(),INDEX(Transactions!$G:$G,ROW()-8))</f>
        <v>46238</v>
      </c>
      <c r="F3665">
        <f>IF(INDEX(Transactions!$L:$L,ROW()-8)="",0,INDEX(Transactions!$Q:$Q,ROW()-8))</f>
        <v>0</v>
      </c>
    </row>
    <row r="3666" spans="2:6" x14ac:dyDescent="0.15">
      <c r="B3666">
        <f ca="1">IF(INDEX(Transactions!$L:$L,ROW()-8)="",TODAY(),INDEX(Transactions!$G:$G,ROW()-8))</f>
        <v>46238</v>
      </c>
      <c r="F3666">
        <f>IF(INDEX(Transactions!$L:$L,ROW()-8)="",0,INDEX(Transactions!$Q:$Q,ROW()-8))</f>
        <v>0</v>
      </c>
    </row>
    <row r="3667" spans="2:6" x14ac:dyDescent="0.15">
      <c r="B3667">
        <f ca="1">IF(INDEX(Transactions!$L:$L,ROW()-8)="",TODAY(),INDEX(Transactions!$G:$G,ROW()-8))</f>
        <v>46238</v>
      </c>
      <c r="F3667">
        <f>IF(INDEX(Transactions!$L:$L,ROW()-8)="",0,INDEX(Transactions!$Q:$Q,ROW()-8))</f>
        <v>0</v>
      </c>
    </row>
    <row r="3668" spans="2:6" x14ac:dyDescent="0.15">
      <c r="B3668">
        <f ca="1">IF(INDEX(Transactions!$L:$L,ROW()-8)="",TODAY(),INDEX(Transactions!$G:$G,ROW()-8))</f>
        <v>46238</v>
      </c>
      <c r="F3668">
        <f>IF(INDEX(Transactions!$L:$L,ROW()-8)="",0,INDEX(Transactions!$Q:$Q,ROW()-8))</f>
        <v>0</v>
      </c>
    </row>
    <row r="3669" spans="2:6" x14ac:dyDescent="0.15">
      <c r="B3669">
        <f ca="1">IF(INDEX(Transactions!$L:$L,ROW()-8)="",TODAY(),INDEX(Transactions!$G:$G,ROW()-8))</f>
        <v>46238</v>
      </c>
      <c r="F3669">
        <f>IF(INDEX(Transactions!$L:$L,ROW()-8)="",0,INDEX(Transactions!$Q:$Q,ROW()-8))</f>
        <v>0</v>
      </c>
    </row>
    <row r="3670" spans="2:6" x14ac:dyDescent="0.15">
      <c r="B3670">
        <f ca="1">IF(INDEX(Transactions!$L:$L,ROW()-8)="",TODAY(),INDEX(Transactions!$G:$G,ROW()-8))</f>
        <v>46238</v>
      </c>
      <c r="F3670">
        <f>IF(INDEX(Transactions!$L:$L,ROW()-8)="",0,INDEX(Transactions!$Q:$Q,ROW()-8))</f>
        <v>0</v>
      </c>
    </row>
    <row r="3671" spans="2:6" x14ac:dyDescent="0.15">
      <c r="B3671">
        <f ca="1">IF(INDEX(Transactions!$L:$L,ROW()-8)="",TODAY(),INDEX(Transactions!$G:$G,ROW()-8))</f>
        <v>46238</v>
      </c>
      <c r="F3671">
        <f>IF(INDEX(Transactions!$L:$L,ROW()-8)="",0,INDEX(Transactions!$Q:$Q,ROW()-8))</f>
        <v>0</v>
      </c>
    </row>
    <row r="3672" spans="2:6" x14ac:dyDescent="0.15">
      <c r="B3672">
        <f ca="1">IF(INDEX(Transactions!$L:$L,ROW()-8)="",TODAY(),INDEX(Transactions!$G:$G,ROW()-8))</f>
        <v>46238</v>
      </c>
      <c r="F3672">
        <f>IF(INDEX(Transactions!$L:$L,ROW()-8)="",0,INDEX(Transactions!$Q:$Q,ROW()-8))</f>
        <v>0</v>
      </c>
    </row>
    <row r="3673" spans="2:6" x14ac:dyDescent="0.15">
      <c r="B3673">
        <f ca="1">IF(INDEX(Transactions!$L:$L,ROW()-8)="",TODAY(),INDEX(Transactions!$G:$G,ROW()-8))</f>
        <v>46238</v>
      </c>
      <c r="F3673">
        <f>IF(INDEX(Transactions!$L:$L,ROW()-8)="",0,INDEX(Transactions!$Q:$Q,ROW()-8))</f>
        <v>0</v>
      </c>
    </row>
    <row r="3674" spans="2:6" x14ac:dyDescent="0.15">
      <c r="B3674">
        <f ca="1">IF(INDEX(Transactions!$L:$L,ROW()-8)="",TODAY(),INDEX(Transactions!$G:$G,ROW()-8))</f>
        <v>46238</v>
      </c>
      <c r="F3674">
        <f>IF(INDEX(Transactions!$L:$L,ROW()-8)="",0,INDEX(Transactions!$Q:$Q,ROW()-8))</f>
        <v>0</v>
      </c>
    </row>
    <row r="3675" spans="2:6" x14ac:dyDescent="0.15">
      <c r="B3675">
        <f ca="1">IF(INDEX(Transactions!$L:$L,ROW()-8)="",TODAY(),INDEX(Transactions!$G:$G,ROW()-8))</f>
        <v>46238</v>
      </c>
      <c r="F3675">
        <f>IF(INDEX(Transactions!$L:$L,ROW()-8)="",0,INDEX(Transactions!$Q:$Q,ROW()-8))</f>
        <v>0</v>
      </c>
    </row>
    <row r="3676" spans="2:6" x14ac:dyDescent="0.15">
      <c r="B3676">
        <f ca="1">IF(INDEX(Transactions!$L:$L,ROW()-8)="",TODAY(),INDEX(Transactions!$G:$G,ROW()-8))</f>
        <v>46238</v>
      </c>
      <c r="F3676">
        <f>IF(INDEX(Transactions!$L:$L,ROW()-8)="",0,INDEX(Transactions!$Q:$Q,ROW()-8))</f>
        <v>0</v>
      </c>
    </row>
    <row r="3677" spans="2:6" x14ac:dyDescent="0.15">
      <c r="B3677">
        <f ca="1">IF(INDEX(Transactions!$L:$L,ROW()-8)="",TODAY(),INDEX(Transactions!$G:$G,ROW()-8))</f>
        <v>46238</v>
      </c>
      <c r="F3677">
        <f>IF(INDEX(Transactions!$L:$L,ROW()-8)="",0,INDEX(Transactions!$Q:$Q,ROW()-8))</f>
        <v>0</v>
      </c>
    </row>
    <row r="3678" spans="2:6" x14ac:dyDescent="0.15">
      <c r="B3678">
        <f ca="1">IF(INDEX(Transactions!$L:$L,ROW()-8)="",TODAY(),INDEX(Transactions!$G:$G,ROW()-8))</f>
        <v>46238</v>
      </c>
      <c r="F3678">
        <f>IF(INDEX(Transactions!$L:$L,ROW()-8)="",0,INDEX(Transactions!$Q:$Q,ROW()-8))</f>
        <v>0</v>
      </c>
    </row>
    <row r="3679" spans="2:6" x14ac:dyDescent="0.15">
      <c r="B3679">
        <f ca="1">IF(INDEX(Transactions!$L:$L,ROW()-8)="",TODAY(),INDEX(Transactions!$G:$G,ROW()-8))</f>
        <v>46238</v>
      </c>
      <c r="F3679">
        <f>IF(INDEX(Transactions!$L:$L,ROW()-8)="",0,INDEX(Transactions!$Q:$Q,ROW()-8))</f>
        <v>0</v>
      </c>
    </row>
    <row r="3680" spans="2:6" x14ac:dyDescent="0.15">
      <c r="B3680">
        <f ca="1">IF(INDEX(Transactions!$L:$L,ROW()-8)="",TODAY(),INDEX(Transactions!$G:$G,ROW()-8))</f>
        <v>46238</v>
      </c>
      <c r="F3680">
        <f>IF(INDEX(Transactions!$L:$L,ROW()-8)="",0,INDEX(Transactions!$Q:$Q,ROW()-8))</f>
        <v>0</v>
      </c>
    </row>
    <row r="3681" spans="2:6" x14ac:dyDescent="0.15">
      <c r="B3681">
        <f ca="1">IF(INDEX(Transactions!$L:$L,ROW()-8)="",TODAY(),INDEX(Transactions!$G:$G,ROW()-8))</f>
        <v>46238</v>
      </c>
      <c r="F3681">
        <f>IF(INDEX(Transactions!$L:$L,ROW()-8)="",0,INDEX(Transactions!$Q:$Q,ROW()-8))</f>
        <v>0</v>
      </c>
    </row>
    <row r="3682" spans="2:6" x14ac:dyDescent="0.15">
      <c r="B3682">
        <f ca="1">IF(INDEX(Transactions!$L:$L,ROW()-8)="",TODAY(),INDEX(Transactions!$G:$G,ROW()-8))</f>
        <v>46238</v>
      </c>
      <c r="F3682">
        <f>IF(INDEX(Transactions!$L:$L,ROW()-8)="",0,INDEX(Transactions!$Q:$Q,ROW()-8))</f>
        <v>0</v>
      </c>
    </row>
    <row r="3683" spans="2:6" x14ac:dyDescent="0.15">
      <c r="B3683">
        <f ca="1">IF(INDEX(Transactions!$L:$L,ROW()-8)="",TODAY(),INDEX(Transactions!$G:$G,ROW()-8))</f>
        <v>46238</v>
      </c>
      <c r="F3683">
        <f>IF(INDEX(Transactions!$L:$L,ROW()-8)="",0,INDEX(Transactions!$Q:$Q,ROW()-8))</f>
        <v>0</v>
      </c>
    </row>
    <row r="3684" spans="2:6" x14ac:dyDescent="0.15">
      <c r="B3684">
        <f ca="1">IF(INDEX(Transactions!$L:$L,ROW()-8)="",TODAY(),INDEX(Transactions!$G:$G,ROW()-8))</f>
        <v>46238</v>
      </c>
      <c r="F3684">
        <f>IF(INDEX(Transactions!$L:$L,ROW()-8)="",0,INDEX(Transactions!$Q:$Q,ROW()-8))</f>
        <v>0</v>
      </c>
    </row>
    <row r="3685" spans="2:6" x14ac:dyDescent="0.15">
      <c r="B3685">
        <f ca="1">IF(INDEX(Transactions!$L:$L,ROW()-8)="",TODAY(),INDEX(Transactions!$G:$G,ROW()-8))</f>
        <v>46238</v>
      </c>
      <c r="F3685">
        <f>IF(INDEX(Transactions!$L:$L,ROW()-8)="",0,INDEX(Transactions!$Q:$Q,ROW()-8))</f>
        <v>0</v>
      </c>
    </row>
    <row r="3686" spans="2:6" x14ac:dyDescent="0.15">
      <c r="B3686">
        <f ca="1">IF(INDEX(Transactions!$L:$L,ROW()-8)="",TODAY(),INDEX(Transactions!$G:$G,ROW()-8))</f>
        <v>46238</v>
      </c>
      <c r="F3686">
        <f>IF(INDEX(Transactions!$L:$L,ROW()-8)="",0,INDEX(Transactions!$Q:$Q,ROW()-8))</f>
        <v>0</v>
      </c>
    </row>
    <row r="3687" spans="2:6" x14ac:dyDescent="0.15">
      <c r="B3687">
        <f ca="1">IF(INDEX(Transactions!$L:$L,ROW()-8)="",TODAY(),INDEX(Transactions!$G:$G,ROW()-8))</f>
        <v>46238</v>
      </c>
      <c r="F3687">
        <f>IF(INDEX(Transactions!$L:$L,ROW()-8)="",0,INDEX(Transactions!$Q:$Q,ROW()-8))</f>
        <v>0</v>
      </c>
    </row>
    <row r="3688" spans="2:6" x14ac:dyDescent="0.15">
      <c r="B3688">
        <f ca="1">IF(INDEX(Transactions!$L:$L,ROW()-8)="",TODAY(),INDEX(Transactions!$G:$G,ROW()-8))</f>
        <v>46238</v>
      </c>
      <c r="F3688">
        <f>IF(INDEX(Transactions!$L:$L,ROW()-8)="",0,INDEX(Transactions!$Q:$Q,ROW()-8))</f>
        <v>0</v>
      </c>
    </row>
    <row r="3689" spans="2:6" x14ac:dyDescent="0.15">
      <c r="B3689">
        <f ca="1">IF(INDEX(Transactions!$L:$L,ROW()-8)="",TODAY(),INDEX(Transactions!$G:$G,ROW()-8))</f>
        <v>46238</v>
      </c>
      <c r="F3689">
        <f>IF(INDEX(Transactions!$L:$L,ROW()-8)="",0,INDEX(Transactions!$Q:$Q,ROW()-8))</f>
        <v>0</v>
      </c>
    </row>
    <row r="3690" spans="2:6" x14ac:dyDescent="0.15">
      <c r="B3690">
        <f ca="1">IF(INDEX(Transactions!$L:$L,ROW()-8)="",TODAY(),INDEX(Transactions!$G:$G,ROW()-8))</f>
        <v>46238</v>
      </c>
      <c r="F3690">
        <f>IF(INDEX(Transactions!$L:$L,ROW()-8)="",0,INDEX(Transactions!$Q:$Q,ROW()-8))</f>
        <v>0</v>
      </c>
    </row>
    <row r="3691" spans="2:6" x14ac:dyDescent="0.15">
      <c r="B3691">
        <f ca="1">IF(INDEX(Transactions!$L:$L,ROW()-8)="",TODAY(),INDEX(Transactions!$G:$G,ROW()-8))</f>
        <v>46238</v>
      </c>
      <c r="F3691">
        <f>IF(INDEX(Transactions!$L:$L,ROW()-8)="",0,INDEX(Transactions!$Q:$Q,ROW()-8))</f>
        <v>0</v>
      </c>
    </row>
    <row r="3692" spans="2:6" x14ac:dyDescent="0.15">
      <c r="B3692">
        <f ca="1">IF(INDEX(Transactions!$L:$L,ROW()-8)="",TODAY(),INDEX(Transactions!$G:$G,ROW()-8))</f>
        <v>46238</v>
      </c>
      <c r="F3692">
        <f>IF(INDEX(Transactions!$L:$L,ROW()-8)="",0,INDEX(Transactions!$Q:$Q,ROW()-8))</f>
        <v>0</v>
      </c>
    </row>
    <row r="3693" spans="2:6" x14ac:dyDescent="0.15">
      <c r="B3693">
        <f ca="1">IF(INDEX(Transactions!$L:$L,ROW()-8)="",TODAY(),INDEX(Transactions!$G:$G,ROW()-8))</f>
        <v>46238</v>
      </c>
      <c r="F3693">
        <f>IF(INDEX(Transactions!$L:$L,ROW()-8)="",0,INDEX(Transactions!$Q:$Q,ROW()-8))</f>
        <v>0</v>
      </c>
    </row>
    <row r="3694" spans="2:6" x14ac:dyDescent="0.15">
      <c r="B3694">
        <f ca="1">IF(INDEX(Transactions!$L:$L,ROW()-8)="",TODAY(),INDEX(Transactions!$G:$G,ROW()-8))</f>
        <v>46238</v>
      </c>
      <c r="F3694">
        <f>IF(INDEX(Transactions!$L:$L,ROW()-8)="",0,INDEX(Transactions!$Q:$Q,ROW()-8))</f>
        <v>0</v>
      </c>
    </row>
    <row r="3695" spans="2:6" x14ac:dyDescent="0.15">
      <c r="B3695">
        <f ca="1">IF(INDEX(Transactions!$L:$L,ROW()-8)="",TODAY(),INDEX(Transactions!$G:$G,ROW()-8))</f>
        <v>46238</v>
      </c>
      <c r="F3695">
        <f>IF(INDEX(Transactions!$L:$L,ROW()-8)="",0,INDEX(Transactions!$Q:$Q,ROW()-8))</f>
        <v>0</v>
      </c>
    </row>
    <row r="3696" spans="2:6" x14ac:dyDescent="0.15">
      <c r="B3696">
        <f ca="1">IF(INDEX(Transactions!$L:$L,ROW()-8)="",TODAY(),INDEX(Transactions!$G:$G,ROW()-8))</f>
        <v>46238</v>
      </c>
      <c r="F3696">
        <f>IF(INDEX(Transactions!$L:$L,ROW()-8)="",0,INDEX(Transactions!$Q:$Q,ROW()-8))</f>
        <v>0</v>
      </c>
    </row>
    <row r="3697" spans="2:6" x14ac:dyDescent="0.15">
      <c r="B3697">
        <f ca="1">IF(INDEX(Transactions!$L:$L,ROW()-8)="",TODAY(),INDEX(Transactions!$G:$G,ROW()-8))</f>
        <v>46238</v>
      </c>
      <c r="F3697">
        <f>IF(INDEX(Transactions!$L:$L,ROW()-8)="",0,INDEX(Transactions!$Q:$Q,ROW()-8))</f>
        <v>0</v>
      </c>
    </row>
    <row r="3698" spans="2:6" x14ac:dyDescent="0.15">
      <c r="B3698">
        <f ca="1">IF(INDEX(Transactions!$L:$L,ROW()-8)="",TODAY(),INDEX(Transactions!$G:$G,ROW()-8))</f>
        <v>46238</v>
      </c>
      <c r="F3698">
        <f>IF(INDEX(Transactions!$L:$L,ROW()-8)="",0,INDEX(Transactions!$Q:$Q,ROW()-8))</f>
        <v>0</v>
      </c>
    </row>
    <row r="3699" spans="2:6" x14ac:dyDescent="0.15">
      <c r="B3699">
        <f ca="1">IF(INDEX(Transactions!$L:$L,ROW()-8)="",TODAY(),INDEX(Transactions!$G:$G,ROW()-8))</f>
        <v>46238</v>
      </c>
      <c r="F3699">
        <f>IF(INDEX(Transactions!$L:$L,ROW()-8)="",0,INDEX(Transactions!$Q:$Q,ROW()-8))</f>
        <v>0</v>
      </c>
    </row>
    <row r="3700" spans="2:6" x14ac:dyDescent="0.15">
      <c r="B3700">
        <f ca="1">IF(INDEX(Transactions!$L:$L,ROW()-8)="",TODAY(),INDEX(Transactions!$G:$G,ROW()-8))</f>
        <v>46238</v>
      </c>
      <c r="F3700">
        <f>IF(INDEX(Transactions!$L:$L,ROW()-8)="",0,INDEX(Transactions!$Q:$Q,ROW()-8))</f>
        <v>0</v>
      </c>
    </row>
    <row r="3701" spans="2:6" x14ac:dyDescent="0.15">
      <c r="B3701">
        <f ca="1">IF(INDEX(Transactions!$L:$L,ROW()-8)="",TODAY(),INDEX(Transactions!$G:$G,ROW()-8))</f>
        <v>46238</v>
      </c>
      <c r="F3701">
        <f>IF(INDEX(Transactions!$L:$L,ROW()-8)="",0,INDEX(Transactions!$Q:$Q,ROW()-8))</f>
        <v>0</v>
      </c>
    </row>
    <row r="3702" spans="2:6" x14ac:dyDescent="0.15">
      <c r="B3702">
        <f ca="1">IF(INDEX(Transactions!$L:$L,ROW()-8)="",TODAY(),INDEX(Transactions!$G:$G,ROW()-8))</f>
        <v>46238</v>
      </c>
      <c r="F3702">
        <f>IF(INDEX(Transactions!$L:$L,ROW()-8)="",0,INDEX(Transactions!$Q:$Q,ROW()-8))</f>
        <v>0</v>
      </c>
    </row>
    <row r="3703" spans="2:6" x14ac:dyDescent="0.15">
      <c r="B3703">
        <f ca="1">IF(INDEX(Transactions!$L:$L,ROW()-8)="",TODAY(),INDEX(Transactions!$G:$G,ROW()-8))</f>
        <v>46238</v>
      </c>
      <c r="F3703">
        <f>IF(INDEX(Transactions!$L:$L,ROW()-8)="",0,INDEX(Transactions!$Q:$Q,ROW()-8))</f>
        <v>0</v>
      </c>
    </row>
    <row r="3704" spans="2:6" x14ac:dyDescent="0.15">
      <c r="B3704">
        <f ca="1">IF(INDEX(Transactions!$L:$L,ROW()-8)="",TODAY(),INDEX(Transactions!$G:$G,ROW()-8))</f>
        <v>46238</v>
      </c>
      <c r="F3704">
        <f>IF(INDEX(Transactions!$L:$L,ROW()-8)="",0,INDEX(Transactions!$Q:$Q,ROW()-8))</f>
        <v>0</v>
      </c>
    </row>
    <row r="3705" spans="2:6" x14ac:dyDescent="0.15">
      <c r="B3705">
        <f ca="1">IF(INDEX(Transactions!$L:$L,ROW()-8)="",TODAY(),INDEX(Transactions!$G:$G,ROW()-8))</f>
        <v>46238</v>
      </c>
      <c r="F3705">
        <f>IF(INDEX(Transactions!$L:$L,ROW()-8)="",0,INDEX(Transactions!$Q:$Q,ROW()-8))</f>
        <v>0</v>
      </c>
    </row>
    <row r="3706" spans="2:6" x14ac:dyDescent="0.15">
      <c r="B3706">
        <f ca="1">IF(INDEX(Transactions!$L:$L,ROW()-8)="",TODAY(),INDEX(Transactions!$G:$G,ROW()-8))</f>
        <v>46238</v>
      </c>
      <c r="F3706">
        <f>IF(INDEX(Transactions!$L:$L,ROW()-8)="",0,INDEX(Transactions!$Q:$Q,ROW()-8))</f>
        <v>0</v>
      </c>
    </row>
    <row r="3707" spans="2:6" x14ac:dyDescent="0.15">
      <c r="B3707">
        <f ca="1">IF(INDEX(Transactions!$L:$L,ROW()-8)="",TODAY(),INDEX(Transactions!$G:$G,ROW()-8))</f>
        <v>46238</v>
      </c>
      <c r="F3707">
        <f>IF(INDEX(Transactions!$L:$L,ROW()-8)="",0,INDEX(Transactions!$Q:$Q,ROW()-8))</f>
        <v>0</v>
      </c>
    </row>
    <row r="3708" spans="2:6" x14ac:dyDescent="0.15">
      <c r="B3708">
        <f ca="1">IF(INDEX(Transactions!$L:$L,ROW()-8)="",TODAY(),INDEX(Transactions!$G:$G,ROW()-8))</f>
        <v>46238</v>
      </c>
      <c r="F3708">
        <f>IF(INDEX(Transactions!$L:$L,ROW()-8)="",0,INDEX(Transactions!$Q:$Q,ROW()-8))</f>
        <v>0</v>
      </c>
    </row>
    <row r="3709" spans="2:6" x14ac:dyDescent="0.15">
      <c r="B3709">
        <f ca="1">IF(INDEX(Transactions!$L:$L,ROW()-8)="",TODAY(),INDEX(Transactions!$G:$G,ROW()-8))</f>
        <v>46238</v>
      </c>
      <c r="F3709">
        <f>IF(INDEX(Transactions!$L:$L,ROW()-8)="",0,INDEX(Transactions!$Q:$Q,ROW()-8))</f>
        <v>0</v>
      </c>
    </row>
    <row r="3710" spans="2:6" x14ac:dyDescent="0.15">
      <c r="B3710">
        <f ca="1">IF(INDEX(Transactions!$L:$L,ROW()-8)="",TODAY(),INDEX(Transactions!$G:$G,ROW()-8))</f>
        <v>46238</v>
      </c>
      <c r="F3710">
        <f>IF(INDEX(Transactions!$L:$L,ROW()-8)="",0,INDEX(Transactions!$Q:$Q,ROW()-8))</f>
        <v>0</v>
      </c>
    </row>
    <row r="3711" spans="2:6" x14ac:dyDescent="0.15">
      <c r="B3711">
        <f ca="1">IF(INDEX(Transactions!$L:$L,ROW()-8)="",TODAY(),INDEX(Transactions!$G:$G,ROW()-8))</f>
        <v>46238</v>
      </c>
      <c r="F3711">
        <f>IF(INDEX(Transactions!$L:$L,ROW()-8)="",0,INDEX(Transactions!$Q:$Q,ROW()-8))</f>
        <v>0</v>
      </c>
    </row>
    <row r="3712" spans="2:6" x14ac:dyDescent="0.15">
      <c r="B3712">
        <f ca="1">IF(INDEX(Transactions!$L:$L,ROW()-8)="",TODAY(),INDEX(Transactions!$G:$G,ROW()-8))</f>
        <v>46238</v>
      </c>
      <c r="F3712">
        <f>IF(INDEX(Transactions!$L:$L,ROW()-8)="",0,INDEX(Transactions!$Q:$Q,ROW()-8))</f>
        <v>0</v>
      </c>
    </row>
    <row r="3713" spans="2:6" x14ac:dyDescent="0.15">
      <c r="B3713">
        <f ca="1">IF(INDEX(Transactions!$L:$L,ROW()-8)="",TODAY(),INDEX(Transactions!$G:$G,ROW()-8))</f>
        <v>46238</v>
      </c>
      <c r="F3713">
        <f>IF(INDEX(Transactions!$L:$L,ROW()-8)="",0,INDEX(Transactions!$Q:$Q,ROW()-8))</f>
        <v>0</v>
      </c>
    </row>
    <row r="3714" spans="2:6" x14ac:dyDescent="0.15">
      <c r="B3714">
        <f ca="1">IF(INDEX(Transactions!$L:$L,ROW()-8)="",TODAY(),INDEX(Transactions!$G:$G,ROW()-8))</f>
        <v>46238</v>
      </c>
      <c r="F3714">
        <f>IF(INDEX(Transactions!$L:$L,ROW()-8)="",0,INDEX(Transactions!$Q:$Q,ROW()-8))</f>
        <v>0</v>
      </c>
    </row>
    <row r="3715" spans="2:6" x14ac:dyDescent="0.15">
      <c r="B3715">
        <f ca="1">IF(INDEX(Transactions!$L:$L,ROW()-8)="",TODAY(),INDEX(Transactions!$G:$G,ROW()-8))</f>
        <v>46238</v>
      </c>
      <c r="F3715">
        <f>IF(INDEX(Transactions!$L:$L,ROW()-8)="",0,INDEX(Transactions!$Q:$Q,ROW()-8))</f>
        <v>0</v>
      </c>
    </row>
    <row r="3716" spans="2:6" x14ac:dyDescent="0.15">
      <c r="B3716">
        <f ca="1">IF(INDEX(Transactions!$L:$L,ROW()-8)="",TODAY(),INDEX(Transactions!$G:$G,ROW()-8))</f>
        <v>46238</v>
      </c>
      <c r="F3716">
        <f>IF(INDEX(Transactions!$L:$L,ROW()-8)="",0,INDEX(Transactions!$Q:$Q,ROW()-8))</f>
        <v>0</v>
      </c>
    </row>
    <row r="3717" spans="2:6" x14ac:dyDescent="0.15">
      <c r="B3717">
        <f ca="1">IF(INDEX(Transactions!$L:$L,ROW()-8)="",TODAY(),INDEX(Transactions!$G:$G,ROW()-8))</f>
        <v>46238</v>
      </c>
      <c r="F3717">
        <f>IF(INDEX(Transactions!$L:$L,ROW()-8)="",0,INDEX(Transactions!$Q:$Q,ROW()-8))</f>
        <v>0</v>
      </c>
    </row>
    <row r="3718" spans="2:6" x14ac:dyDescent="0.15">
      <c r="B3718">
        <f ca="1">IF(INDEX(Transactions!$L:$L,ROW()-8)="",TODAY(),INDEX(Transactions!$G:$G,ROW()-8))</f>
        <v>46238</v>
      </c>
      <c r="F3718">
        <f>IF(INDEX(Transactions!$L:$L,ROW()-8)="",0,INDEX(Transactions!$Q:$Q,ROW()-8))</f>
        <v>0</v>
      </c>
    </row>
    <row r="3719" spans="2:6" x14ac:dyDescent="0.15">
      <c r="B3719">
        <f ca="1">IF(INDEX(Transactions!$L:$L,ROW()-8)="",TODAY(),INDEX(Transactions!$G:$G,ROW()-8))</f>
        <v>46238</v>
      </c>
      <c r="F3719">
        <f>IF(INDEX(Transactions!$L:$L,ROW()-8)="",0,INDEX(Transactions!$Q:$Q,ROW()-8))</f>
        <v>0</v>
      </c>
    </row>
    <row r="3720" spans="2:6" x14ac:dyDescent="0.15">
      <c r="B3720">
        <f ca="1">IF(INDEX(Transactions!$L:$L,ROW()-8)="",TODAY(),INDEX(Transactions!$G:$G,ROW()-8))</f>
        <v>46238</v>
      </c>
      <c r="F3720">
        <f>IF(INDEX(Transactions!$L:$L,ROW()-8)="",0,INDEX(Transactions!$Q:$Q,ROW()-8))</f>
        <v>0</v>
      </c>
    </row>
    <row r="3721" spans="2:6" x14ac:dyDescent="0.15">
      <c r="B3721">
        <f ca="1">IF(INDEX(Transactions!$L:$L,ROW()-8)="",TODAY(),INDEX(Transactions!$G:$G,ROW()-8))</f>
        <v>46238</v>
      </c>
      <c r="F3721">
        <f>IF(INDEX(Transactions!$L:$L,ROW()-8)="",0,INDEX(Transactions!$Q:$Q,ROW()-8))</f>
        <v>0</v>
      </c>
    </row>
    <row r="3722" spans="2:6" x14ac:dyDescent="0.15">
      <c r="B3722">
        <f ca="1">IF(INDEX(Transactions!$L:$L,ROW()-8)="",TODAY(),INDEX(Transactions!$G:$G,ROW()-8))</f>
        <v>46238</v>
      </c>
      <c r="F3722">
        <f>IF(INDEX(Transactions!$L:$L,ROW()-8)="",0,INDEX(Transactions!$Q:$Q,ROW()-8))</f>
        <v>0</v>
      </c>
    </row>
    <row r="3723" spans="2:6" x14ac:dyDescent="0.15">
      <c r="B3723">
        <f ca="1">IF(INDEX(Transactions!$L:$L,ROW()-8)="",TODAY(),INDEX(Transactions!$G:$G,ROW()-8))</f>
        <v>46238</v>
      </c>
      <c r="F3723">
        <f>IF(INDEX(Transactions!$L:$L,ROW()-8)="",0,INDEX(Transactions!$Q:$Q,ROW()-8))</f>
        <v>0</v>
      </c>
    </row>
    <row r="3724" spans="2:6" x14ac:dyDescent="0.15">
      <c r="B3724">
        <f ca="1">IF(INDEX(Transactions!$L:$L,ROW()-8)="",TODAY(),INDEX(Transactions!$G:$G,ROW()-8))</f>
        <v>46238</v>
      </c>
      <c r="F3724">
        <f>IF(INDEX(Transactions!$L:$L,ROW()-8)="",0,INDEX(Transactions!$Q:$Q,ROW()-8))</f>
        <v>0</v>
      </c>
    </row>
    <row r="3725" spans="2:6" x14ac:dyDescent="0.15">
      <c r="B3725">
        <f ca="1">IF(INDEX(Transactions!$L:$L,ROW()-8)="",TODAY(),INDEX(Transactions!$G:$G,ROW()-8))</f>
        <v>46238</v>
      </c>
      <c r="F3725">
        <f>IF(INDEX(Transactions!$L:$L,ROW()-8)="",0,INDEX(Transactions!$Q:$Q,ROW()-8))</f>
        <v>0</v>
      </c>
    </row>
    <row r="3726" spans="2:6" x14ac:dyDescent="0.15">
      <c r="B3726">
        <f ca="1">IF(INDEX(Transactions!$L:$L,ROW()-8)="",TODAY(),INDEX(Transactions!$G:$G,ROW()-8))</f>
        <v>46238</v>
      </c>
      <c r="F3726">
        <f>IF(INDEX(Transactions!$L:$L,ROW()-8)="",0,INDEX(Transactions!$Q:$Q,ROW()-8))</f>
        <v>0</v>
      </c>
    </row>
    <row r="3727" spans="2:6" x14ac:dyDescent="0.15">
      <c r="B3727">
        <f ca="1">IF(INDEX(Transactions!$L:$L,ROW()-8)="",TODAY(),INDEX(Transactions!$G:$G,ROW()-8))</f>
        <v>46238</v>
      </c>
      <c r="F3727">
        <f>IF(INDEX(Transactions!$L:$L,ROW()-8)="",0,INDEX(Transactions!$Q:$Q,ROW()-8))</f>
        <v>0</v>
      </c>
    </row>
    <row r="3728" spans="2:6" x14ac:dyDescent="0.15">
      <c r="B3728">
        <f ca="1">IF(INDEX(Transactions!$L:$L,ROW()-8)="",TODAY(),INDEX(Transactions!$G:$G,ROW()-8))</f>
        <v>46238</v>
      </c>
      <c r="F3728">
        <f>IF(INDEX(Transactions!$L:$L,ROW()-8)="",0,INDEX(Transactions!$Q:$Q,ROW()-8))</f>
        <v>0</v>
      </c>
    </row>
    <row r="3729" spans="2:6" x14ac:dyDescent="0.15">
      <c r="B3729">
        <f ca="1">IF(INDEX(Transactions!$L:$L,ROW()-8)="",TODAY(),INDEX(Transactions!$G:$G,ROW()-8))</f>
        <v>46238</v>
      </c>
      <c r="F3729">
        <f>IF(INDEX(Transactions!$L:$L,ROW()-8)="",0,INDEX(Transactions!$Q:$Q,ROW()-8))</f>
        <v>0</v>
      </c>
    </row>
    <row r="3730" spans="2:6" x14ac:dyDescent="0.15">
      <c r="B3730">
        <f ca="1">IF(INDEX(Transactions!$L:$L,ROW()-8)="",TODAY(),INDEX(Transactions!$G:$G,ROW()-8))</f>
        <v>46238</v>
      </c>
      <c r="F3730">
        <f>IF(INDEX(Transactions!$L:$L,ROW()-8)="",0,INDEX(Transactions!$Q:$Q,ROW()-8))</f>
        <v>0</v>
      </c>
    </row>
    <row r="3731" spans="2:6" x14ac:dyDescent="0.15">
      <c r="B3731">
        <f ca="1">IF(INDEX(Transactions!$L:$L,ROW()-8)="",TODAY(),INDEX(Transactions!$G:$G,ROW()-8))</f>
        <v>46238</v>
      </c>
      <c r="F3731">
        <f>IF(INDEX(Transactions!$L:$L,ROW()-8)="",0,INDEX(Transactions!$Q:$Q,ROW()-8))</f>
        <v>0</v>
      </c>
    </row>
    <row r="3732" spans="2:6" x14ac:dyDescent="0.15">
      <c r="B3732">
        <f ca="1">IF(INDEX(Transactions!$L:$L,ROW()-8)="",TODAY(),INDEX(Transactions!$G:$G,ROW()-8))</f>
        <v>46238</v>
      </c>
      <c r="F3732">
        <f>IF(INDEX(Transactions!$L:$L,ROW()-8)="",0,INDEX(Transactions!$Q:$Q,ROW()-8))</f>
        <v>0</v>
      </c>
    </row>
    <row r="3733" spans="2:6" x14ac:dyDescent="0.15">
      <c r="B3733">
        <f ca="1">IF(INDEX(Transactions!$L:$L,ROW()-8)="",TODAY(),INDEX(Transactions!$G:$G,ROW()-8))</f>
        <v>46238</v>
      </c>
      <c r="F3733">
        <f>IF(INDEX(Transactions!$L:$L,ROW()-8)="",0,INDEX(Transactions!$Q:$Q,ROW()-8))</f>
        <v>0</v>
      </c>
    </row>
    <row r="3734" spans="2:6" x14ac:dyDescent="0.15">
      <c r="B3734">
        <f ca="1">IF(INDEX(Transactions!$L:$L,ROW()-8)="",TODAY(),INDEX(Transactions!$G:$G,ROW()-8))</f>
        <v>46238</v>
      </c>
      <c r="F3734">
        <f>IF(INDEX(Transactions!$L:$L,ROW()-8)="",0,INDEX(Transactions!$Q:$Q,ROW()-8))</f>
        <v>0</v>
      </c>
    </row>
    <row r="3735" spans="2:6" x14ac:dyDescent="0.15">
      <c r="B3735">
        <f ca="1">IF(INDEX(Transactions!$L:$L,ROW()-8)="",TODAY(),INDEX(Transactions!$G:$G,ROW()-8))</f>
        <v>46238</v>
      </c>
      <c r="F3735">
        <f>IF(INDEX(Transactions!$L:$L,ROW()-8)="",0,INDEX(Transactions!$Q:$Q,ROW()-8))</f>
        <v>0</v>
      </c>
    </row>
    <row r="3736" spans="2:6" x14ac:dyDescent="0.15">
      <c r="B3736">
        <f ca="1">IF(INDEX(Transactions!$L:$L,ROW()-8)="",TODAY(),INDEX(Transactions!$G:$G,ROW()-8))</f>
        <v>46238</v>
      </c>
      <c r="F3736">
        <f>IF(INDEX(Transactions!$L:$L,ROW()-8)="",0,INDEX(Transactions!$Q:$Q,ROW()-8))</f>
        <v>0</v>
      </c>
    </row>
    <row r="3737" spans="2:6" x14ac:dyDescent="0.15">
      <c r="B3737">
        <f ca="1">IF(INDEX(Transactions!$L:$L,ROW()-8)="",TODAY(),INDEX(Transactions!$G:$G,ROW()-8))</f>
        <v>46238</v>
      </c>
      <c r="F3737">
        <f>IF(INDEX(Transactions!$L:$L,ROW()-8)="",0,INDEX(Transactions!$Q:$Q,ROW()-8))</f>
        <v>0</v>
      </c>
    </row>
    <row r="3738" spans="2:6" x14ac:dyDescent="0.15">
      <c r="B3738">
        <f ca="1">IF(INDEX(Transactions!$L:$L,ROW()-8)="",TODAY(),INDEX(Transactions!$G:$G,ROW()-8))</f>
        <v>46238</v>
      </c>
      <c r="F3738">
        <f>IF(INDEX(Transactions!$L:$L,ROW()-8)="",0,INDEX(Transactions!$Q:$Q,ROW()-8))</f>
        <v>0</v>
      </c>
    </row>
    <row r="3739" spans="2:6" x14ac:dyDescent="0.15">
      <c r="B3739">
        <f ca="1">IF(INDEX(Transactions!$L:$L,ROW()-8)="",TODAY(),INDEX(Transactions!$G:$G,ROW()-8))</f>
        <v>46238</v>
      </c>
      <c r="F3739">
        <f>IF(INDEX(Transactions!$L:$L,ROW()-8)="",0,INDEX(Transactions!$Q:$Q,ROW()-8))</f>
        <v>0</v>
      </c>
    </row>
    <row r="3740" spans="2:6" x14ac:dyDescent="0.15">
      <c r="B3740">
        <f ca="1">IF(INDEX(Transactions!$L:$L,ROW()-8)="",TODAY(),INDEX(Transactions!$G:$G,ROW()-8))</f>
        <v>46238</v>
      </c>
      <c r="F3740">
        <f>IF(INDEX(Transactions!$L:$L,ROW()-8)="",0,INDEX(Transactions!$Q:$Q,ROW()-8))</f>
        <v>0</v>
      </c>
    </row>
    <row r="3741" spans="2:6" x14ac:dyDescent="0.15">
      <c r="B3741">
        <f ca="1">IF(INDEX(Transactions!$L:$L,ROW()-8)="",TODAY(),INDEX(Transactions!$G:$G,ROW()-8))</f>
        <v>46238</v>
      </c>
      <c r="F3741">
        <f>IF(INDEX(Transactions!$L:$L,ROW()-8)="",0,INDEX(Transactions!$Q:$Q,ROW()-8))</f>
        <v>0</v>
      </c>
    </row>
    <row r="3742" spans="2:6" x14ac:dyDescent="0.15">
      <c r="B3742">
        <f ca="1">IF(INDEX(Transactions!$L:$L,ROW()-8)="",TODAY(),INDEX(Transactions!$G:$G,ROW()-8))</f>
        <v>46238</v>
      </c>
      <c r="F3742">
        <f>IF(INDEX(Transactions!$L:$L,ROW()-8)="",0,INDEX(Transactions!$Q:$Q,ROW()-8))</f>
        <v>0</v>
      </c>
    </row>
    <row r="3743" spans="2:6" x14ac:dyDescent="0.15">
      <c r="B3743">
        <f ca="1">IF(INDEX(Transactions!$L:$L,ROW()-8)="",TODAY(),INDEX(Transactions!$G:$G,ROW()-8))</f>
        <v>46238</v>
      </c>
      <c r="F3743">
        <f>IF(INDEX(Transactions!$L:$L,ROW()-8)="",0,INDEX(Transactions!$Q:$Q,ROW()-8))</f>
        <v>0</v>
      </c>
    </row>
    <row r="3744" spans="2:6" x14ac:dyDescent="0.15">
      <c r="B3744">
        <f ca="1">IF(INDEX(Transactions!$L:$L,ROW()-8)="",TODAY(),INDEX(Transactions!$G:$G,ROW()-8))</f>
        <v>46238</v>
      </c>
      <c r="F3744">
        <f>IF(INDEX(Transactions!$L:$L,ROW()-8)="",0,INDEX(Transactions!$Q:$Q,ROW()-8))</f>
        <v>0</v>
      </c>
    </row>
    <row r="3745" spans="2:6" x14ac:dyDescent="0.15">
      <c r="B3745">
        <f ca="1">IF(INDEX(Transactions!$L:$L,ROW()-8)="",TODAY(),INDEX(Transactions!$G:$G,ROW()-8))</f>
        <v>46238</v>
      </c>
      <c r="F3745">
        <f>IF(INDEX(Transactions!$L:$L,ROW()-8)="",0,INDEX(Transactions!$Q:$Q,ROW()-8))</f>
        <v>0</v>
      </c>
    </row>
    <row r="3746" spans="2:6" x14ac:dyDescent="0.15">
      <c r="B3746">
        <f ca="1">IF(INDEX(Transactions!$L:$L,ROW()-8)="",TODAY(),INDEX(Transactions!$G:$G,ROW()-8))</f>
        <v>46238</v>
      </c>
      <c r="F3746">
        <f>IF(INDEX(Transactions!$L:$L,ROW()-8)="",0,INDEX(Transactions!$Q:$Q,ROW()-8))</f>
        <v>0</v>
      </c>
    </row>
    <row r="3747" spans="2:6" x14ac:dyDescent="0.15">
      <c r="B3747">
        <f ca="1">IF(INDEX(Transactions!$L:$L,ROW()-8)="",TODAY(),INDEX(Transactions!$G:$G,ROW()-8))</f>
        <v>46238</v>
      </c>
      <c r="F3747">
        <f>IF(INDEX(Transactions!$L:$L,ROW()-8)="",0,INDEX(Transactions!$Q:$Q,ROW()-8))</f>
        <v>0</v>
      </c>
    </row>
    <row r="3748" spans="2:6" x14ac:dyDescent="0.15">
      <c r="B3748">
        <f ca="1">IF(INDEX(Transactions!$L:$L,ROW()-8)="",TODAY(),INDEX(Transactions!$G:$G,ROW()-8))</f>
        <v>46238</v>
      </c>
      <c r="F3748">
        <f>IF(INDEX(Transactions!$L:$L,ROW()-8)="",0,INDEX(Transactions!$Q:$Q,ROW()-8))</f>
        <v>0</v>
      </c>
    </row>
    <row r="3749" spans="2:6" x14ac:dyDescent="0.15">
      <c r="B3749">
        <f ca="1">IF(INDEX(Transactions!$L:$L,ROW()-8)="",TODAY(),INDEX(Transactions!$G:$G,ROW()-8))</f>
        <v>46238</v>
      </c>
      <c r="F3749">
        <f>IF(INDEX(Transactions!$L:$L,ROW()-8)="",0,INDEX(Transactions!$Q:$Q,ROW()-8))</f>
        <v>0</v>
      </c>
    </row>
    <row r="3750" spans="2:6" x14ac:dyDescent="0.15">
      <c r="B3750">
        <f ca="1">IF(INDEX(Transactions!$L:$L,ROW()-8)="",TODAY(),INDEX(Transactions!$G:$G,ROW()-8))</f>
        <v>46238</v>
      </c>
      <c r="F3750">
        <f>IF(INDEX(Transactions!$L:$L,ROW()-8)="",0,INDEX(Transactions!$Q:$Q,ROW()-8))</f>
        <v>0</v>
      </c>
    </row>
    <row r="3751" spans="2:6" x14ac:dyDescent="0.15">
      <c r="B3751">
        <f ca="1">IF(INDEX(Transactions!$L:$L,ROW()-8)="",TODAY(),INDEX(Transactions!$G:$G,ROW()-8))</f>
        <v>46238</v>
      </c>
      <c r="F3751">
        <f>IF(INDEX(Transactions!$L:$L,ROW()-8)="",0,INDEX(Transactions!$Q:$Q,ROW()-8))</f>
        <v>0</v>
      </c>
    </row>
    <row r="3752" spans="2:6" x14ac:dyDescent="0.15">
      <c r="B3752">
        <f ca="1">IF(INDEX(Transactions!$L:$L,ROW()-8)="",TODAY(),INDEX(Transactions!$G:$G,ROW()-8))</f>
        <v>46238</v>
      </c>
      <c r="F3752">
        <f>IF(INDEX(Transactions!$L:$L,ROW()-8)="",0,INDEX(Transactions!$Q:$Q,ROW()-8))</f>
        <v>0</v>
      </c>
    </row>
    <row r="3753" spans="2:6" x14ac:dyDescent="0.15">
      <c r="B3753">
        <f ca="1">IF(INDEX(Transactions!$L:$L,ROW()-8)="",TODAY(),INDEX(Transactions!$G:$G,ROW()-8))</f>
        <v>46238</v>
      </c>
      <c r="F3753">
        <f>IF(INDEX(Transactions!$L:$L,ROW()-8)="",0,INDEX(Transactions!$Q:$Q,ROW()-8))</f>
        <v>0</v>
      </c>
    </row>
    <row r="3754" spans="2:6" x14ac:dyDescent="0.15">
      <c r="B3754">
        <f ca="1">IF(INDEX(Transactions!$L:$L,ROW()-8)="",TODAY(),INDEX(Transactions!$G:$G,ROW()-8))</f>
        <v>46238</v>
      </c>
      <c r="F3754">
        <f>IF(INDEX(Transactions!$L:$L,ROW()-8)="",0,INDEX(Transactions!$Q:$Q,ROW()-8))</f>
        <v>0</v>
      </c>
    </row>
    <row r="3755" spans="2:6" x14ac:dyDescent="0.15">
      <c r="B3755">
        <f ca="1">IF(INDEX(Transactions!$L:$L,ROW()-8)="",TODAY(),INDEX(Transactions!$G:$G,ROW()-8))</f>
        <v>46238</v>
      </c>
      <c r="F3755">
        <f>IF(INDEX(Transactions!$L:$L,ROW()-8)="",0,INDEX(Transactions!$Q:$Q,ROW()-8))</f>
        <v>0</v>
      </c>
    </row>
    <row r="3756" spans="2:6" x14ac:dyDescent="0.15">
      <c r="B3756">
        <f ca="1">IF(INDEX(Transactions!$L:$L,ROW()-8)="",TODAY(),INDEX(Transactions!$G:$G,ROW()-8))</f>
        <v>46238</v>
      </c>
      <c r="F3756">
        <f>IF(INDEX(Transactions!$L:$L,ROW()-8)="",0,INDEX(Transactions!$Q:$Q,ROW()-8))</f>
        <v>0</v>
      </c>
    </row>
    <row r="3757" spans="2:6" x14ac:dyDescent="0.15">
      <c r="B3757">
        <f ca="1">IF(INDEX(Transactions!$L:$L,ROW()-8)="",TODAY(),INDEX(Transactions!$G:$G,ROW()-8))</f>
        <v>46238</v>
      </c>
      <c r="F3757">
        <f>IF(INDEX(Transactions!$L:$L,ROW()-8)="",0,INDEX(Transactions!$Q:$Q,ROW()-8))</f>
        <v>0</v>
      </c>
    </row>
    <row r="3758" spans="2:6" x14ac:dyDescent="0.15">
      <c r="B3758">
        <f ca="1">IF(INDEX(Transactions!$L:$L,ROW()-8)="",TODAY(),INDEX(Transactions!$G:$G,ROW()-8))</f>
        <v>46238</v>
      </c>
      <c r="F3758">
        <f>IF(INDEX(Transactions!$L:$L,ROW()-8)="",0,INDEX(Transactions!$Q:$Q,ROW()-8))</f>
        <v>0</v>
      </c>
    </row>
    <row r="3759" spans="2:6" x14ac:dyDescent="0.15">
      <c r="B3759">
        <f ca="1">IF(INDEX(Transactions!$L:$L,ROW()-8)="",TODAY(),INDEX(Transactions!$G:$G,ROW()-8))</f>
        <v>46238</v>
      </c>
      <c r="F3759">
        <f>IF(INDEX(Transactions!$L:$L,ROW()-8)="",0,INDEX(Transactions!$Q:$Q,ROW()-8))</f>
        <v>0</v>
      </c>
    </row>
    <row r="3760" spans="2:6" x14ac:dyDescent="0.15">
      <c r="B3760">
        <f ca="1">IF(INDEX(Transactions!$L:$L,ROW()-8)="",TODAY(),INDEX(Transactions!$G:$G,ROW()-8))</f>
        <v>46238</v>
      </c>
      <c r="F3760">
        <f>IF(INDEX(Transactions!$L:$L,ROW()-8)="",0,INDEX(Transactions!$Q:$Q,ROW()-8))</f>
        <v>0</v>
      </c>
    </row>
    <row r="3761" spans="2:6" x14ac:dyDescent="0.15">
      <c r="B3761">
        <f ca="1">IF(INDEX(Transactions!$L:$L,ROW()-8)="",TODAY(),INDEX(Transactions!$G:$G,ROW()-8))</f>
        <v>46238</v>
      </c>
      <c r="F3761">
        <f>IF(INDEX(Transactions!$L:$L,ROW()-8)="",0,INDEX(Transactions!$Q:$Q,ROW()-8))</f>
        <v>0</v>
      </c>
    </row>
    <row r="3762" spans="2:6" x14ac:dyDescent="0.15">
      <c r="B3762">
        <f ca="1">IF(INDEX(Transactions!$L:$L,ROW()-8)="",TODAY(),INDEX(Transactions!$G:$G,ROW()-8))</f>
        <v>46238</v>
      </c>
      <c r="F3762">
        <f>IF(INDEX(Transactions!$L:$L,ROW()-8)="",0,INDEX(Transactions!$Q:$Q,ROW()-8))</f>
        <v>0</v>
      </c>
    </row>
    <row r="3763" spans="2:6" x14ac:dyDescent="0.15">
      <c r="B3763">
        <f ca="1">IF(INDEX(Transactions!$L:$L,ROW()-8)="",TODAY(),INDEX(Transactions!$G:$G,ROW()-8))</f>
        <v>46238</v>
      </c>
      <c r="F3763">
        <f>IF(INDEX(Transactions!$L:$L,ROW()-8)="",0,INDEX(Transactions!$Q:$Q,ROW()-8))</f>
        <v>0</v>
      </c>
    </row>
    <row r="3764" spans="2:6" x14ac:dyDescent="0.15">
      <c r="B3764">
        <f ca="1">IF(INDEX(Transactions!$L:$L,ROW()-8)="",TODAY(),INDEX(Transactions!$G:$G,ROW()-8))</f>
        <v>46238</v>
      </c>
      <c r="F3764">
        <f>IF(INDEX(Transactions!$L:$L,ROW()-8)="",0,INDEX(Transactions!$Q:$Q,ROW()-8))</f>
        <v>0</v>
      </c>
    </row>
    <row r="3765" spans="2:6" x14ac:dyDescent="0.15">
      <c r="B3765">
        <f ca="1">IF(INDEX(Transactions!$L:$L,ROW()-8)="",TODAY(),INDEX(Transactions!$G:$G,ROW()-8))</f>
        <v>46238</v>
      </c>
      <c r="F3765">
        <f>IF(INDEX(Transactions!$L:$L,ROW()-8)="",0,INDEX(Transactions!$Q:$Q,ROW()-8))</f>
        <v>0</v>
      </c>
    </row>
    <row r="3766" spans="2:6" x14ac:dyDescent="0.15">
      <c r="B3766">
        <f ca="1">IF(INDEX(Transactions!$L:$L,ROW()-8)="",TODAY(),INDEX(Transactions!$G:$G,ROW()-8))</f>
        <v>46238</v>
      </c>
      <c r="F3766">
        <f>IF(INDEX(Transactions!$L:$L,ROW()-8)="",0,INDEX(Transactions!$Q:$Q,ROW()-8))</f>
        <v>0</v>
      </c>
    </row>
    <row r="3767" spans="2:6" x14ac:dyDescent="0.15">
      <c r="B3767">
        <f ca="1">IF(INDEX(Transactions!$L:$L,ROW()-8)="",TODAY(),INDEX(Transactions!$G:$G,ROW()-8))</f>
        <v>46238</v>
      </c>
      <c r="F3767">
        <f>IF(INDEX(Transactions!$L:$L,ROW()-8)="",0,INDEX(Transactions!$Q:$Q,ROW()-8))</f>
        <v>0</v>
      </c>
    </row>
    <row r="3768" spans="2:6" x14ac:dyDescent="0.15">
      <c r="B3768">
        <f ca="1">IF(INDEX(Transactions!$L:$L,ROW()-8)="",TODAY(),INDEX(Transactions!$G:$G,ROW()-8))</f>
        <v>46238</v>
      </c>
      <c r="F3768">
        <f>IF(INDEX(Transactions!$L:$L,ROW()-8)="",0,INDEX(Transactions!$Q:$Q,ROW()-8))</f>
        <v>0</v>
      </c>
    </row>
    <row r="3769" spans="2:6" x14ac:dyDescent="0.15">
      <c r="B3769">
        <f ca="1">IF(INDEX(Transactions!$L:$L,ROW()-8)="",TODAY(),INDEX(Transactions!$G:$G,ROW()-8))</f>
        <v>46238</v>
      </c>
      <c r="F3769">
        <f>IF(INDEX(Transactions!$L:$L,ROW()-8)="",0,INDEX(Transactions!$Q:$Q,ROW()-8))</f>
        <v>0</v>
      </c>
    </row>
    <row r="3770" spans="2:6" x14ac:dyDescent="0.15">
      <c r="B3770">
        <f ca="1">IF(INDEX(Transactions!$L:$L,ROW()-8)="",TODAY(),INDEX(Transactions!$G:$G,ROW()-8))</f>
        <v>46238</v>
      </c>
      <c r="F3770">
        <f>IF(INDEX(Transactions!$L:$L,ROW()-8)="",0,INDEX(Transactions!$Q:$Q,ROW()-8))</f>
        <v>0</v>
      </c>
    </row>
    <row r="3771" spans="2:6" x14ac:dyDescent="0.15">
      <c r="B3771">
        <f ca="1">IF(INDEX(Transactions!$L:$L,ROW()-8)="",TODAY(),INDEX(Transactions!$G:$G,ROW()-8))</f>
        <v>46238</v>
      </c>
      <c r="F3771">
        <f>IF(INDEX(Transactions!$L:$L,ROW()-8)="",0,INDEX(Transactions!$Q:$Q,ROW()-8))</f>
        <v>0</v>
      </c>
    </row>
    <row r="3772" spans="2:6" x14ac:dyDescent="0.15">
      <c r="B3772">
        <f ca="1">IF(INDEX(Transactions!$L:$L,ROW()-8)="",TODAY(),INDEX(Transactions!$G:$G,ROW()-8))</f>
        <v>46238</v>
      </c>
      <c r="F3772">
        <f>IF(INDEX(Transactions!$L:$L,ROW()-8)="",0,INDEX(Transactions!$Q:$Q,ROW()-8))</f>
        <v>0</v>
      </c>
    </row>
    <row r="3773" spans="2:6" x14ac:dyDescent="0.15">
      <c r="B3773">
        <f ca="1">IF(INDEX(Transactions!$L:$L,ROW()-8)="",TODAY(),INDEX(Transactions!$G:$G,ROW()-8))</f>
        <v>46238</v>
      </c>
      <c r="F3773">
        <f>IF(INDEX(Transactions!$L:$L,ROW()-8)="",0,INDEX(Transactions!$Q:$Q,ROW()-8))</f>
        <v>0</v>
      </c>
    </row>
    <row r="3774" spans="2:6" x14ac:dyDescent="0.15">
      <c r="B3774">
        <f ca="1">IF(INDEX(Transactions!$L:$L,ROW()-8)="",TODAY(),INDEX(Transactions!$G:$G,ROW()-8))</f>
        <v>46238</v>
      </c>
      <c r="F3774">
        <f>IF(INDEX(Transactions!$L:$L,ROW()-8)="",0,INDEX(Transactions!$Q:$Q,ROW()-8))</f>
        <v>0</v>
      </c>
    </row>
    <row r="3775" spans="2:6" x14ac:dyDescent="0.15">
      <c r="B3775">
        <f ca="1">IF(INDEX(Transactions!$L:$L,ROW()-8)="",TODAY(),INDEX(Transactions!$G:$G,ROW()-8))</f>
        <v>46238</v>
      </c>
      <c r="F3775">
        <f>IF(INDEX(Transactions!$L:$L,ROW()-8)="",0,INDEX(Transactions!$Q:$Q,ROW()-8))</f>
        <v>0</v>
      </c>
    </row>
    <row r="3776" spans="2:6" x14ac:dyDescent="0.15">
      <c r="B3776">
        <f ca="1">IF(INDEX(Transactions!$L:$L,ROW()-8)="",TODAY(),INDEX(Transactions!$G:$G,ROW()-8))</f>
        <v>46238</v>
      </c>
      <c r="F3776">
        <f>IF(INDEX(Transactions!$L:$L,ROW()-8)="",0,INDEX(Transactions!$Q:$Q,ROW()-8))</f>
        <v>0</v>
      </c>
    </row>
    <row r="3777" spans="2:6" x14ac:dyDescent="0.15">
      <c r="B3777">
        <f ca="1">IF(INDEX(Transactions!$L:$L,ROW()-8)="",TODAY(),INDEX(Transactions!$G:$G,ROW()-8))</f>
        <v>46238</v>
      </c>
      <c r="F3777">
        <f>IF(INDEX(Transactions!$L:$L,ROW()-8)="",0,INDEX(Transactions!$Q:$Q,ROW()-8))</f>
        <v>0</v>
      </c>
    </row>
    <row r="3778" spans="2:6" x14ac:dyDescent="0.15">
      <c r="B3778">
        <f ca="1">IF(INDEX(Transactions!$L:$L,ROW()-8)="",TODAY(),INDEX(Transactions!$G:$G,ROW()-8))</f>
        <v>46238</v>
      </c>
      <c r="F3778">
        <f>IF(INDEX(Transactions!$L:$L,ROW()-8)="",0,INDEX(Transactions!$Q:$Q,ROW()-8))</f>
        <v>0</v>
      </c>
    </row>
    <row r="3779" spans="2:6" x14ac:dyDescent="0.15">
      <c r="B3779">
        <f ca="1">IF(INDEX(Transactions!$L:$L,ROW()-8)="",TODAY(),INDEX(Transactions!$G:$G,ROW()-8))</f>
        <v>46238</v>
      </c>
      <c r="F3779">
        <f>IF(INDEX(Transactions!$L:$L,ROW()-8)="",0,INDEX(Transactions!$Q:$Q,ROW()-8))</f>
        <v>0</v>
      </c>
    </row>
    <row r="3780" spans="2:6" x14ac:dyDescent="0.15">
      <c r="B3780">
        <f ca="1">IF(INDEX(Transactions!$L:$L,ROW()-8)="",TODAY(),INDEX(Transactions!$G:$G,ROW()-8))</f>
        <v>46238</v>
      </c>
      <c r="F3780">
        <f>IF(INDEX(Transactions!$L:$L,ROW()-8)="",0,INDEX(Transactions!$Q:$Q,ROW()-8))</f>
        <v>0</v>
      </c>
    </row>
    <row r="3781" spans="2:6" x14ac:dyDescent="0.15">
      <c r="B3781">
        <f ca="1">IF(INDEX(Transactions!$L:$L,ROW()-8)="",TODAY(),INDEX(Transactions!$G:$G,ROW()-8))</f>
        <v>46238</v>
      </c>
      <c r="F3781">
        <f>IF(INDEX(Transactions!$L:$L,ROW()-8)="",0,INDEX(Transactions!$Q:$Q,ROW()-8))</f>
        <v>0</v>
      </c>
    </row>
    <row r="3782" spans="2:6" x14ac:dyDescent="0.15">
      <c r="B3782">
        <f ca="1">IF(INDEX(Transactions!$L:$L,ROW()-8)="",TODAY(),INDEX(Transactions!$G:$G,ROW()-8))</f>
        <v>46238</v>
      </c>
      <c r="F3782">
        <f>IF(INDEX(Transactions!$L:$L,ROW()-8)="",0,INDEX(Transactions!$Q:$Q,ROW()-8))</f>
        <v>0</v>
      </c>
    </row>
    <row r="3783" spans="2:6" x14ac:dyDescent="0.15">
      <c r="B3783">
        <f ca="1">IF(INDEX(Transactions!$L:$L,ROW()-8)="",TODAY(),INDEX(Transactions!$G:$G,ROW()-8))</f>
        <v>46238</v>
      </c>
      <c r="F3783">
        <f>IF(INDEX(Transactions!$L:$L,ROW()-8)="",0,INDEX(Transactions!$Q:$Q,ROW()-8))</f>
        <v>0</v>
      </c>
    </row>
    <row r="3784" spans="2:6" x14ac:dyDescent="0.15">
      <c r="B3784">
        <f ca="1">IF(INDEX(Transactions!$L:$L,ROW()-8)="",TODAY(),INDEX(Transactions!$G:$G,ROW()-8))</f>
        <v>46238</v>
      </c>
      <c r="F3784">
        <f>IF(INDEX(Transactions!$L:$L,ROW()-8)="",0,INDEX(Transactions!$Q:$Q,ROW()-8))</f>
        <v>0</v>
      </c>
    </row>
    <row r="3785" spans="2:6" x14ac:dyDescent="0.15">
      <c r="B3785">
        <f ca="1">IF(INDEX(Transactions!$L:$L,ROW()-8)="",TODAY(),INDEX(Transactions!$G:$G,ROW()-8))</f>
        <v>46238</v>
      </c>
      <c r="F3785">
        <f>IF(INDEX(Transactions!$L:$L,ROW()-8)="",0,INDEX(Transactions!$Q:$Q,ROW()-8))</f>
        <v>0</v>
      </c>
    </row>
    <row r="3786" spans="2:6" x14ac:dyDescent="0.15">
      <c r="B3786">
        <f ca="1">IF(INDEX(Transactions!$L:$L,ROW()-8)="",TODAY(),INDEX(Transactions!$G:$G,ROW()-8))</f>
        <v>46238</v>
      </c>
      <c r="F3786">
        <f>IF(INDEX(Transactions!$L:$L,ROW()-8)="",0,INDEX(Transactions!$Q:$Q,ROW()-8))</f>
        <v>0</v>
      </c>
    </row>
    <row r="3787" spans="2:6" x14ac:dyDescent="0.15">
      <c r="B3787">
        <f ca="1">IF(INDEX(Transactions!$L:$L,ROW()-8)="",TODAY(),INDEX(Transactions!$G:$G,ROW()-8))</f>
        <v>46238</v>
      </c>
      <c r="F3787">
        <f>IF(INDEX(Transactions!$L:$L,ROW()-8)="",0,INDEX(Transactions!$Q:$Q,ROW()-8))</f>
        <v>0</v>
      </c>
    </row>
    <row r="3788" spans="2:6" x14ac:dyDescent="0.15">
      <c r="B3788">
        <f ca="1">IF(INDEX(Transactions!$L:$L,ROW()-8)="",TODAY(),INDEX(Transactions!$G:$G,ROW()-8))</f>
        <v>46238</v>
      </c>
      <c r="F3788">
        <f>IF(INDEX(Transactions!$L:$L,ROW()-8)="",0,INDEX(Transactions!$Q:$Q,ROW()-8))</f>
        <v>0</v>
      </c>
    </row>
    <row r="3789" spans="2:6" x14ac:dyDescent="0.15">
      <c r="B3789">
        <f ca="1">IF(INDEX(Transactions!$L:$L,ROW()-8)="",TODAY(),INDEX(Transactions!$G:$G,ROW()-8))</f>
        <v>46238</v>
      </c>
      <c r="F3789">
        <f>IF(INDEX(Transactions!$L:$L,ROW()-8)="",0,INDEX(Transactions!$Q:$Q,ROW()-8))</f>
        <v>0</v>
      </c>
    </row>
    <row r="3790" spans="2:6" x14ac:dyDescent="0.15">
      <c r="B3790">
        <f ca="1">IF(INDEX(Transactions!$L:$L,ROW()-8)="",TODAY(),INDEX(Transactions!$G:$G,ROW()-8))</f>
        <v>46238</v>
      </c>
      <c r="F3790">
        <f>IF(INDEX(Transactions!$L:$L,ROW()-8)="",0,INDEX(Transactions!$Q:$Q,ROW()-8))</f>
        <v>0</v>
      </c>
    </row>
    <row r="3791" spans="2:6" x14ac:dyDescent="0.15">
      <c r="B3791">
        <f ca="1">IF(INDEX(Transactions!$L:$L,ROW()-8)="",TODAY(),INDEX(Transactions!$G:$G,ROW()-8))</f>
        <v>46238</v>
      </c>
      <c r="F3791">
        <f>IF(INDEX(Transactions!$L:$L,ROW()-8)="",0,INDEX(Transactions!$Q:$Q,ROW()-8))</f>
        <v>0</v>
      </c>
    </row>
    <row r="3792" spans="2:6" x14ac:dyDescent="0.15">
      <c r="B3792">
        <f ca="1">IF(INDEX(Transactions!$L:$L,ROW()-8)="",TODAY(),INDEX(Transactions!$G:$G,ROW()-8))</f>
        <v>46238</v>
      </c>
      <c r="F3792">
        <f>IF(INDEX(Transactions!$L:$L,ROW()-8)="",0,INDEX(Transactions!$Q:$Q,ROW()-8))</f>
        <v>0</v>
      </c>
    </row>
    <row r="3793" spans="2:6" x14ac:dyDescent="0.15">
      <c r="B3793">
        <f ca="1">IF(INDEX(Transactions!$L:$L,ROW()-8)="",TODAY(),INDEX(Transactions!$G:$G,ROW()-8))</f>
        <v>46238</v>
      </c>
      <c r="F3793">
        <f>IF(INDEX(Transactions!$L:$L,ROW()-8)="",0,INDEX(Transactions!$Q:$Q,ROW()-8))</f>
        <v>0</v>
      </c>
    </row>
    <row r="3794" spans="2:6" x14ac:dyDescent="0.15">
      <c r="B3794">
        <f ca="1">IF(INDEX(Transactions!$L:$L,ROW()-8)="",TODAY(),INDEX(Transactions!$G:$G,ROW()-8))</f>
        <v>46238</v>
      </c>
      <c r="F3794">
        <f>IF(INDEX(Transactions!$L:$L,ROW()-8)="",0,INDEX(Transactions!$Q:$Q,ROW()-8))</f>
        <v>0</v>
      </c>
    </row>
    <row r="3795" spans="2:6" x14ac:dyDescent="0.15">
      <c r="B3795">
        <f ca="1">IF(INDEX(Transactions!$L:$L,ROW()-8)="",TODAY(),INDEX(Transactions!$G:$G,ROW()-8))</f>
        <v>46238</v>
      </c>
      <c r="F3795">
        <f>IF(INDEX(Transactions!$L:$L,ROW()-8)="",0,INDEX(Transactions!$Q:$Q,ROW()-8))</f>
        <v>0</v>
      </c>
    </row>
    <row r="3796" spans="2:6" x14ac:dyDescent="0.15">
      <c r="B3796">
        <f ca="1">IF(INDEX(Transactions!$L:$L,ROW()-8)="",TODAY(),INDEX(Transactions!$G:$G,ROW()-8))</f>
        <v>46238</v>
      </c>
      <c r="F3796">
        <f>IF(INDEX(Transactions!$L:$L,ROW()-8)="",0,INDEX(Transactions!$Q:$Q,ROW()-8))</f>
        <v>0</v>
      </c>
    </row>
    <row r="3797" spans="2:6" x14ac:dyDescent="0.15">
      <c r="B3797">
        <f ca="1">IF(INDEX(Transactions!$L:$L,ROW()-8)="",TODAY(),INDEX(Transactions!$G:$G,ROW()-8))</f>
        <v>46238</v>
      </c>
      <c r="F3797">
        <f>IF(INDEX(Transactions!$L:$L,ROW()-8)="",0,INDEX(Transactions!$Q:$Q,ROW()-8))</f>
        <v>0</v>
      </c>
    </row>
    <row r="3798" spans="2:6" x14ac:dyDescent="0.15">
      <c r="B3798">
        <f ca="1">IF(INDEX(Transactions!$L:$L,ROW()-8)="",TODAY(),INDEX(Transactions!$G:$G,ROW()-8))</f>
        <v>46238</v>
      </c>
      <c r="F3798">
        <f>IF(INDEX(Transactions!$L:$L,ROW()-8)="",0,INDEX(Transactions!$Q:$Q,ROW()-8))</f>
        <v>0</v>
      </c>
    </row>
    <row r="3799" spans="2:6" x14ac:dyDescent="0.15">
      <c r="B3799">
        <f ca="1">IF(INDEX(Transactions!$L:$L,ROW()-8)="",TODAY(),INDEX(Transactions!$G:$G,ROW()-8))</f>
        <v>46238</v>
      </c>
      <c r="F3799">
        <f>IF(INDEX(Transactions!$L:$L,ROW()-8)="",0,INDEX(Transactions!$Q:$Q,ROW()-8))</f>
        <v>0</v>
      </c>
    </row>
    <row r="3800" spans="2:6" x14ac:dyDescent="0.15">
      <c r="B3800">
        <f ca="1">IF(INDEX(Transactions!$L:$L,ROW()-8)="",TODAY(),INDEX(Transactions!$G:$G,ROW()-8))</f>
        <v>46238</v>
      </c>
      <c r="F3800">
        <f>IF(INDEX(Transactions!$L:$L,ROW()-8)="",0,INDEX(Transactions!$Q:$Q,ROW()-8))</f>
        <v>0</v>
      </c>
    </row>
    <row r="3801" spans="2:6" x14ac:dyDescent="0.15">
      <c r="B3801">
        <f ca="1">IF(INDEX(Transactions!$L:$L,ROW()-8)="",TODAY(),INDEX(Transactions!$G:$G,ROW()-8))</f>
        <v>46238</v>
      </c>
      <c r="F3801">
        <f>IF(INDEX(Transactions!$L:$L,ROW()-8)="",0,INDEX(Transactions!$Q:$Q,ROW()-8))</f>
        <v>0</v>
      </c>
    </row>
    <row r="3802" spans="2:6" x14ac:dyDescent="0.15">
      <c r="B3802">
        <f ca="1">IF(INDEX(Transactions!$L:$L,ROW()-8)="",TODAY(),INDEX(Transactions!$G:$G,ROW()-8))</f>
        <v>46238</v>
      </c>
      <c r="F3802">
        <f>IF(INDEX(Transactions!$L:$L,ROW()-8)="",0,INDEX(Transactions!$Q:$Q,ROW()-8))</f>
        <v>0</v>
      </c>
    </row>
    <row r="3803" spans="2:6" x14ac:dyDescent="0.15">
      <c r="B3803">
        <f ca="1">IF(INDEX(Transactions!$L:$L,ROW()-8)="",TODAY(),INDEX(Transactions!$G:$G,ROW()-8))</f>
        <v>46238</v>
      </c>
      <c r="F3803">
        <f>IF(INDEX(Transactions!$L:$L,ROW()-8)="",0,INDEX(Transactions!$Q:$Q,ROW()-8))</f>
        <v>0</v>
      </c>
    </row>
    <row r="3804" spans="2:6" x14ac:dyDescent="0.15">
      <c r="B3804">
        <f ca="1">IF(INDEX(Transactions!$L:$L,ROW()-8)="",TODAY(),INDEX(Transactions!$G:$G,ROW()-8))</f>
        <v>46238</v>
      </c>
      <c r="F3804">
        <f>IF(INDEX(Transactions!$L:$L,ROW()-8)="",0,INDEX(Transactions!$Q:$Q,ROW()-8))</f>
        <v>0</v>
      </c>
    </row>
    <row r="3805" spans="2:6" x14ac:dyDescent="0.15">
      <c r="B3805">
        <f ca="1">IF(INDEX(Transactions!$L:$L,ROW()-8)="",TODAY(),INDEX(Transactions!$G:$G,ROW()-8))</f>
        <v>46238</v>
      </c>
      <c r="F3805">
        <f>IF(INDEX(Transactions!$L:$L,ROW()-8)="",0,INDEX(Transactions!$Q:$Q,ROW()-8))</f>
        <v>0</v>
      </c>
    </row>
    <row r="3806" spans="2:6" x14ac:dyDescent="0.15">
      <c r="B3806">
        <f ca="1">IF(INDEX(Transactions!$L:$L,ROW()-8)="",TODAY(),INDEX(Transactions!$G:$G,ROW()-8))</f>
        <v>46238</v>
      </c>
      <c r="F3806">
        <f>IF(INDEX(Transactions!$L:$L,ROW()-8)="",0,INDEX(Transactions!$Q:$Q,ROW()-8))</f>
        <v>0</v>
      </c>
    </row>
    <row r="3807" spans="2:6" x14ac:dyDescent="0.15">
      <c r="B3807">
        <f ca="1">IF(INDEX(Transactions!$L:$L,ROW()-8)="",TODAY(),INDEX(Transactions!$G:$G,ROW()-8))</f>
        <v>46238</v>
      </c>
      <c r="F3807">
        <f>IF(INDEX(Transactions!$L:$L,ROW()-8)="",0,INDEX(Transactions!$Q:$Q,ROW()-8))</f>
        <v>0</v>
      </c>
    </row>
    <row r="3808" spans="2:6" x14ac:dyDescent="0.15">
      <c r="B3808">
        <f ca="1">IF(INDEX(Transactions!$L:$L,ROW()-8)="",TODAY(),INDEX(Transactions!$G:$G,ROW()-8))</f>
        <v>46238</v>
      </c>
      <c r="F3808">
        <f>IF(INDEX(Transactions!$L:$L,ROW()-8)="",0,INDEX(Transactions!$Q:$Q,ROW()-8))</f>
        <v>0</v>
      </c>
    </row>
    <row r="3809" spans="2:6" x14ac:dyDescent="0.15">
      <c r="B3809">
        <f ca="1">IF(INDEX(Transactions!$L:$L,ROW()-8)="",TODAY(),INDEX(Transactions!$G:$G,ROW()-8))</f>
        <v>46238</v>
      </c>
      <c r="F3809">
        <f>IF(INDEX(Transactions!$L:$L,ROW()-8)="",0,INDEX(Transactions!$Q:$Q,ROW()-8))</f>
        <v>0</v>
      </c>
    </row>
    <row r="3810" spans="2:6" x14ac:dyDescent="0.15">
      <c r="B3810">
        <f ca="1">IF(INDEX(Transactions!$L:$L,ROW()-8)="",TODAY(),INDEX(Transactions!$G:$G,ROW()-8))</f>
        <v>46238</v>
      </c>
      <c r="F3810">
        <f>IF(INDEX(Transactions!$L:$L,ROW()-8)="",0,INDEX(Transactions!$Q:$Q,ROW()-8))</f>
        <v>0</v>
      </c>
    </row>
    <row r="3811" spans="2:6" x14ac:dyDescent="0.15">
      <c r="B3811">
        <f ca="1">IF(INDEX(Transactions!$L:$L,ROW()-8)="",TODAY(),INDEX(Transactions!$G:$G,ROW()-8))</f>
        <v>46238</v>
      </c>
      <c r="F3811">
        <f>IF(INDEX(Transactions!$L:$L,ROW()-8)="",0,INDEX(Transactions!$Q:$Q,ROW()-8))</f>
        <v>0</v>
      </c>
    </row>
    <row r="3812" spans="2:6" x14ac:dyDescent="0.15">
      <c r="B3812">
        <f ca="1">IF(INDEX(Transactions!$L:$L,ROW()-8)="",TODAY(),INDEX(Transactions!$G:$G,ROW()-8))</f>
        <v>46238</v>
      </c>
      <c r="F3812">
        <f>IF(INDEX(Transactions!$L:$L,ROW()-8)="",0,INDEX(Transactions!$Q:$Q,ROW()-8))</f>
        <v>0</v>
      </c>
    </row>
    <row r="3813" spans="2:6" x14ac:dyDescent="0.15">
      <c r="B3813">
        <f ca="1">IF(INDEX(Transactions!$L:$L,ROW()-8)="",TODAY(),INDEX(Transactions!$G:$G,ROW()-8))</f>
        <v>46238</v>
      </c>
      <c r="F3813">
        <f>IF(INDEX(Transactions!$L:$L,ROW()-8)="",0,INDEX(Transactions!$Q:$Q,ROW()-8))</f>
        <v>0</v>
      </c>
    </row>
    <row r="3814" spans="2:6" x14ac:dyDescent="0.15">
      <c r="B3814">
        <f ca="1">IF(INDEX(Transactions!$L:$L,ROW()-8)="",TODAY(),INDEX(Transactions!$G:$G,ROW()-8))</f>
        <v>46238</v>
      </c>
      <c r="F3814">
        <f>IF(INDEX(Transactions!$L:$L,ROW()-8)="",0,INDEX(Transactions!$Q:$Q,ROW()-8))</f>
        <v>0</v>
      </c>
    </row>
    <row r="3815" spans="2:6" x14ac:dyDescent="0.15">
      <c r="B3815">
        <f ca="1">IF(INDEX(Transactions!$L:$L,ROW()-8)="",TODAY(),INDEX(Transactions!$G:$G,ROW()-8))</f>
        <v>46238</v>
      </c>
      <c r="F3815">
        <f>IF(INDEX(Transactions!$L:$L,ROW()-8)="",0,INDEX(Transactions!$Q:$Q,ROW()-8))</f>
        <v>0</v>
      </c>
    </row>
    <row r="3816" spans="2:6" x14ac:dyDescent="0.15">
      <c r="B3816">
        <f ca="1">IF(INDEX(Transactions!$L:$L,ROW()-8)="",TODAY(),INDEX(Transactions!$G:$G,ROW()-8))</f>
        <v>46238</v>
      </c>
      <c r="F3816">
        <f>IF(INDEX(Transactions!$L:$L,ROW()-8)="",0,INDEX(Transactions!$Q:$Q,ROW()-8))</f>
        <v>0</v>
      </c>
    </row>
    <row r="3817" spans="2:6" x14ac:dyDescent="0.15">
      <c r="B3817">
        <f ca="1">IF(INDEX(Transactions!$L:$L,ROW()-8)="",TODAY(),INDEX(Transactions!$G:$G,ROW()-8))</f>
        <v>46238</v>
      </c>
      <c r="F3817">
        <f>IF(INDEX(Transactions!$L:$L,ROW()-8)="",0,INDEX(Transactions!$Q:$Q,ROW()-8))</f>
        <v>0</v>
      </c>
    </row>
    <row r="3818" spans="2:6" x14ac:dyDescent="0.15">
      <c r="B3818">
        <f ca="1">IF(INDEX(Transactions!$L:$L,ROW()-8)="",TODAY(),INDEX(Transactions!$G:$G,ROW()-8))</f>
        <v>46238</v>
      </c>
      <c r="F3818">
        <f>IF(INDEX(Transactions!$L:$L,ROW()-8)="",0,INDEX(Transactions!$Q:$Q,ROW()-8))</f>
        <v>0</v>
      </c>
    </row>
    <row r="3819" spans="2:6" x14ac:dyDescent="0.15">
      <c r="B3819">
        <f ca="1">IF(INDEX(Transactions!$L:$L,ROW()-8)="",TODAY(),INDEX(Transactions!$G:$G,ROW()-8))</f>
        <v>46238</v>
      </c>
      <c r="F3819">
        <f>IF(INDEX(Transactions!$L:$L,ROW()-8)="",0,INDEX(Transactions!$Q:$Q,ROW()-8))</f>
        <v>0</v>
      </c>
    </row>
    <row r="3820" spans="2:6" x14ac:dyDescent="0.15">
      <c r="B3820">
        <f ca="1">IF(INDEX(Transactions!$L:$L,ROW()-8)="",TODAY(),INDEX(Transactions!$G:$G,ROW()-8))</f>
        <v>46238</v>
      </c>
      <c r="F3820">
        <f>IF(INDEX(Transactions!$L:$L,ROW()-8)="",0,INDEX(Transactions!$Q:$Q,ROW()-8))</f>
        <v>0</v>
      </c>
    </row>
    <row r="3821" spans="2:6" x14ac:dyDescent="0.15">
      <c r="B3821">
        <f ca="1">IF(INDEX(Transactions!$L:$L,ROW()-8)="",TODAY(),INDEX(Transactions!$G:$G,ROW()-8))</f>
        <v>46238</v>
      </c>
      <c r="F3821">
        <f>IF(INDEX(Transactions!$L:$L,ROW()-8)="",0,INDEX(Transactions!$Q:$Q,ROW()-8))</f>
        <v>0</v>
      </c>
    </row>
    <row r="3822" spans="2:6" x14ac:dyDescent="0.15">
      <c r="B3822">
        <f ca="1">IF(INDEX(Transactions!$L:$L,ROW()-8)="",TODAY(),INDEX(Transactions!$G:$G,ROW()-8))</f>
        <v>46238</v>
      </c>
      <c r="F3822">
        <f>IF(INDEX(Transactions!$L:$L,ROW()-8)="",0,INDEX(Transactions!$Q:$Q,ROW()-8))</f>
        <v>0</v>
      </c>
    </row>
    <row r="3823" spans="2:6" x14ac:dyDescent="0.15">
      <c r="B3823">
        <f ca="1">IF(INDEX(Transactions!$L:$L,ROW()-8)="",TODAY(),INDEX(Transactions!$G:$G,ROW()-8))</f>
        <v>46238</v>
      </c>
      <c r="F3823">
        <f>IF(INDEX(Transactions!$L:$L,ROW()-8)="",0,INDEX(Transactions!$Q:$Q,ROW()-8))</f>
        <v>0</v>
      </c>
    </row>
    <row r="3824" spans="2:6" x14ac:dyDescent="0.15">
      <c r="B3824">
        <f ca="1">IF(INDEX(Transactions!$L:$L,ROW()-8)="",TODAY(),INDEX(Transactions!$G:$G,ROW()-8))</f>
        <v>46238</v>
      </c>
      <c r="F3824">
        <f>IF(INDEX(Transactions!$L:$L,ROW()-8)="",0,INDEX(Transactions!$Q:$Q,ROW()-8))</f>
        <v>0</v>
      </c>
    </row>
    <row r="3825" spans="2:6" x14ac:dyDescent="0.15">
      <c r="B3825">
        <f ca="1">IF(INDEX(Transactions!$L:$L,ROW()-8)="",TODAY(),INDEX(Transactions!$G:$G,ROW()-8))</f>
        <v>46238</v>
      </c>
      <c r="F3825">
        <f>IF(INDEX(Transactions!$L:$L,ROW()-8)="",0,INDEX(Transactions!$Q:$Q,ROW()-8))</f>
        <v>0</v>
      </c>
    </row>
    <row r="3826" spans="2:6" x14ac:dyDescent="0.15">
      <c r="B3826">
        <f ca="1">IF(INDEX(Transactions!$L:$L,ROW()-8)="",TODAY(),INDEX(Transactions!$G:$G,ROW()-8))</f>
        <v>46238</v>
      </c>
      <c r="F3826">
        <f>IF(INDEX(Transactions!$L:$L,ROW()-8)="",0,INDEX(Transactions!$Q:$Q,ROW()-8))</f>
        <v>0</v>
      </c>
    </row>
    <row r="3827" spans="2:6" x14ac:dyDescent="0.15">
      <c r="B3827">
        <f ca="1">IF(INDEX(Transactions!$L:$L,ROW()-8)="",TODAY(),INDEX(Transactions!$G:$G,ROW()-8))</f>
        <v>46238</v>
      </c>
      <c r="F3827">
        <f>IF(INDEX(Transactions!$L:$L,ROW()-8)="",0,INDEX(Transactions!$Q:$Q,ROW()-8))</f>
        <v>0</v>
      </c>
    </row>
    <row r="3828" spans="2:6" x14ac:dyDescent="0.15">
      <c r="B3828">
        <f ca="1">IF(INDEX(Transactions!$L:$L,ROW()-8)="",TODAY(),INDEX(Transactions!$G:$G,ROW()-8))</f>
        <v>46238</v>
      </c>
      <c r="F3828">
        <f>IF(INDEX(Transactions!$L:$L,ROW()-8)="",0,INDEX(Transactions!$Q:$Q,ROW()-8))</f>
        <v>0</v>
      </c>
    </row>
    <row r="3829" spans="2:6" x14ac:dyDescent="0.15">
      <c r="B3829">
        <f ca="1">IF(INDEX(Transactions!$L:$L,ROW()-8)="",TODAY(),INDEX(Transactions!$G:$G,ROW()-8))</f>
        <v>46238</v>
      </c>
      <c r="F3829">
        <f>IF(INDEX(Transactions!$L:$L,ROW()-8)="",0,INDEX(Transactions!$Q:$Q,ROW()-8))</f>
        <v>0</v>
      </c>
    </row>
    <row r="3830" spans="2:6" x14ac:dyDescent="0.15">
      <c r="B3830">
        <f ca="1">IF(INDEX(Transactions!$L:$L,ROW()-8)="",TODAY(),INDEX(Transactions!$G:$G,ROW()-8))</f>
        <v>46238</v>
      </c>
      <c r="F3830">
        <f>IF(INDEX(Transactions!$L:$L,ROW()-8)="",0,INDEX(Transactions!$Q:$Q,ROW()-8))</f>
        <v>0</v>
      </c>
    </row>
    <row r="3831" spans="2:6" x14ac:dyDescent="0.15">
      <c r="B3831">
        <f ca="1">IF(INDEX(Transactions!$L:$L,ROW()-8)="",TODAY(),INDEX(Transactions!$G:$G,ROW()-8))</f>
        <v>46238</v>
      </c>
      <c r="F3831">
        <f>IF(INDEX(Transactions!$L:$L,ROW()-8)="",0,INDEX(Transactions!$Q:$Q,ROW()-8))</f>
        <v>0</v>
      </c>
    </row>
    <row r="3832" spans="2:6" x14ac:dyDescent="0.15">
      <c r="B3832">
        <f ca="1">IF(INDEX(Transactions!$L:$L,ROW()-8)="",TODAY(),INDEX(Transactions!$G:$G,ROW()-8))</f>
        <v>46238</v>
      </c>
      <c r="F3832">
        <f>IF(INDEX(Transactions!$L:$L,ROW()-8)="",0,INDEX(Transactions!$Q:$Q,ROW()-8))</f>
        <v>0</v>
      </c>
    </row>
    <row r="3833" spans="2:6" x14ac:dyDescent="0.15">
      <c r="B3833">
        <f ca="1">IF(INDEX(Transactions!$L:$L,ROW()-8)="",TODAY(),INDEX(Transactions!$G:$G,ROW()-8))</f>
        <v>46238</v>
      </c>
      <c r="F3833">
        <f>IF(INDEX(Transactions!$L:$L,ROW()-8)="",0,INDEX(Transactions!$Q:$Q,ROW()-8))</f>
        <v>0</v>
      </c>
    </row>
    <row r="3834" spans="2:6" x14ac:dyDescent="0.15">
      <c r="B3834">
        <f ca="1">IF(INDEX(Transactions!$L:$L,ROW()-8)="",TODAY(),INDEX(Transactions!$G:$G,ROW()-8))</f>
        <v>46238</v>
      </c>
      <c r="F3834">
        <f>IF(INDEX(Transactions!$L:$L,ROW()-8)="",0,INDEX(Transactions!$Q:$Q,ROW()-8))</f>
        <v>0</v>
      </c>
    </row>
    <row r="3835" spans="2:6" x14ac:dyDescent="0.15">
      <c r="B3835">
        <f ca="1">IF(INDEX(Transactions!$L:$L,ROW()-8)="",TODAY(),INDEX(Transactions!$G:$G,ROW()-8))</f>
        <v>46238</v>
      </c>
      <c r="F3835">
        <f>IF(INDEX(Transactions!$L:$L,ROW()-8)="",0,INDEX(Transactions!$Q:$Q,ROW()-8))</f>
        <v>0</v>
      </c>
    </row>
    <row r="3836" spans="2:6" x14ac:dyDescent="0.15">
      <c r="B3836">
        <f ca="1">IF(INDEX(Transactions!$L:$L,ROW()-8)="",TODAY(),INDEX(Transactions!$G:$G,ROW()-8))</f>
        <v>46238</v>
      </c>
      <c r="F3836">
        <f>IF(INDEX(Transactions!$L:$L,ROW()-8)="",0,INDEX(Transactions!$Q:$Q,ROW()-8))</f>
        <v>0</v>
      </c>
    </row>
    <row r="3837" spans="2:6" x14ac:dyDescent="0.15">
      <c r="B3837">
        <f ca="1">IF(INDEX(Transactions!$L:$L,ROW()-8)="",TODAY(),INDEX(Transactions!$G:$G,ROW()-8))</f>
        <v>46238</v>
      </c>
      <c r="F3837">
        <f>IF(INDEX(Transactions!$L:$L,ROW()-8)="",0,INDEX(Transactions!$Q:$Q,ROW()-8))</f>
        <v>0</v>
      </c>
    </row>
    <row r="3838" spans="2:6" x14ac:dyDescent="0.15">
      <c r="B3838">
        <f ca="1">IF(INDEX(Transactions!$L:$L,ROW()-8)="",TODAY(),INDEX(Transactions!$G:$G,ROW()-8))</f>
        <v>46238</v>
      </c>
      <c r="F3838">
        <f>IF(INDEX(Transactions!$L:$L,ROW()-8)="",0,INDEX(Transactions!$Q:$Q,ROW()-8))</f>
        <v>0</v>
      </c>
    </row>
    <row r="3839" spans="2:6" x14ac:dyDescent="0.15">
      <c r="B3839">
        <f ca="1">IF(INDEX(Transactions!$L:$L,ROW()-8)="",TODAY(),INDEX(Transactions!$G:$G,ROW()-8))</f>
        <v>46238</v>
      </c>
      <c r="F3839">
        <f>IF(INDEX(Transactions!$L:$L,ROW()-8)="",0,INDEX(Transactions!$Q:$Q,ROW()-8))</f>
        <v>0</v>
      </c>
    </row>
    <row r="3840" spans="2:6" x14ac:dyDescent="0.15">
      <c r="B3840">
        <f ca="1">IF(INDEX(Transactions!$L:$L,ROW()-8)="",TODAY(),INDEX(Transactions!$G:$G,ROW()-8))</f>
        <v>46238</v>
      </c>
      <c r="F3840">
        <f>IF(INDEX(Transactions!$L:$L,ROW()-8)="",0,INDEX(Transactions!$Q:$Q,ROW()-8))</f>
        <v>0</v>
      </c>
    </row>
    <row r="3841" spans="2:6" x14ac:dyDescent="0.15">
      <c r="B3841">
        <f ca="1">IF(INDEX(Transactions!$L:$L,ROW()-8)="",TODAY(),INDEX(Transactions!$G:$G,ROW()-8))</f>
        <v>46238</v>
      </c>
      <c r="F3841">
        <f>IF(INDEX(Transactions!$L:$L,ROW()-8)="",0,INDEX(Transactions!$Q:$Q,ROW()-8))</f>
        <v>0</v>
      </c>
    </row>
    <row r="3842" spans="2:6" x14ac:dyDescent="0.15">
      <c r="B3842">
        <f ca="1">IF(INDEX(Transactions!$L:$L,ROW()-8)="",TODAY(),INDEX(Transactions!$G:$G,ROW()-8))</f>
        <v>46238</v>
      </c>
      <c r="F3842">
        <f>IF(INDEX(Transactions!$L:$L,ROW()-8)="",0,INDEX(Transactions!$Q:$Q,ROW()-8))</f>
        <v>0</v>
      </c>
    </row>
    <row r="3843" spans="2:6" x14ac:dyDescent="0.15">
      <c r="B3843">
        <f ca="1">IF(INDEX(Transactions!$L:$L,ROW()-8)="",TODAY(),INDEX(Transactions!$G:$G,ROW()-8))</f>
        <v>46238</v>
      </c>
      <c r="F3843">
        <f>IF(INDEX(Transactions!$L:$L,ROW()-8)="",0,INDEX(Transactions!$Q:$Q,ROW()-8))</f>
        <v>0</v>
      </c>
    </row>
    <row r="3844" spans="2:6" x14ac:dyDescent="0.15">
      <c r="B3844">
        <f ca="1">IF(INDEX(Transactions!$L:$L,ROW()-8)="",TODAY(),INDEX(Transactions!$G:$G,ROW()-8))</f>
        <v>46238</v>
      </c>
      <c r="F3844">
        <f>IF(INDEX(Transactions!$L:$L,ROW()-8)="",0,INDEX(Transactions!$Q:$Q,ROW()-8))</f>
        <v>0</v>
      </c>
    </row>
    <row r="3845" spans="2:6" x14ac:dyDescent="0.15">
      <c r="B3845">
        <f ca="1">IF(INDEX(Transactions!$L:$L,ROW()-8)="",TODAY(),INDEX(Transactions!$G:$G,ROW()-8))</f>
        <v>46238</v>
      </c>
      <c r="F3845">
        <f>IF(INDEX(Transactions!$L:$L,ROW()-8)="",0,INDEX(Transactions!$Q:$Q,ROW()-8))</f>
        <v>0</v>
      </c>
    </row>
    <row r="3846" spans="2:6" x14ac:dyDescent="0.15">
      <c r="B3846">
        <f ca="1">IF(INDEX(Transactions!$L:$L,ROW()-8)="",TODAY(),INDEX(Transactions!$G:$G,ROW()-8))</f>
        <v>46238</v>
      </c>
      <c r="F3846">
        <f>IF(INDEX(Transactions!$L:$L,ROW()-8)="",0,INDEX(Transactions!$Q:$Q,ROW()-8))</f>
        <v>0</v>
      </c>
    </row>
    <row r="3847" spans="2:6" x14ac:dyDescent="0.15">
      <c r="B3847">
        <f ca="1">IF(INDEX(Transactions!$L:$L,ROW()-8)="",TODAY(),INDEX(Transactions!$G:$G,ROW()-8))</f>
        <v>46238</v>
      </c>
      <c r="F3847">
        <f>IF(INDEX(Transactions!$L:$L,ROW()-8)="",0,INDEX(Transactions!$Q:$Q,ROW()-8))</f>
        <v>0</v>
      </c>
    </row>
    <row r="3848" spans="2:6" x14ac:dyDescent="0.15">
      <c r="B3848">
        <f ca="1">IF(INDEX(Transactions!$L:$L,ROW()-8)="",TODAY(),INDEX(Transactions!$G:$G,ROW()-8))</f>
        <v>46238</v>
      </c>
      <c r="F3848">
        <f>IF(INDEX(Transactions!$L:$L,ROW()-8)="",0,INDEX(Transactions!$Q:$Q,ROW()-8))</f>
        <v>0</v>
      </c>
    </row>
    <row r="3849" spans="2:6" x14ac:dyDescent="0.15">
      <c r="B3849">
        <f ca="1">IF(INDEX(Transactions!$L:$L,ROW()-8)="",TODAY(),INDEX(Transactions!$G:$G,ROW()-8))</f>
        <v>46238</v>
      </c>
      <c r="F3849">
        <f>IF(INDEX(Transactions!$L:$L,ROW()-8)="",0,INDEX(Transactions!$Q:$Q,ROW()-8))</f>
        <v>0</v>
      </c>
    </row>
    <row r="3850" spans="2:6" x14ac:dyDescent="0.15">
      <c r="B3850">
        <f ca="1">IF(INDEX(Transactions!$L:$L,ROW()-8)="",TODAY(),INDEX(Transactions!$G:$G,ROW()-8))</f>
        <v>46238</v>
      </c>
      <c r="F3850">
        <f>IF(INDEX(Transactions!$L:$L,ROW()-8)="",0,INDEX(Transactions!$Q:$Q,ROW()-8))</f>
        <v>0</v>
      </c>
    </row>
    <row r="3851" spans="2:6" x14ac:dyDescent="0.15">
      <c r="B3851">
        <f ca="1">IF(INDEX(Transactions!$L:$L,ROW()-8)="",TODAY(),INDEX(Transactions!$G:$G,ROW()-8))</f>
        <v>46238</v>
      </c>
      <c r="F3851">
        <f>IF(INDEX(Transactions!$L:$L,ROW()-8)="",0,INDEX(Transactions!$Q:$Q,ROW()-8))</f>
        <v>0</v>
      </c>
    </row>
    <row r="3852" spans="2:6" x14ac:dyDescent="0.15">
      <c r="B3852">
        <f ca="1">IF(INDEX(Transactions!$L:$L,ROW()-8)="",TODAY(),INDEX(Transactions!$G:$G,ROW()-8))</f>
        <v>46238</v>
      </c>
      <c r="F3852">
        <f>IF(INDEX(Transactions!$L:$L,ROW()-8)="",0,INDEX(Transactions!$Q:$Q,ROW()-8))</f>
        <v>0</v>
      </c>
    </row>
    <row r="3853" spans="2:6" x14ac:dyDescent="0.15">
      <c r="B3853">
        <f ca="1">IF(INDEX(Transactions!$L:$L,ROW()-8)="",TODAY(),INDEX(Transactions!$G:$G,ROW()-8))</f>
        <v>46238</v>
      </c>
      <c r="F3853">
        <f>IF(INDEX(Transactions!$L:$L,ROW()-8)="",0,INDEX(Transactions!$Q:$Q,ROW()-8))</f>
        <v>0</v>
      </c>
    </row>
    <row r="3854" spans="2:6" x14ac:dyDescent="0.15">
      <c r="B3854">
        <f ca="1">IF(INDEX(Transactions!$L:$L,ROW()-8)="",TODAY(),INDEX(Transactions!$G:$G,ROW()-8))</f>
        <v>46238</v>
      </c>
      <c r="F3854">
        <f>IF(INDEX(Transactions!$L:$L,ROW()-8)="",0,INDEX(Transactions!$Q:$Q,ROW()-8))</f>
        <v>0</v>
      </c>
    </row>
    <row r="3855" spans="2:6" x14ac:dyDescent="0.15">
      <c r="B3855">
        <f ca="1">IF(INDEX(Transactions!$L:$L,ROW()-8)="",TODAY(),INDEX(Transactions!$G:$G,ROW()-8))</f>
        <v>46238</v>
      </c>
      <c r="F3855">
        <f>IF(INDEX(Transactions!$L:$L,ROW()-8)="",0,INDEX(Transactions!$Q:$Q,ROW()-8))</f>
        <v>0</v>
      </c>
    </row>
    <row r="3856" spans="2:6" x14ac:dyDescent="0.15">
      <c r="B3856">
        <f ca="1">IF(INDEX(Transactions!$L:$L,ROW()-8)="",TODAY(),INDEX(Transactions!$G:$G,ROW()-8))</f>
        <v>46238</v>
      </c>
      <c r="F3856">
        <f>IF(INDEX(Transactions!$L:$L,ROW()-8)="",0,INDEX(Transactions!$Q:$Q,ROW()-8))</f>
        <v>0</v>
      </c>
    </row>
    <row r="3857" spans="2:6" x14ac:dyDescent="0.15">
      <c r="B3857">
        <f ca="1">IF(INDEX(Transactions!$L:$L,ROW()-8)="",TODAY(),INDEX(Transactions!$G:$G,ROW()-8))</f>
        <v>46238</v>
      </c>
      <c r="F3857">
        <f>IF(INDEX(Transactions!$L:$L,ROW()-8)="",0,INDEX(Transactions!$Q:$Q,ROW()-8))</f>
        <v>0</v>
      </c>
    </row>
    <row r="3858" spans="2:6" x14ac:dyDescent="0.15">
      <c r="B3858">
        <f ca="1">IF(INDEX(Transactions!$L:$L,ROW()-8)="",TODAY(),INDEX(Transactions!$G:$G,ROW()-8))</f>
        <v>46238</v>
      </c>
      <c r="F3858">
        <f>IF(INDEX(Transactions!$L:$L,ROW()-8)="",0,INDEX(Transactions!$Q:$Q,ROW()-8))</f>
        <v>0</v>
      </c>
    </row>
    <row r="3859" spans="2:6" x14ac:dyDescent="0.15">
      <c r="B3859">
        <f ca="1">IF(INDEX(Transactions!$L:$L,ROW()-8)="",TODAY(),INDEX(Transactions!$G:$G,ROW()-8))</f>
        <v>46238</v>
      </c>
      <c r="F3859">
        <f>IF(INDEX(Transactions!$L:$L,ROW()-8)="",0,INDEX(Transactions!$Q:$Q,ROW()-8))</f>
        <v>0</v>
      </c>
    </row>
    <row r="3860" spans="2:6" x14ac:dyDescent="0.15">
      <c r="B3860">
        <f ca="1">IF(INDEX(Transactions!$L:$L,ROW()-8)="",TODAY(),INDEX(Transactions!$G:$G,ROW()-8))</f>
        <v>46238</v>
      </c>
      <c r="F3860">
        <f>IF(INDEX(Transactions!$L:$L,ROW()-8)="",0,INDEX(Transactions!$Q:$Q,ROW()-8))</f>
        <v>0</v>
      </c>
    </row>
    <row r="3861" spans="2:6" x14ac:dyDescent="0.15">
      <c r="B3861">
        <f ca="1">IF(INDEX(Transactions!$L:$L,ROW()-8)="",TODAY(),INDEX(Transactions!$G:$G,ROW()-8))</f>
        <v>46238</v>
      </c>
      <c r="F3861">
        <f>IF(INDEX(Transactions!$L:$L,ROW()-8)="",0,INDEX(Transactions!$Q:$Q,ROW()-8))</f>
        <v>0</v>
      </c>
    </row>
    <row r="3862" spans="2:6" x14ac:dyDescent="0.15">
      <c r="B3862">
        <f ca="1">IF(INDEX(Transactions!$L:$L,ROW()-8)="",TODAY(),INDEX(Transactions!$G:$G,ROW()-8))</f>
        <v>46238</v>
      </c>
      <c r="F3862">
        <f>IF(INDEX(Transactions!$L:$L,ROW()-8)="",0,INDEX(Transactions!$Q:$Q,ROW()-8))</f>
        <v>0</v>
      </c>
    </row>
    <row r="3863" spans="2:6" x14ac:dyDescent="0.15">
      <c r="B3863">
        <f ca="1">IF(INDEX(Transactions!$L:$L,ROW()-8)="",TODAY(),INDEX(Transactions!$G:$G,ROW()-8))</f>
        <v>46238</v>
      </c>
      <c r="F3863">
        <f>IF(INDEX(Transactions!$L:$L,ROW()-8)="",0,INDEX(Transactions!$Q:$Q,ROW()-8))</f>
        <v>0</v>
      </c>
    </row>
    <row r="3864" spans="2:6" x14ac:dyDescent="0.15">
      <c r="B3864">
        <f ca="1">IF(INDEX(Transactions!$L:$L,ROW()-8)="",TODAY(),INDEX(Transactions!$G:$G,ROW()-8))</f>
        <v>46238</v>
      </c>
      <c r="F3864">
        <f>IF(INDEX(Transactions!$L:$L,ROW()-8)="",0,INDEX(Transactions!$Q:$Q,ROW()-8))</f>
        <v>0</v>
      </c>
    </row>
    <row r="3865" spans="2:6" x14ac:dyDescent="0.15">
      <c r="B3865">
        <f ca="1">IF(INDEX(Transactions!$L:$L,ROW()-8)="",TODAY(),INDEX(Transactions!$G:$G,ROW()-8))</f>
        <v>46238</v>
      </c>
      <c r="F3865">
        <f>IF(INDEX(Transactions!$L:$L,ROW()-8)="",0,INDEX(Transactions!$Q:$Q,ROW()-8))</f>
        <v>0</v>
      </c>
    </row>
    <row r="3866" spans="2:6" x14ac:dyDescent="0.15">
      <c r="B3866">
        <f ca="1">IF(INDEX(Transactions!$L:$L,ROW()-8)="",TODAY(),INDEX(Transactions!$G:$G,ROW()-8))</f>
        <v>46238</v>
      </c>
      <c r="F3866">
        <f>IF(INDEX(Transactions!$L:$L,ROW()-8)="",0,INDEX(Transactions!$Q:$Q,ROW()-8))</f>
        <v>0</v>
      </c>
    </row>
    <row r="3867" spans="2:6" x14ac:dyDescent="0.15">
      <c r="B3867">
        <f ca="1">IF(INDEX(Transactions!$L:$L,ROW()-8)="",TODAY(),INDEX(Transactions!$G:$G,ROW()-8))</f>
        <v>46238</v>
      </c>
      <c r="F3867">
        <f>IF(INDEX(Transactions!$L:$L,ROW()-8)="",0,INDEX(Transactions!$Q:$Q,ROW()-8))</f>
        <v>0</v>
      </c>
    </row>
    <row r="3868" spans="2:6" x14ac:dyDescent="0.15">
      <c r="B3868">
        <f ca="1">IF(INDEX(Transactions!$L:$L,ROW()-8)="",TODAY(),INDEX(Transactions!$G:$G,ROW()-8))</f>
        <v>46238</v>
      </c>
      <c r="F3868">
        <f>IF(INDEX(Transactions!$L:$L,ROW()-8)="",0,INDEX(Transactions!$Q:$Q,ROW()-8))</f>
        <v>0</v>
      </c>
    </row>
    <row r="3869" spans="2:6" x14ac:dyDescent="0.15">
      <c r="B3869">
        <f ca="1">IF(INDEX(Transactions!$L:$L,ROW()-8)="",TODAY(),INDEX(Transactions!$G:$G,ROW()-8))</f>
        <v>46238</v>
      </c>
      <c r="F3869">
        <f>IF(INDEX(Transactions!$L:$L,ROW()-8)="",0,INDEX(Transactions!$Q:$Q,ROW()-8))</f>
        <v>0</v>
      </c>
    </row>
    <row r="3870" spans="2:6" x14ac:dyDescent="0.15">
      <c r="B3870">
        <f ca="1">IF(INDEX(Transactions!$L:$L,ROW()-8)="",TODAY(),INDEX(Transactions!$G:$G,ROW()-8))</f>
        <v>46238</v>
      </c>
      <c r="F3870">
        <f>IF(INDEX(Transactions!$L:$L,ROW()-8)="",0,INDEX(Transactions!$Q:$Q,ROW()-8))</f>
        <v>0</v>
      </c>
    </row>
    <row r="3871" spans="2:6" x14ac:dyDescent="0.15">
      <c r="B3871">
        <f ca="1">IF(INDEX(Transactions!$L:$L,ROW()-8)="",TODAY(),INDEX(Transactions!$G:$G,ROW()-8))</f>
        <v>46238</v>
      </c>
      <c r="F3871">
        <f>IF(INDEX(Transactions!$L:$L,ROW()-8)="",0,INDEX(Transactions!$Q:$Q,ROW()-8))</f>
        <v>0</v>
      </c>
    </row>
    <row r="3872" spans="2:6" x14ac:dyDescent="0.15">
      <c r="B3872">
        <f ca="1">IF(INDEX(Transactions!$L:$L,ROW()-8)="",TODAY(),INDEX(Transactions!$G:$G,ROW()-8))</f>
        <v>46238</v>
      </c>
      <c r="F3872">
        <f>IF(INDEX(Transactions!$L:$L,ROW()-8)="",0,INDEX(Transactions!$Q:$Q,ROW()-8))</f>
        <v>0</v>
      </c>
    </row>
    <row r="3873" spans="2:6" x14ac:dyDescent="0.15">
      <c r="B3873">
        <f ca="1">IF(INDEX(Transactions!$L:$L,ROW()-8)="",TODAY(),INDEX(Transactions!$G:$G,ROW()-8))</f>
        <v>46238</v>
      </c>
      <c r="F3873">
        <f>IF(INDEX(Transactions!$L:$L,ROW()-8)="",0,INDEX(Transactions!$Q:$Q,ROW()-8))</f>
        <v>0</v>
      </c>
    </row>
    <row r="3874" spans="2:6" x14ac:dyDescent="0.15">
      <c r="B3874">
        <f ca="1">IF(INDEX(Transactions!$L:$L,ROW()-8)="",TODAY(),INDEX(Transactions!$G:$G,ROW()-8))</f>
        <v>46238</v>
      </c>
      <c r="F3874">
        <f>IF(INDEX(Transactions!$L:$L,ROW()-8)="",0,INDEX(Transactions!$Q:$Q,ROW()-8))</f>
        <v>0</v>
      </c>
    </row>
    <row r="3875" spans="2:6" x14ac:dyDescent="0.15">
      <c r="B3875">
        <f ca="1">IF(INDEX(Transactions!$L:$L,ROW()-8)="",TODAY(),INDEX(Transactions!$G:$G,ROW()-8))</f>
        <v>46238</v>
      </c>
      <c r="F3875">
        <f>IF(INDEX(Transactions!$L:$L,ROW()-8)="",0,INDEX(Transactions!$Q:$Q,ROW()-8))</f>
        <v>0</v>
      </c>
    </row>
    <row r="3876" spans="2:6" x14ac:dyDescent="0.15">
      <c r="B3876">
        <f ca="1">IF(INDEX(Transactions!$L:$L,ROW()-8)="",TODAY(),INDEX(Transactions!$G:$G,ROW()-8))</f>
        <v>46238</v>
      </c>
      <c r="F3876">
        <f>IF(INDEX(Transactions!$L:$L,ROW()-8)="",0,INDEX(Transactions!$Q:$Q,ROW()-8))</f>
        <v>0</v>
      </c>
    </row>
    <row r="3877" spans="2:6" x14ac:dyDescent="0.15">
      <c r="B3877">
        <f ca="1">IF(INDEX(Transactions!$L:$L,ROW()-8)="",TODAY(),INDEX(Transactions!$G:$G,ROW()-8))</f>
        <v>46238</v>
      </c>
      <c r="F3877">
        <f>IF(INDEX(Transactions!$L:$L,ROW()-8)="",0,INDEX(Transactions!$Q:$Q,ROW()-8))</f>
        <v>0</v>
      </c>
    </row>
    <row r="3878" spans="2:6" x14ac:dyDescent="0.15">
      <c r="B3878">
        <f ca="1">IF(INDEX(Transactions!$L:$L,ROW()-8)="",TODAY(),INDEX(Transactions!$G:$G,ROW()-8))</f>
        <v>46238</v>
      </c>
      <c r="F3878">
        <f>IF(INDEX(Transactions!$L:$L,ROW()-8)="",0,INDEX(Transactions!$Q:$Q,ROW()-8))</f>
        <v>0</v>
      </c>
    </row>
    <row r="3879" spans="2:6" x14ac:dyDescent="0.15">
      <c r="B3879">
        <f ca="1">IF(INDEX(Transactions!$L:$L,ROW()-8)="",TODAY(),INDEX(Transactions!$G:$G,ROW()-8))</f>
        <v>46238</v>
      </c>
      <c r="F3879">
        <f>IF(INDEX(Transactions!$L:$L,ROW()-8)="",0,INDEX(Transactions!$Q:$Q,ROW()-8))</f>
        <v>0</v>
      </c>
    </row>
    <row r="3880" spans="2:6" x14ac:dyDescent="0.15">
      <c r="B3880">
        <f ca="1">IF(INDEX(Transactions!$L:$L,ROW()-8)="",TODAY(),INDEX(Transactions!$G:$G,ROW()-8))</f>
        <v>46238</v>
      </c>
      <c r="F3880">
        <f>IF(INDEX(Transactions!$L:$L,ROW()-8)="",0,INDEX(Transactions!$Q:$Q,ROW()-8))</f>
        <v>0</v>
      </c>
    </row>
    <row r="3881" spans="2:6" x14ac:dyDescent="0.15">
      <c r="B3881">
        <f ca="1">IF(INDEX(Transactions!$L:$L,ROW()-8)="",TODAY(),INDEX(Transactions!$G:$G,ROW()-8))</f>
        <v>46238</v>
      </c>
      <c r="F3881">
        <f>IF(INDEX(Transactions!$L:$L,ROW()-8)="",0,INDEX(Transactions!$Q:$Q,ROW()-8))</f>
        <v>0</v>
      </c>
    </row>
    <row r="3882" spans="2:6" x14ac:dyDescent="0.15">
      <c r="B3882">
        <f ca="1">IF(INDEX(Transactions!$L:$L,ROW()-8)="",TODAY(),INDEX(Transactions!$G:$G,ROW()-8))</f>
        <v>46238</v>
      </c>
      <c r="F3882">
        <f>IF(INDEX(Transactions!$L:$L,ROW()-8)="",0,INDEX(Transactions!$Q:$Q,ROW()-8))</f>
        <v>0</v>
      </c>
    </row>
    <row r="3883" spans="2:6" x14ac:dyDescent="0.15">
      <c r="B3883">
        <f ca="1">IF(INDEX(Transactions!$L:$L,ROW()-8)="",TODAY(),INDEX(Transactions!$G:$G,ROW()-8))</f>
        <v>46238</v>
      </c>
      <c r="F3883">
        <f>IF(INDEX(Transactions!$L:$L,ROW()-8)="",0,INDEX(Transactions!$Q:$Q,ROW()-8))</f>
        <v>0</v>
      </c>
    </row>
    <row r="3884" spans="2:6" x14ac:dyDescent="0.15">
      <c r="B3884">
        <f ca="1">IF(INDEX(Transactions!$L:$L,ROW()-8)="",TODAY(),INDEX(Transactions!$G:$G,ROW()-8))</f>
        <v>46238</v>
      </c>
      <c r="F3884">
        <f>IF(INDEX(Transactions!$L:$L,ROW()-8)="",0,INDEX(Transactions!$Q:$Q,ROW()-8))</f>
        <v>0</v>
      </c>
    </row>
    <row r="3885" spans="2:6" x14ac:dyDescent="0.15">
      <c r="B3885">
        <f ca="1">IF(INDEX(Transactions!$L:$L,ROW()-8)="",TODAY(),INDEX(Transactions!$G:$G,ROW()-8))</f>
        <v>46238</v>
      </c>
      <c r="F3885">
        <f>IF(INDEX(Transactions!$L:$L,ROW()-8)="",0,INDEX(Transactions!$Q:$Q,ROW()-8))</f>
        <v>0</v>
      </c>
    </row>
    <row r="3886" spans="2:6" x14ac:dyDescent="0.15">
      <c r="B3886">
        <f ca="1">IF(INDEX(Transactions!$L:$L,ROW()-8)="",TODAY(),INDEX(Transactions!$G:$G,ROW()-8))</f>
        <v>46238</v>
      </c>
      <c r="F3886">
        <f>IF(INDEX(Transactions!$L:$L,ROW()-8)="",0,INDEX(Transactions!$Q:$Q,ROW()-8))</f>
        <v>0</v>
      </c>
    </row>
    <row r="3887" spans="2:6" x14ac:dyDescent="0.15">
      <c r="B3887">
        <f ca="1">IF(INDEX(Transactions!$L:$L,ROW()-8)="",TODAY(),INDEX(Transactions!$G:$G,ROW()-8))</f>
        <v>46238</v>
      </c>
      <c r="F3887">
        <f>IF(INDEX(Transactions!$L:$L,ROW()-8)="",0,INDEX(Transactions!$Q:$Q,ROW()-8))</f>
        <v>0</v>
      </c>
    </row>
    <row r="3888" spans="2:6" x14ac:dyDescent="0.15">
      <c r="B3888">
        <f ca="1">IF(INDEX(Transactions!$L:$L,ROW()-8)="",TODAY(),INDEX(Transactions!$G:$G,ROW()-8))</f>
        <v>46238</v>
      </c>
      <c r="F3888">
        <f>IF(INDEX(Transactions!$L:$L,ROW()-8)="",0,INDEX(Transactions!$Q:$Q,ROW()-8))</f>
        <v>0</v>
      </c>
    </row>
    <row r="3889" spans="2:6" x14ac:dyDescent="0.15">
      <c r="B3889">
        <f ca="1">IF(INDEX(Transactions!$L:$L,ROW()-8)="",TODAY(),INDEX(Transactions!$G:$G,ROW()-8))</f>
        <v>46238</v>
      </c>
      <c r="F3889">
        <f>IF(INDEX(Transactions!$L:$L,ROW()-8)="",0,INDEX(Transactions!$Q:$Q,ROW()-8))</f>
        <v>0</v>
      </c>
    </row>
    <row r="3890" spans="2:6" x14ac:dyDescent="0.15">
      <c r="B3890">
        <f ca="1">IF(INDEX(Transactions!$L:$L,ROW()-8)="",TODAY(),INDEX(Transactions!$G:$G,ROW()-8))</f>
        <v>46238</v>
      </c>
      <c r="F3890">
        <f>IF(INDEX(Transactions!$L:$L,ROW()-8)="",0,INDEX(Transactions!$Q:$Q,ROW()-8))</f>
        <v>0</v>
      </c>
    </row>
    <row r="3891" spans="2:6" x14ac:dyDescent="0.15">
      <c r="B3891">
        <f ca="1">IF(INDEX(Transactions!$L:$L,ROW()-8)="",TODAY(),INDEX(Transactions!$G:$G,ROW()-8))</f>
        <v>46238</v>
      </c>
      <c r="F3891">
        <f>IF(INDEX(Transactions!$L:$L,ROW()-8)="",0,INDEX(Transactions!$Q:$Q,ROW()-8))</f>
        <v>0</v>
      </c>
    </row>
    <row r="3892" spans="2:6" x14ac:dyDescent="0.15">
      <c r="B3892">
        <f ca="1">IF(INDEX(Transactions!$L:$L,ROW()-8)="",TODAY(),INDEX(Transactions!$G:$G,ROW()-8))</f>
        <v>46238</v>
      </c>
      <c r="F3892">
        <f>IF(INDEX(Transactions!$L:$L,ROW()-8)="",0,INDEX(Transactions!$Q:$Q,ROW()-8))</f>
        <v>0</v>
      </c>
    </row>
    <row r="3893" spans="2:6" x14ac:dyDescent="0.15">
      <c r="B3893">
        <f ca="1">IF(INDEX(Transactions!$L:$L,ROW()-8)="",TODAY(),INDEX(Transactions!$G:$G,ROW()-8))</f>
        <v>46238</v>
      </c>
      <c r="F3893">
        <f>IF(INDEX(Transactions!$L:$L,ROW()-8)="",0,INDEX(Transactions!$Q:$Q,ROW()-8))</f>
        <v>0</v>
      </c>
    </row>
    <row r="3894" spans="2:6" x14ac:dyDescent="0.15">
      <c r="B3894">
        <f ca="1">IF(INDEX(Transactions!$L:$L,ROW()-8)="",TODAY(),INDEX(Transactions!$G:$G,ROW()-8))</f>
        <v>46238</v>
      </c>
      <c r="F3894">
        <f>IF(INDEX(Transactions!$L:$L,ROW()-8)="",0,INDEX(Transactions!$Q:$Q,ROW()-8))</f>
        <v>0</v>
      </c>
    </row>
    <row r="3895" spans="2:6" x14ac:dyDescent="0.15">
      <c r="B3895">
        <f ca="1">IF(INDEX(Transactions!$L:$L,ROW()-8)="",TODAY(),INDEX(Transactions!$G:$G,ROW()-8))</f>
        <v>46238</v>
      </c>
      <c r="F3895">
        <f>IF(INDEX(Transactions!$L:$L,ROW()-8)="",0,INDEX(Transactions!$Q:$Q,ROW()-8))</f>
        <v>0</v>
      </c>
    </row>
    <row r="3896" spans="2:6" x14ac:dyDescent="0.15">
      <c r="B3896">
        <f ca="1">IF(INDEX(Transactions!$L:$L,ROW()-8)="",TODAY(),INDEX(Transactions!$G:$G,ROW()-8))</f>
        <v>46238</v>
      </c>
      <c r="F3896">
        <f>IF(INDEX(Transactions!$L:$L,ROW()-8)="",0,INDEX(Transactions!$Q:$Q,ROW()-8))</f>
        <v>0</v>
      </c>
    </row>
    <row r="3897" spans="2:6" x14ac:dyDescent="0.15">
      <c r="B3897">
        <f ca="1">IF(INDEX(Transactions!$L:$L,ROW()-8)="",TODAY(),INDEX(Transactions!$G:$G,ROW()-8))</f>
        <v>46238</v>
      </c>
      <c r="F3897">
        <f>IF(INDEX(Transactions!$L:$L,ROW()-8)="",0,INDEX(Transactions!$Q:$Q,ROW()-8))</f>
        <v>0</v>
      </c>
    </row>
    <row r="3898" spans="2:6" x14ac:dyDescent="0.15">
      <c r="B3898">
        <f ca="1">IF(INDEX(Transactions!$L:$L,ROW()-8)="",TODAY(),INDEX(Transactions!$G:$G,ROW()-8))</f>
        <v>46238</v>
      </c>
      <c r="F3898">
        <f>IF(INDEX(Transactions!$L:$L,ROW()-8)="",0,INDEX(Transactions!$Q:$Q,ROW()-8))</f>
        <v>0</v>
      </c>
    </row>
    <row r="3899" spans="2:6" x14ac:dyDescent="0.15">
      <c r="B3899">
        <f ca="1">IF(INDEX(Transactions!$L:$L,ROW()-8)="",TODAY(),INDEX(Transactions!$G:$G,ROW()-8))</f>
        <v>46238</v>
      </c>
      <c r="F3899">
        <f>IF(INDEX(Transactions!$L:$L,ROW()-8)="",0,INDEX(Transactions!$Q:$Q,ROW()-8))</f>
        <v>0</v>
      </c>
    </row>
    <row r="3900" spans="2:6" x14ac:dyDescent="0.15">
      <c r="B3900">
        <f ca="1">IF(INDEX(Transactions!$L:$L,ROW()-8)="",TODAY(),INDEX(Transactions!$G:$G,ROW()-8))</f>
        <v>46238</v>
      </c>
      <c r="F3900">
        <f>IF(INDEX(Transactions!$L:$L,ROW()-8)="",0,INDEX(Transactions!$Q:$Q,ROW()-8))</f>
        <v>0</v>
      </c>
    </row>
    <row r="3901" spans="2:6" x14ac:dyDescent="0.15">
      <c r="B3901">
        <f ca="1">IF(INDEX(Transactions!$L:$L,ROW()-8)="",TODAY(),INDEX(Transactions!$G:$G,ROW()-8))</f>
        <v>46238</v>
      </c>
      <c r="F3901">
        <f>IF(INDEX(Transactions!$L:$L,ROW()-8)="",0,INDEX(Transactions!$Q:$Q,ROW()-8))</f>
        <v>0</v>
      </c>
    </row>
    <row r="3902" spans="2:6" x14ac:dyDescent="0.15">
      <c r="B3902">
        <f ca="1">IF(INDEX(Transactions!$L:$L,ROW()-8)="",TODAY(),INDEX(Transactions!$G:$G,ROW()-8))</f>
        <v>46238</v>
      </c>
      <c r="F3902">
        <f>IF(INDEX(Transactions!$L:$L,ROW()-8)="",0,INDEX(Transactions!$Q:$Q,ROW()-8))</f>
        <v>0</v>
      </c>
    </row>
    <row r="3903" spans="2:6" x14ac:dyDescent="0.15">
      <c r="B3903">
        <f ca="1">IF(INDEX(Transactions!$L:$L,ROW()-8)="",TODAY(),INDEX(Transactions!$G:$G,ROW()-8))</f>
        <v>46238</v>
      </c>
      <c r="F3903">
        <f>IF(INDEX(Transactions!$L:$L,ROW()-8)="",0,INDEX(Transactions!$Q:$Q,ROW()-8))</f>
        <v>0</v>
      </c>
    </row>
    <row r="3904" spans="2:6" x14ac:dyDescent="0.15">
      <c r="B3904">
        <f ca="1">IF(INDEX(Transactions!$L:$L,ROW()-8)="",TODAY(),INDEX(Transactions!$G:$G,ROW()-8))</f>
        <v>46238</v>
      </c>
      <c r="F3904">
        <f>IF(INDEX(Transactions!$L:$L,ROW()-8)="",0,INDEX(Transactions!$Q:$Q,ROW()-8))</f>
        <v>0</v>
      </c>
    </row>
    <row r="3905" spans="2:6" x14ac:dyDescent="0.15">
      <c r="B3905">
        <f ca="1">IF(INDEX(Transactions!$L:$L,ROW()-8)="",TODAY(),INDEX(Transactions!$G:$G,ROW()-8))</f>
        <v>46238</v>
      </c>
      <c r="F3905">
        <f>IF(INDEX(Transactions!$L:$L,ROW()-8)="",0,INDEX(Transactions!$Q:$Q,ROW()-8))</f>
        <v>0</v>
      </c>
    </row>
    <row r="3906" spans="2:6" x14ac:dyDescent="0.15">
      <c r="B3906">
        <f ca="1">IF(INDEX(Transactions!$L:$L,ROW()-8)="",TODAY(),INDEX(Transactions!$G:$G,ROW()-8))</f>
        <v>46238</v>
      </c>
      <c r="F3906">
        <f>IF(INDEX(Transactions!$L:$L,ROW()-8)="",0,INDEX(Transactions!$Q:$Q,ROW()-8))</f>
        <v>0</v>
      </c>
    </row>
    <row r="3907" spans="2:6" x14ac:dyDescent="0.15">
      <c r="B3907">
        <f ca="1">IF(INDEX(Transactions!$L:$L,ROW()-8)="",TODAY(),INDEX(Transactions!$G:$G,ROW()-8))</f>
        <v>46238</v>
      </c>
      <c r="F3907">
        <f>IF(INDEX(Transactions!$L:$L,ROW()-8)="",0,INDEX(Transactions!$Q:$Q,ROW()-8))</f>
        <v>0</v>
      </c>
    </row>
    <row r="3908" spans="2:6" x14ac:dyDescent="0.15">
      <c r="B3908">
        <f ca="1">IF(INDEX(Transactions!$L:$L,ROW()-8)="",TODAY(),INDEX(Transactions!$G:$G,ROW()-8))</f>
        <v>46238</v>
      </c>
      <c r="F3908">
        <f>IF(INDEX(Transactions!$L:$L,ROW()-8)="",0,INDEX(Transactions!$Q:$Q,ROW()-8))</f>
        <v>0</v>
      </c>
    </row>
    <row r="3909" spans="2:6" x14ac:dyDescent="0.15">
      <c r="B3909">
        <f ca="1">IF(INDEX(Transactions!$L:$L,ROW()-8)="",TODAY(),INDEX(Transactions!$G:$G,ROW()-8))</f>
        <v>46238</v>
      </c>
      <c r="F3909">
        <f>IF(INDEX(Transactions!$L:$L,ROW()-8)="",0,INDEX(Transactions!$Q:$Q,ROW()-8))</f>
        <v>0</v>
      </c>
    </row>
    <row r="3910" spans="2:6" x14ac:dyDescent="0.15">
      <c r="B3910">
        <f ca="1">IF(INDEX(Transactions!$L:$L,ROW()-8)="",TODAY(),INDEX(Transactions!$G:$G,ROW()-8))</f>
        <v>46238</v>
      </c>
      <c r="F3910">
        <f>IF(INDEX(Transactions!$L:$L,ROW()-8)="",0,INDEX(Transactions!$Q:$Q,ROW()-8))</f>
        <v>0</v>
      </c>
    </row>
    <row r="3911" spans="2:6" x14ac:dyDescent="0.15">
      <c r="B3911">
        <f ca="1">IF(INDEX(Transactions!$L:$L,ROW()-8)="",TODAY(),INDEX(Transactions!$G:$G,ROW()-8))</f>
        <v>46238</v>
      </c>
      <c r="F3911">
        <f>IF(INDEX(Transactions!$L:$L,ROW()-8)="",0,INDEX(Transactions!$Q:$Q,ROW()-8))</f>
        <v>0</v>
      </c>
    </row>
    <row r="3912" spans="2:6" x14ac:dyDescent="0.15">
      <c r="B3912">
        <f ca="1">IF(INDEX(Transactions!$L:$L,ROW()-8)="",TODAY(),INDEX(Transactions!$G:$G,ROW()-8))</f>
        <v>46238</v>
      </c>
      <c r="F3912">
        <f>IF(INDEX(Transactions!$L:$L,ROW()-8)="",0,INDEX(Transactions!$Q:$Q,ROW()-8))</f>
        <v>0</v>
      </c>
    </row>
    <row r="3913" spans="2:6" x14ac:dyDescent="0.15">
      <c r="B3913">
        <f ca="1">IF(INDEX(Transactions!$L:$L,ROW()-8)="",TODAY(),INDEX(Transactions!$G:$G,ROW()-8))</f>
        <v>46238</v>
      </c>
      <c r="F3913">
        <f>IF(INDEX(Transactions!$L:$L,ROW()-8)="",0,INDEX(Transactions!$Q:$Q,ROW()-8))</f>
        <v>0</v>
      </c>
    </row>
    <row r="3914" spans="2:6" x14ac:dyDescent="0.15">
      <c r="B3914">
        <f ca="1">IF(INDEX(Transactions!$L:$L,ROW()-8)="",TODAY(),INDEX(Transactions!$G:$G,ROW()-8))</f>
        <v>46238</v>
      </c>
      <c r="F3914">
        <f>IF(INDEX(Transactions!$L:$L,ROW()-8)="",0,INDEX(Transactions!$Q:$Q,ROW()-8))</f>
        <v>0</v>
      </c>
    </row>
    <row r="3915" spans="2:6" x14ac:dyDescent="0.15">
      <c r="B3915">
        <f ca="1">IF(INDEX(Transactions!$L:$L,ROW()-8)="",TODAY(),INDEX(Transactions!$G:$G,ROW()-8))</f>
        <v>46238</v>
      </c>
      <c r="F3915">
        <f>IF(INDEX(Transactions!$L:$L,ROW()-8)="",0,INDEX(Transactions!$Q:$Q,ROW()-8))</f>
        <v>0</v>
      </c>
    </row>
    <row r="3916" spans="2:6" x14ac:dyDescent="0.15">
      <c r="B3916">
        <f ca="1">IF(INDEX(Transactions!$L:$L,ROW()-8)="",TODAY(),INDEX(Transactions!$G:$G,ROW()-8))</f>
        <v>46238</v>
      </c>
      <c r="F3916">
        <f>IF(INDEX(Transactions!$L:$L,ROW()-8)="",0,INDEX(Transactions!$Q:$Q,ROW()-8))</f>
        <v>0</v>
      </c>
    </row>
    <row r="3917" spans="2:6" x14ac:dyDescent="0.15">
      <c r="B3917">
        <f ca="1">IF(INDEX(Transactions!$L:$L,ROW()-8)="",TODAY(),INDEX(Transactions!$G:$G,ROW()-8))</f>
        <v>46238</v>
      </c>
      <c r="F3917">
        <f>IF(INDEX(Transactions!$L:$L,ROW()-8)="",0,INDEX(Transactions!$Q:$Q,ROW()-8))</f>
        <v>0</v>
      </c>
    </row>
    <row r="3918" spans="2:6" x14ac:dyDescent="0.15">
      <c r="B3918">
        <f ca="1">IF(INDEX(Transactions!$L:$L,ROW()-8)="",TODAY(),INDEX(Transactions!$G:$G,ROW()-8))</f>
        <v>46238</v>
      </c>
      <c r="F3918">
        <f>IF(INDEX(Transactions!$L:$L,ROW()-8)="",0,INDEX(Transactions!$Q:$Q,ROW()-8))</f>
        <v>0</v>
      </c>
    </row>
    <row r="3919" spans="2:6" x14ac:dyDescent="0.15">
      <c r="B3919">
        <f ca="1">IF(INDEX(Transactions!$L:$L,ROW()-8)="",TODAY(),INDEX(Transactions!$G:$G,ROW()-8))</f>
        <v>46238</v>
      </c>
      <c r="F3919">
        <f>IF(INDEX(Transactions!$L:$L,ROW()-8)="",0,INDEX(Transactions!$Q:$Q,ROW()-8))</f>
        <v>0</v>
      </c>
    </row>
    <row r="3920" spans="2:6" x14ac:dyDescent="0.15">
      <c r="B3920">
        <f ca="1">IF(INDEX(Transactions!$L:$L,ROW()-8)="",TODAY(),INDEX(Transactions!$G:$G,ROW()-8))</f>
        <v>46238</v>
      </c>
      <c r="F3920">
        <f>IF(INDEX(Transactions!$L:$L,ROW()-8)="",0,INDEX(Transactions!$Q:$Q,ROW()-8))</f>
        <v>0</v>
      </c>
    </row>
    <row r="3921" spans="2:6" x14ac:dyDescent="0.15">
      <c r="B3921">
        <f ca="1">IF(INDEX(Transactions!$L:$L,ROW()-8)="",TODAY(),INDEX(Transactions!$G:$G,ROW()-8))</f>
        <v>46238</v>
      </c>
      <c r="F3921">
        <f>IF(INDEX(Transactions!$L:$L,ROW()-8)="",0,INDEX(Transactions!$Q:$Q,ROW()-8))</f>
        <v>0</v>
      </c>
    </row>
    <row r="3922" spans="2:6" x14ac:dyDescent="0.15">
      <c r="B3922">
        <f ca="1">IF(INDEX(Transactions!$L:$L,ROW()-8)="",TODAY(),INDEX(Transactions!$G:$G,ROW()-8))</f>
        <v>46238</v>
      </c>
      <c r="F3922">
        <f>IF(INDEX(Transactions!$L:$L,ROW()-8)="",0,INDEX(Transactions!$Q:$Q,ROW()-8))</f>
        <v>0</v>
      </c>
    </row>
    <row r="3923" spans="2:6" x14ac:dyDescent="0.15">
      <c r="B3923">
        <f ca="1">IF(INDEX(Transactions!$L:$L,ROW()-8)="",TODAY(),INDEX(Transactions!$G:$G,ROW()-8))</f>
        <v>46238</v>
      </c>
      <c r="F3923">
        <f>IF(INDEX(Transactions!$L:$L,ROW()-8)="",0,INDEX(Transactions!$Q:$Q,ROW()-8))</f>
        <v>0</v>
      </c>
    </row>
    <row r="3924" spans="2:6" x14ac:dyDescent="0.15">
      <c r="B3924">
        <f ca="1">IF(INDEX(Transactions!$L:$L,ROW()-8)="",TODAY(),INDEX(Transactions!$G:$G,ROW()-8))</f>
        <v>46238</v>
      </c>
      <c r="F3924">
        <f>IF(INDEX(Transactions!$L:$L,ROW()-8)="",0,INDEX(Transactions!$Q:$Q,ROW()-8))</f>
        <v>0</v>
      </c>
    </row>
    <row r="3925" spans="2:6" x14ac:dyDescent="0.15">
      <c r="B3925">
        <f ca="1">IF(INDEX(Transactions!$L:$L,ROW()-8)="",TODAY(),INDEX(Transactions!$G:$G,ROW()-8))</f>
        <v>46238</v>
      </c>
      <c r="F3925">
        <f>IF(INDEX(Transactions!$L:$L,ROW()-8)="",0,INDEX(Transactions!$Q:$Q,ROW()-8))</f>
        <v>0</v>
      </c>
    </row>
    <row r="3926" spans="2:6" x14ac:dyDescent="0.15">
      <c r="B3926">
        <f ca="1">IF(INDEX(Transactions!$L:$L,ROW()-8)="",TODAY(),INDEX(Transactions!$G:$G,ROW()-8))</f>
        <v>46238</v>
      </c>
      <c r="F3926">
        <f>IF(INDEX(Transactions!$L:$L,ROW()-8)="",0,INDEX(Transactions!$Q:$Q,ROW()-8))</f>
        <v>0</v>
      </c>
    </row>
    <row r="3927" spans="2:6" x14ac:dyDescent="0.15">
      <c r="B3927">
        <f ca="1">IF(INDEX(Transactions!$L:$L,ROW()-8)="",TODAY(),INDEX(Transactions!$G:$G,ROW()-8))</f>
        <v>46238</v>
      </c>
      <c r="F3927">
        <f>IF(INDEX(Transactions!$L:$L,ROW()-8)="",0,INDEX(Transactions!$Q:$Q,ROW()-8))</f>
        <v>0</v>
      </c>
    </row>
    <row r="3928" spans="2:6" x14ac:dyDescent="0.15">
      <c r="B3928">
        <f ca="1">IF(INDEX(Transactions!$L:$L,ROW()-8)="",TODAY(),INDEX(Transactions!$G:$G,ROW()-8))</f>
        <v>46238</v>
      </c>
      <c r="F3928">
        <f>IF(INDEX(Transactions!$L:$L,ROW()-8)="",0,INDEX(Transactions!$Q:$Q,ROW()-8))</f>
        <v>0</v>
      </c>
    </row>
    <row r="3929" spans="2:6" x14ac:dyDescent="0.15">
      <c r="B3929">
        <f ca="1">IF(INDEX(Transactions!$L:$L,ROW()-8)="",TODAY(),INDEX(Transactions!$G:$G,ROW()-8))</f>
        <v>46238</v>
      </c>
      <c r="F3929">
        <f>IF(INDEX(Transactions!$L:$L,ROW()-8)="",0,INDEX(Transactions!$Q:$Q,ROW()-8))</f>
        <v>0</v>
      </c>
    </row>
    <row r="3930" spans="2:6" x14ac:dyDescent="0.15">
      <c r="B3930">
        <f ca="1">IF(INDEX(Transactions!$L:$L,ROW()-8)="",TODAY(),INDEX(Transactions!$G:$G,ROW()-8))</f>
        <v>46238</v>
      </c>
      <c r="F3930">
        <f>IF(INDEX(Transactions!$L:$L,ROW()-8)="",0,INDEX(Transactions!$Q:$Q,ROW()-8))</f>
        <v>0</v>
      </c>
    </row>
    <row r="3931" spans="2:6" x14ac:dyDescent="0.15">
      <c r="B3931">
        <f ca="1">IF(INDEX(Transactions!$L:$L,ROW()-8)="",TODAY(),INDEX(Transactions!$G:$G,ROW()-8))</f>
        <v>46238</v>
      </c>
      <c r="F3931">
        <f>IF(INDEX(Transactions!$L:$L,ROW()-8)="",0,INDEX(Transactions!$Q:$Q,ROW()-8))</f>
        <v>0</v>
      </c>
    </row>
    <row r="3932" spans="2:6" x14ac:dyDescent="0.15">
      <c r="B3932">
        <f ca="1">IF(INDEX(Transactions!$L:$L,ROW()-8)="",TODAY(),INDEX(Transactions!$G:$G,ROW()-8))</f>
        <v>46238</v>
      </c>
      <c r="F3932">
        <f>IF(INDEX(Transactions!$L:$L,ROW()-8)="",0,INDEX(Transactions!$Q:$Q,ROW()-8))</f>
        <v>0</v>
      </c>
    </row>
    <row r="3933" spans="2:6" x14ac:dyDescent="0.15">
      <c r="B3933">
        <f ca="1">IF(INDEX(Transactions!$L:$L,ROW()-8)="",TODAY(),INDEX(Transactions!$G:$G,ROW()-8))</f>
        <v>46238</v>
      </c>
      <c r="F3933">
        <f>IF(INDEX(Transactions!$L:$L,ROW()-8)="",0,INDEX(Transactions!$Q:$Q,ROW()-8))</f>
        <v>0</v>
      </c>
    </row>
    <row r="3934" spans="2:6" x14ac:dyDescent="0.15">
      <c r="B3934">
        <f ca="1">IF(INDEX(Transactions!$L:$L,ROW()-8)="",TODAY(),INDEX(Transactions!$G:$G,ROW()-8))</f>
        <v>46238</v>
      </c>
      <c r="F3934">
        <f>IF(INDEX(Transactions!$L:$L,ROW()-8)="",0,INDEX(Transactions!$Q:$Q,ROW()-8))</f>
        <v>0</v>
      </c>
    </row>
    <row r="3935" spans="2:6" x14ac:dyDescent="0.15">
      <c r="B3935">
        <f ca="1">IF(INDEX(Transactions!$L:$L,ROW()-8)="",TODAY(),INDEX(Transactions!$G:$G,ROW()-8))</f>
        <v>46238</v>
      </c>
      <c r="F3935">
        <f>IF(INDEX(Transactions!$L:$L,ROW()-8)="",0,INDEX(Transactions!$Q:$Q,ROW()-8))</f>
        <v>0</v>
      </c>
    </row>
    <row r="3936" spans="2:6" x14ac:dyDescent="0.15">
      <c r="B3936">
        <f ca="1">IF(INDEX(Transactions!$L:$L,ROW()-8)="",TODAY(),INDEX(Transactions!$G:$G,ROW()-8))</f>
        <v>46238</v>
      </c>
      <c r="F3936">
        <f>IF(INDEX(Transactions!$L:$L,ROW()-8)="",0,INDEX(Transactions!$Q:$Q,ROW()-8))</f>
        <v>0</v>
      </c>
    </row>
    <row r="3937" spans="2:6" x14ac:dyDescent="0.15">
      <c r="B3937">
        <f ca="1">IF(INDEX(Transactions!$L:$L,ROW()-8)="",TODAY(),INDEX(Transactions!$G:$G,ROW()-8))</f>
        <v>46238</v>
      </c>
      <c r="F3937">
        <f>IF(INDEX(Transactions!$L:$L,ROW()-8)="",0,INDEX(Transactions!$Q:$Q,ROW()-8))</f>
        <v>0</v>
      </c>
    </row>
    <row r="3938" spans="2:6" x14ac:dyDescent="0.15">
      <c r="B3938">
        <f ca="1">IF(INDEX(Transactions!$L:$L,ROW()-8)="",TODAY(),INDEX(Transactions!$G:$G,ROW()-8))</f>
        <v>46238</v>
      </c>
      <c r="F3938">
        <f>IF(INDEX(Transactions!$L:$L,ROW()-8)="",0,INDEX(Transactions!$Q:$Q,ROW()-8))</f>
        <v>0</v>
      </c>
    </row>
    <row r="3939" spans="2:6" x14ac:dyDescent="0.15">
      <c r="B3939">
        <f ca="1">IF(INDEX(Transactions!$L:$L,ROW()-8)="",TODAY(),INDEX(Transactions!$G:$G,ROW()-8))</f>
        <v>46238</v>
      </c>
      <c r="F3939">
        <f>IF(INDEX(Transactions!$L:$L,ROW()-8)="",0,INDEX(Transactions!$Q:$Q,ROW()-8))</f>
        <v>0</v>
      </c>
    </row>
    <row r="3940" spans="2:6" x14ac:dyDescent="0.15">
      <c r="B3940">
        <f ca="1">IF(INDEX(Transactions!$L:$L,ROW()-8)="",TODAY(),INDEX(Transactions!$G:$G,ROW()-8))</f>
        <v>46238</v>
      </c>
      <c r="F3940">
        <f>IF(INDEX(Transactions!$L:$L,ROW()-8)="",0,INDEX(Transactions!$Q:$Q,ROW()-8))</f>
        <v>0</v>
      </c>
    </row>
    <row r="3941" spans="2:6" x14ac:dyDescent="0.15">
      <c r="B3941">
        <f ca="1">IF(INDEX(Transactions!$L:$L,ROW()-8)="",TODAY(),INDEX(Transactions!$G:$G,ROW()-8))</f>
        <v>46238</v>
      </c>
      <c r="F3941">
        <f>IF(INDEX(Transactions!$L:$L,ROW()-8)="",0,INDEX(Transactions!$Q:$Q,ROW()-8))</f>
        <v>0</v>
      </c>
    </row>
    <row r="3942" spans="2:6" x14ac:dyDescent="0.15">
      <c r="B3942">
        <f ca="1">IF(INDEX(Transactions!$L:$L,ROW()-8)="",TODAY(),INDEX(Transactions!$G:$G,ROW()-8))</f>
        <v>46238</v>
      </c>
      <c r="F3942">
        <f>IF(INDEX(Transactions!$L:$L,ROW()-8)="",0,INDEX(Transactions!$Q:$Q,ROW()-8))</f>
        <v>0</v>
      </c>
    </row>
    <row r="3943" spans="2:6" x14ac:dyDescent="0.15">
      <c r="B3943">
        <f ca="1">IF(INDEX(Transactions!$L:$L,ROW()-8)="",TODAY(),INDEX(Transactions!$G:$G,ROW()-8))</f>
        <v>46238</v>
      </c>
      <c r="F3943">
        <f>IF(INDEX(Transactions!$L:$L,ROW()-8)="",0,INDEX(Transactions!$Q:$Q,ROW()-8))</f>
        <v>0</v>
      </c>
    </row>
    <row r="3944" spans="2:6" x14ac:dyDescent="0.15">
      <c r="B3944">
        <f ca="1">IF(INDEX(Transactions!$L:$L,ROW()-8)="",TODAY(),INDEX(Transactions!$G:$G,ROW()-8))</f>
        <v>46238</v>
      </c>
      <c r="F3944">
        <f>IF(INDEX(Transactions!$L:$L,ROW()-8)="",0,INDEX(Transactions!$Q:$Q,ROW()-8))</f>
        <v>0</v>
      </c>
    </row>
    <row r="3945" spans="2:6" x14ac:dyDescent="0.15">
      <c r="B3945">
        <f ca="1">IF(INDEX(Transactions!$L:$L,ROW()-8)="",TODAY(),INDEX(Transactions!$G:$G,ROW()-8))</f>
        <v>46238</v>
      </c>
      <c r="F3945">
        <f>IF(INDEX(Transactions!$L:$L,ROW()-8)="",0,INDEX(Transactions!$Q:$Q,ROW()-8))</f>
        <v>0</v>
      </c>
    </row>
    <row r="3946" spans="2:6" x14ac:dyDescent="0.15">
      <c r="B3946">
        <f ca="1">IF(INDEX(Transactions!$L:$L,ROW()-8)="",TODAY(),INDEX(Transactions!$G:$G,ROW()-8))</f>
        <v>46238</v>
      </c>
      <c r="F3946">
        <f>IF(INDEX(Transactions!$L:$L,ROW()-8)="",0,INDEX(Transactions!$Q:$Q,ROW()-8))</f>
        <v>0</v>
      </c>
    </row>
    <row r="3947" spans="2:6" x14ac:dyDescent="0.15">
      <c r="B3947">
        <f ca="1">IF(INDEX(Transactions!$L:$L,ROW()-8)="",TODAY(),INDEX(Transactions!$G:$G,ROW()-8))</f>
        <v>46238</v>
      </c>
      <c r="F3947">
        <f>IF(INDEX(Transactions!$L:$L,ROW()-8)="",0,INDEX(Transactions!$Q:$Q,ROW()-8))</f>
        <v>0</v>
      </c>
    </row>
    <row r="3948" spans="2:6" x14ac:dyDescent="0.15">
      <c r="B3948">
        <f ca="1">IF(INDEX(Transactions!$L:$L,ROW()-8)="",TODAY(),INDEX(Transactions!$G:$G,ROW()-8))</f>
        <v>46238</v>
      </c>
      <c r="F3948">
        <f>IF(INDEX(Transactions!$L:$L,ROW()-8)="",0,INDEX(Transactions!$Q:$Q,ROW()-8))</f>
        <v>0</v>
      </c>
    </row>
    <row r="3949" spans="2:6" x14ac:dyDescent="0.15">
      <c r="B3949">
        <f ca="1">IF(INDEX(Transactions!$L:$L,ROW()-8)="",TODAY(),INDEX(Transactions!$G:$G,ROW()-8))</f>
        <v>46238</v>
      </c>
      <c r="F3949">
        <f>IF(INDEX(Transactions!$L:$L,ROW()-8)="",0,INDEX(Transactions!$Q:$Q,ROW()-8))</f>
        <v>0</v>
      </c>
    </row>
    <row r="3950" spans="2:6" x14ac:dyDescent="0.15">
      <c r="B3950">
        <f ca="1">IF(INDEX(Transactions!$L:$L,ROW()-8)="",TODAY(),INDEX(Transactions!$G:$G,ROW()-8))</f>
        <v>46238</v>
      </c>
      <c r="F3950">
        <f>IF(INDEX(Transactions!$L:$L,ROW()-8)="",0,INDEX(Transactions!$Q:$Q,ROW()-8))</f>
        <v>0</v>
      </c>
    </row>
    <row r="3951" spans="2:6" x14ac:dyDescent="0.15">
      <c r="B3951">
        <f ca="1">IF(INDEX(Transactions!$L:$L,ROW()-8)="",TODAY(),INDEX(Transactions!$G:$G,ROW()-8))</f>
        <v>46238</v>
      </c>
      <c r="F3951">
        <f>IF(INDEX(Transactions!$L:$L,ROW()-8)="",0,INDEX(Transactions!$Q:$Q,ROW()-8))</f>
        <v>0</v>
      </c>
    </row>
    <row r="3952" spans="2:6" x14ac:dyDescent="0.15">
      <c r="B3952">
        <f ca="1">IF(INDEX(Transactions!$L:$L,ROW()-8)="",TODAY(),INDEX(Transactions!$G:$G,ROW()-8))</f>
        <v>46238</v>
      </c>
      <c r="F3952">
        <f>IF(INDEX(Transactions!$L:$L,ROW()-8)="",0,INDEX(Transactions!$Q:$Q,ROW()-8))</f>
        <v>0</v>
      </c>
    </row>
    <row r="3953" spans="2:6" x14ac:dyDescent="0.15">
      <c r="B3953">
        <f ca="1">IF(INDEX(Transactions!$L:$L,ROW()-8)="",TODAY(),INDEX(Transactions!$G:$G,ROW()-8))</f>
        <v>46238</v>
      </c>
      <c r="F3953">
        <f>IF(INDEX(Transactions!$L:$L,ROW()-8)="",0,INDEX(Transactions!$Q:$Q,ROW()-8))</f>
        <v>0</v>
      </c>
    </row>
    <row r="3954" spans="2:6" x14ac:dyDescent="0.15">
      <c r="B3954">
        <f ca="1">IF(INDEX(Transactions!$L:$L,ROW()-8)="",TODAY(),INDEX(Transactions!$G:$G,ROW()-8))</f>
        <v>46238</v>
      </c>
      <c r="F3954">
        <f>IF(INDEX(Transactions!$L:$L,ROW()-8)="",0,INDEX(Transactions!$Q:$Q,ROW()-8))</f>
        <v>0</v>
      </c>
    </row>
    <row r="3955" spans="2:6" x14ac:dyDescent="0.15">
      <c r="B3955">
        <f ca="1">IF(INDEX(Transactions!$L:$L,ROW()-8)="",TODAY(),INDEX(Transactions!$G:$G,ROW()-8))</f>
        <v>46238</v>
      </c>
      <c r="F3955">
        <f>IF(INDEX(Transactions!$L:$L,ROW()-8)="",0,INDEX(Transactions!$Q:$Q,ROW()-8))</f>
        <v>0</v>
      </c>
    </row>
    <row r="3956" spans="2:6" x14ac:dyDescent="0.15">
      <c r="B3956">
        <f ca="1">IF(INDEX(Transactions!$L:$L,ROW()-8)="",TODAY(),INDEX(Transactions!$G:$G,ROW()-8))</f>
        <v>46238</v>
      </c>
      <c r="F3956">
        <f>IF(INDEX(Transactions!$L:$L,ROW()-8)="",0,INDEX(Transactions!$Q:$Q,ROW()-8))</f>
        <v>0</v>
      </c>
    </row>
    <row r="3957" spans="2:6" x14ac:dyDescent="0.15">
      <c r="B3957">
        <f ca="1">IF(INDEX(Transactions!$L:$L,ROW()-8)="",TODAY(),INDEX(Transactions!$G:$G,ROW()-8))</f>
        <v>46238</v>
      </c>
      <c r="F3957">
        <f>IF(INDEX(Transactions!$L:$L,ROW()-8)="",0,INDEX(Transactions!$Q:$Q,ROW()-8))</f>
        <v>0</v>
      </c>
    </row>
    <row r="3958" spans="2:6" x14ac:dyDescent="0.15">
      <c r="B3958">
        <f ca="1">IF(INDEX(Transactions!$L:$L,ROW()-8)="",TODAY(),INDEX(Transactions!$G:$G,ROW()-8))</f>
        <v>46238</v>
      </c>
      <c r="F3958">
        <f>IF(INDEX(Transactions!$L:$L,ROW()-8)="",0,INDEX(Transactions!$Q:$Q,ROW()-8))</f>
        <v>0</v>
      </c>
    </row>
    <row r="3959" spans="2:6" x14ac:dyDescent="0.15">
      <c r="B3959">
        <f ca="1">IF(INDEX(Transactions!$L:$L,ROW()-8)="",TODAY(),INDEX(Transactions!$G:$G,ROW()-8))</f>
        <v>46238</v>
      </c>
      <c r="F3959">
        <f>IF(INDEX(Transactions!$L:$L,ROW()-8)="",0,INDEX(Transactions!$Q:$Q,ROW()-8))</f>
        <v>0</v>
      </c>
    </row>
    <row r="3960" spans="2:6" x14ac:dyDescent="0.15">
      <c r="B3960">
        <f ca="1">IF(INDEX(Transactions!$L:$L,ROW()-8)="",TODAY(),INDEX(Transactions!$G:$G,ROW()-8))</f>
        <v>46238</v>
      </c>
      <c r="F3960">
        <f>IF(INDEX(Transactions!$L:$L,ROW()-8)="",0,INDEX(Transactions!$Q:$Q,ROW()-8))</f>
        <v>0</v>
      </c>
    </row>
    <row r="3961" spans="2:6" x14ac:dyDescent="0.15">
      <c r="B3961">
        <f ca="1">IF(INDEX(Transactions!$L:$L,ROW()-8)="",TODAY(),INDEX(Transactions!$G:$G,ROW()-8))</f>
        <v>46238</v>
      </c>
      <c r="F3961">
        <f>IF(INDEX(Transactions!$L:$L,ROW()-8)="",0,INDEX(Transactions!$Q:$Q,ROW()-8))</f>
        <v>0</v>
      </c>
    </row>
    <row r="3962" spans="2:6" x14ac:dyDescent="0.15">
      <c r="B3962">
        <f ca="1">IF(INDEX(Transactions!$L:$L,ROW()-8)="",TODAY(),INDEX(Transactions!$G:$G,ROW()-8))</f>
        <v>46238</v>
      </c>
      <c r="F3962">
        <f>IF(INDEX(Transactions!$L:$L,ROW()-8)="",0,INDEX(Transactions!$Q:$Q,ROW()-8))</f>
        <v>0</v>
      </c>
    </row>
    <row r="3963" spans="2:6" x14ac:dyDescent="0.15">
      <c r="B3963">
        <f ca="1">IF(INDEX(Transactions!$L:$L,ROW()-8)="",TODAY(),INDEX(Transactions!$G:$G,ROW()-8))</f>
        <v>46238</v>
      </c>
      <c r="F3963">
        <f>IF(INDEX(Transactions!$L:$L,ROW()-8)="",0,INDEX(Transactions!$Q:$Q,ROW()-8))</f>
        <v>0</v>
      </c>
    </row>
    <row r="3964" spans="2:6" x14ac:dyDescent="0.15">
      <c r="B3964">
        <f ca="1">IF(INDEX(Transactions!$L:$L,ROW()-8)="",TODAY(),INDEX(Transactions!$G:$G,ROW()-8))</f>
        <v>46238</v>
      </c>
      <c r="F3964">
        <f>IF(INDEX(Transactions!$L:$L,ROW()-8)="",0,INDEX(Transactions!$Q:$Q,ROW()-8))</f>
        <v>0</v>
      </c>
    </row>
    <row r="3965" spans="2:6" x14ac:dyDescent="0.15">
      <c r="B3965">
        <f ca="1">IF(INDEX(Transactions!$L:$L,ROW()-8)="",TODAY(),INDEX(Transactions!$G:$G,ROW()-8))</f>
        <v>46238</v>
      </c>
      <c r="F3965">
        <f>IF(INDEX(Transactions!$L:$L,ROW()-8)="",0,INDEX(Transactions!$Q:$Q,ROW()-8))</f>
        <v>0</v>
      </c>
    </row>
    <row r="3966" spans="2:6" x14ac:dyDescent="0.15">
      <c r="B3966">
        <f ca="1">IF(INDEX(Transactions!$L:$L,ROW()-8)="",TODAY(),INDEX(Transactions!$G:$G,ROW()-8))</f>
        <v>46238</v>
      </c>
      <c r="F3966">
        <f>IF(INDEX(Transactions!$L:$L,ROW()-8)="",0,INDEX(Transactions!$Q:$Q,ROW()-8))</f>
        <v>0</v>
      </c>
    </row>
    <row r="3967" spans="2:6" x14ac:dyDescent="0.15">
      <c r="B3967">
        <f ca="1">IF(INDEX(Transactions!$L:$L,ROW()-8)="",TODAY(),INDEX(Transactions!$G:$G,ROW()-8))</f>
        <v>46238</v>
      </c>
      <c r="F3967">
        <f>IF(INDEX(Transactions!$L:$L,ROW()-8)="",0,INDEX(Transactions!$Q:$Q,ROW()-8))</f>
        <v>0</v>
      </c>
    </row>
    <row r="3968" spans="2:6" x14ac:dyDescent="0.15">
      <c r="B3968">
        <f ca="1">IF(INDEX(Transactions!$L:$L,ROW()-8)="",TODAY(),INDEX(Transactions!$G:$G,ROW()-8))</f>
        <v>46238</v>
      </c>
      <c r="F3968">
        <f>IF(INDEX(Transactions!$L:$L,ROW()-8)="",0,INDEX(Transactions!$Q:$Q,ROW()-8))</f>
        <v>0</v>
      </c>
    </row>
    <row r="3969" spans="2:6" x14ac:dyDescent="0.15">
      <c r="B3969">
        <f ca="1">IF(INDEX(Transactions!$L:$L,ROW()-8)="",TODAY(),INDEX(Transactions!$G:$G,ROW()-8))</f>
        <v>46238</v>
      </c>
      <c r="F3969">
        <f>IF(INDEX(Transactions!$L:$L,ROW()-8)="",0,INDEX(Transactions!$Q:$Q,ROW()-8))</f>
        <v>0</v>
      </c>
    </row>
    <row r="3970" spans="2:6" x14ac:dyDescent="0.15">
      <c r="B3970">
        <f ca="1">IF(INDEX(Transactions!$L:$L,ROW()-8)="",TODAY(),INDEX(Transactions!$G:$G,ROW()-8))</f>
        <v>46238</v>
      </c>
      <c r="F3970">
        <f>IF(INDEX(Transactions!$L:$L,ROW()-8)="",0,INDEX(Transactions!$Q:$Q,ROW()-8))</f>
        <v>0</v>
      </c>
    </row>
    <row r="3971" spans="2:6" x14ac:dyDescent="0.15">
      <c r="B3971">
        <f ca="1">IF(INDEX(Transactions!$L:$L,ROW()-8)="",TODAY(),INDEX(Transactions!$G:$G,ROW()-8))</f>
        <v>46238</v>
      </c>
      <c r="F3971">
        <f>IF(INDEX(Transactions!$L:$L,ROW()-8)="",0,INDEX(Transactions!$Q:$Q,ROW()-8))</f>
        <v>0</v>
      </c>
    </row>
    <row r="3972" spans="2:6" x14ac:dyDescent="0.15">
      <c r="B3972">
        <f ca="1">IF(INDEX(Transactions!$L:$L,ROW()-8)="",TODAY(),INDEX(Transactions!$G:$G,ROW()-8))</f>
        <v>46238</v>
      </c>
      <c r="F3972">
        <f>IF(INDEX(Transactions!$L:$L,ROW()-8)="",0,INDEX(Transactions!$Q:$Q,ROW()-8))</f>
        <v>0</v>
      </c>
    </row>
    <row r="3973" spans="2:6" x14ac:dyDescent="0.15">
      <c r="B3973">
        <f ca="1">IF(INDEX(Transactions!$L:$L,ROW()-8)="",TODAY(),INDEX(Transactions!$G:$G,ROW()-8))</f>
        <v>46238</v>
      </c>
      <c r="F3973">
        <f>IF(INDEX(Transactions!$L:$L,ROW()-8)="",0,INDEX(Transactions!$Q:$Q,ROW()-8))</f>
        <v>0</v>
      </c>
    </row>
    <row r="3974" spans="2:6" x14ac:dyDescent="0.15">
      <c r="B3974">
        <f ca="1">IF(INDEX(Transactions!$L:$L,ROW()-8)="",TODAY(),INDEX(Transactions!$G:$G,ROW()-8))</f>
        <v>46238</v>
      </c>
      <c r="F3974">
        <f>IF(INDEX(Transactions!$L:$L,ROW()-8)="",0,INDEX(Transactions!$Q:$Q,ROW()-8))</f>
        <v>0</v>
      </c>
    </row>
    <row r="3975" spans="2:6" x14ac:dyDescent="0.15">
      <c r="B3975">
        <f ca="1">IF(INDEX(Transactions!$L:$L,ROW()-8)="",TODAY(),INDEX(Transactions!$G:$G,ROW()-8))</f>
        <v>46238</v>
      </c>
      <c r="F3975">
        <f>IF(INDEX(Transactions!$L:$L,ROW()-8)="",0,INDEX(Transactions!$Q:$Q,ROW()-8))</f>
        <v>0</v>
      </c>
    </row>
    <row r="3976" spans="2:6" x14ac:dyDescent="0.15">
      <c r="B3976">
        <f ca="1">IF(INDEX(Transactions!$L:$L,ROW()-8)="",TODAY(),INDEX(Transactions!$G:$G,ROW()-8))</f>
        <v>46238</v>
      </c>
      <c r="F3976">
        <f>IF(INDEX(Transactions!$L:$L,ROW()-8)="",0,INDEX(Transactions!$Q:$Q,ROW()-8))</f>
        <v>0</v>
      </c>
    </row>
    <row r="3977" spans="2:6" x14ac:dyDescent="0.15">
      <c r="B3977">
        <f ca="1">IF(INDEX(Transactions!$L:$L,ROW()-8)="",TODAY(),INDEX(Transactions!$G:$G,ROW()-8))</f>
        <v>46238</v>
      </c>
      <c r="F3977">
        <f>IF(INDEX(Transactions!$L:$L,ROW()-8)="",0,INDEX(Transactions!$Q:$Q,ROW()-8))</f>
        <v>0</v>
      </c>
    </row>
    <row r="3978" spans="2:6" x14ac:dyDescent="0.15">
      <c r="B3978">
        <f ca="1">IF(INDEX(Transactions!$L:$L,ROW()-8)="",TODAY(),INDEX(Transactions!$G:$G,ROW()-8))</f>
        <v>46238</v>
      </c>
      <c r="F3978">
        <f>IF(INDEX(Transactions!$L:$L,ROW()-8)="",0,INDEX(Transactions!$Q:$Q,ROW()-8))</f>
        <v>0</v>
      </c>
    </row>
    <row r="3979" spans="2:6" x14ac:dyDescent="0.15">
      <c r="B3979">
        <f ca="1">IF(INDEX(Transactions!$L:$L,ROW()-8)="",TODAY(),INDEX(Transactions!$G:$G,ROW()-8))</f>
        <v>46238</v>
      </c>
      <c r="F3979">
        <f>IF(INDEX(Transactions!$L:$L,ROW()-8)="",0,INDEX(Transactions!$Q:$Q,ROW()-8))</f>
        <v>0</v>
      </c>
    </row>
    <row r="3980" spans="2:6" x14ac:dyDescent="0.15">
      <c r="B3980">
        <f ca="1">IF(INDEX(Transactions!$L:$L,ROW()-8)="",TODAY(),INDEX(Transactions!$G:$G,ROW()-8))</f>
        <v>46238</v>
      </c>
      <c r="F3980">
        <f>IF(INDEX(Transactions!$L:$L,ROW()-8)="",0,INDEX(Transactions!$Q:$Q,ROW()-8))</f>
        <v>0</v>
      </c>
    </row>
    <row r="3981" spans="2:6" x14ac:dyDescent="0.15">
      <c r="B3981">
        <f ca="1">IF(INDEX(Transactions!$L:$L,ROW()-8)="",TODAY(),INDEX(Transactions!$G:$G,ROW()-8))</f>
        <v>46238</v>
      </c>
      <c r="F3981">
        <f>IF(INDEX(Transactions!$L:$L,ROW()-8)="",0,INDEX(Transactions!$Q:$Q,ROW()-8))</f>
        <v>0</v>
      </c>
    </row>
    <row r="3982" spans="2:6" x14ac:dyDescent="0.15">
      <c r="B3982">
        <f ca="1">IF(INDEX(Transactions!$L:$L,ROW()-8)="",TODAY(),INDEX(Transactions!$G:$G,ROW()-8))</f>
        <v>46238</v>
      </c>
      <c r="F3982">
        <f>IF(INDEX(Transactions!$L:$L,ROW()-8)="",0,INDEX(Transactions!$Q:$Q,ROW()-8))</f>
        <v>0</v>
      </c>
    </row>
    <row r="3983" spans="2:6" x14ac:dyDescent="0.15">
      <c r="B3983">
        <f ca="1">IF(INDEX(Transactions!$L:$L,ROW()-8)="",TODAY(),INDEX(Transactions!$G:$G,ROW()-8))</f>
        <v>46238</v>
      </c>
      <c r="F3983">
        <f>IF(INDEX(Transactions!$L:$L,ROW()-8)="",0,INDEX(Transactions!$Q:$Q,ROW()-8))</f>
        <v>0</v>
      </c>
    </row>
    <row r="3984" spans="2:6" x14ac:dyDescent="0.15">
      <c r="B3984">
        <f ca="1">IF(INDEX(Transactions!$L:$L,ROW()-8)="",TODAY(),INDEX(Transactions!$G:$G,ROW()-8))</f>
        <v>46238</v>
      </c>
      <c r="F3984">
        <f>IF(INDEX(Transactions!$L:$L,ROW()-8)="",0,INDEX(Transactions!$Q:$Q,ROW()-8))</f>
        <v>0</v>
      </c>
    </row>
    <row r="3985" spans="2:6" x14ac:dyDescent="0.15">
      <c r="B3985">
        <f ca="1">IF(INDEX(Transactions!$L:$L,ROW()-8)="",TODAY(),INDEX(Transactions!$G:$G,ROW()-8))</f>
        <v>46238</v>
      </c>
      <c r="F3985">
        <f>IF(INDEX(Transactions!$L:$L,ROW()-8)="",0,INDEX(Transactions!$Q:$Q,ROW()-8))</f>
        <v>0</v>
      </c>
    </row>
    <row r="3986" spans="2:6" x14ac:dyDescent="0.15">
      <c r="B3986">
        <f ca="1">IF(INDEX(Transactions!$L:$L,ROW()-8)="",TODAY(),INDEX(Transactions!$G:$G,ROW()-8))</f>
        <v>46238</v>
      </c>
      <c r="F3986">
        <f>IF(INDEX(Transactions!$L:$L,ROW()-8)="",0,INDEX(Transactions!$Q:$Q,ROW()-8))</f>
        <v>0</v>
      </c>
    </row>
    <row r="3987" spans="2:6" x14ac:dyDescent="0.15">
      <c r="B3987">
        <f ca="1">IF(INDEX(Transactions!$L:$L,ROW()-8)="",TODAY(),INDEX(Transactions!$G:$G,ROW()-8))</f>
        <v>46238</v>
      </c>
      <c r="F3987">
        <f>IF(INDEX(Transactions!$L:$L,ROW()-8)="",0,INDEX(Transactions!$Q:$Q,ROW()-8))</f>
        <v>0</v>
      </c>
    </row>
    <row r="3988" spans="2:6" x14ac:dyDescent="0.15">
      <c r="B3988">
        <f ca="1">IF(INDEX(Transactions!$L:$L,ROW()-8)="",TODAY(),INDEX(Transactions!$G:$G,ROW()-8))</f>
        <v>46238</v>
      </c>
      <c r="F3988">
        <f>IF(INDEX(Transactions!$L:$L,ROW()-8)="",0,INDEX(Transactions!$Q:$Q,ROW()-8))</f>
        <v>0</v>
      </c>
    </row>
    <row r="3989" spans="2:6" x14ac:dyDescent="0.15">
      <c r="B3989">
        <f ca="1">IF(INDEX(Transactions!$L:$L,ROW()-8)="",TODAY(),INDEX(Transactions!$G:$G,ROW()-8))</f>
        <v>46238</v>
      </c>
      <c r="F3989">
        <f>IF(INDEX(Transactions!$L:$L,ROW()-8)="",0,INDEX(Transactions!$Q:$Q,ROW()-8))</f>
        <v>0</v>
      </c>
    </row>
    <row r="3990" spans="2:6" x14ac:dyDescent="0.15">
      <c r="B3990">
        <f ca="1">IF(INDEX(Transactions!$L:$L,ROW()-8)="",TODAY(),INDEX(Transactions!$G:$G,ROW()-8))</f>
        <v>46238</v>
      </c>
      <c r="F3990">
        <f>IF(INDEX(Transactions!$L:$L,ROW()-8)="",0,INDEX(Transactions!$Q:$Q,ROW()-8))</f>
        <v>0</v>
      </c>
    </row>
    <row r="3991" spans="2:6" x14ac:dyDescent="0.15">
      <c r="B3991">
        <f ca="1">IF(INDEX(Transactions!$L:$L,ROW()-8)="",TODAY(),INDEX(Transactions!$G:$G,ROW()-8))</f>
        <v>46238</v>
      </c>
      <c r="F3991">
        <f>IF(INDEX(Transactions!$L:$L,ROW()-8)="",0,INDEX(Transactions!$Q:$Q,ROW()-8))</f>
        <v>0</v>
      </c>
    </row>
    <row r="3992" spans="2:6" x14ac:dyDescent="0.15">
      <c r="B3992">
        <f ca="1">IF(INDEX(Transactions!$L:$L,ROW()-8)="",TODAY(),INDEX(Transactions!$G:$G,ROW()-8))</f>
        <v>46238</v>
      </c>
      <c r="F3992">
        <f>IF(INDEX(Transactions!$L:$L,ROW()-8)="",0,INDEX(Transactions!$Q:$Q,ROW()-8))</f>
        <v>0</v>
      </c>
    </row>
    <row r="3993" spans="2:6" x14ac:dyDescent="0.15">
      <c r="B3993">
        <f ca="1">IF(INDEX(Transactions!$L:$L,ROW()-8)="",TODAY(),INDEX(Transactions!$G:$G,ROW()-8))</f>
        <v>46238</v>
      </c>
      <c r="F3993">
        <f>IF(INDEX(Transactions!$L:$L,ROW()-8)="",0,INDEX(Transactions!$Q:$Q,ROW()-8))</f>
        <v>0</v>
      </c>
    </row>
    <row r="3994" spans="2:6" x14ac:dyDescent="0.15">
      <c r="B3994">
        <f ca="1">IF(INDEX(Transactions!$L:$L,ROW()-8)="",TODAY(),INDEX(Transactions!$G:$G,ROW()-8))</f>
        <v>46238</v>
      </c>
      <c r="F3994">
        <f>IF(INDEX(Transactions!$L:$L,ROW()-8)="",0,INDEX(Transactions!$Q:$Q,ROW()-8))</f>
        <v>0</v>
      </c>
    </row>
    <row r="3995" spans="2:6" x14ac:dyDescent="0.15">
      <c r="B3995">
        <f ca="1">IF(INDEX(Transactions!$L:$L,ROW()-8)="",TODAY(),INDEX(Transactions!$G:$G,ROW()-8))</f>
        <v>46238</v>
      </c>
      <c r="F3995">
        <f>IF(INDEX(Transactions!$L:$L,ROW()-8)="",0,INDEX(Transactions!$Q:$Q,ROW()-8))</f>
        <v>0</v>
      </c>
    </row>
    <row r="3996" spans="2:6" x14ac:dyDescent="0.15">
      <c r="B3996">
        <f ca="1">IF(INDEX(Transactions!$L:$L,ROW()-8)="",TODAY(),INDEX(Transactions!$G:$G,ROW()-8))</f>
        <v>46238</v>
      </c>
      <c r="F3996">
        <f>IF(INDEX(Transactions!$L:$L,ROW()-8)="",0,INDEX(Transactions!$Q:$Q,ROW()-8))</f>
        <v>0</v>
      </c>
    </row>
    <row r="3997" spans="2:6" x14ac:dyDescent="0.15">
      <c r="B3997">
        <f ca="1">IF(INDEX(Transactions!$L:$L,ROW()-8)="",TODAY(),INDEX(Transactions!$G:$G,ROW()-8))</f>
        <v>46238</v>
      </c>
      <c r="F3997">
        <f>IF(INDEX(Transactions!$L:$L,ROW()-8)="",0,INDEX(Transactions!$Q:$Q,ROW()-8))</f>
        <v>0</v>
      </c>
    </row>
    <row r="3998" spans="2:6" x14ac:dyDescent="0.15">
      <c r="B3998">
        <f ca="1">IF(INDEX(Transactions!$L:$L,ROW()-8)="",TODAY(),INDEX(Transactions!$G:$G,ROW()-8))</f>
        <v>46238</v>
      </c>
      <c r="F3998">
        <f>IF(INDEX(Transactions!$L:$L,ROW()-8)="",0,INDEX(Transactions!$Q:$Q,ROW()-8))</f>
        <v>0</v>
      </c>
    </row>
    <row r="3999" spans="2:6" x14ac:dyDescent="0.15">
      <c r="B3999">
        <f ca="1">IF(INDEX(Transactions!$L:$L,ROW()-8)="",TODAY(),INDEX(Transactions!$G:$G,ROW()-8))</f>
        <v>46238</v>
      </c>
      <c r="F3999">
        <f>IF(INDEX(Transactions!$L:$L,ROW()-8)="",0,INDEX(Transactions!$Q:$Q,ROW()-8))</f>
        <v>0</v>
      </c>
    </row>
    <row r="4000" spans="2:6" x14ac:dyDescent="0.15">
      <c r="B4000">
        <f ca="1">IF(INDEX(Transactions!$L:$L,ROW()-8)="",TODAY(),INDEX(Transactions!$G:$G,ROW()-8))</f>
        <v>46238</v>
      </c>
      <c r="F4000">
        <f>IF(INDEX(Transactions!$L:$L,ROW()-8)="",0,INDEX(Transactions!$Q:$Q,ROW()-8))</f>
        <v>0</v>
      </c>
    </row>
    <row r="4001" spans="2:6" x14ac:dyDescent="0.15">
      <c r="B4001">
        <f ca="1">IF(INDEX(Transactions!$L:$L,ROW()-8)="",TODAY(),INDEX(Transactions!$G:$G,ROW()-8))</f>
        <v>46238</v>
      </c>
      <c r="F4001">
        <f>IF(INDEX(Transactions!$L:$L,ROW()-8)="",0,INDEX(Transactions!$Q:$Q,ROW()-8))</f>
        <v>0</v>
      </c>
    </row>
    <row r="4002" spans="2:6" x14ac:dyDescent="0.15">
      <c r="B4002">
        <f ca="1">IF(INDEX(Transactions!$L:$L,ROW()-8)="",TODAY(),INDEX(Transactions!$G:$G,ROW()-8))</f>
        <v>46238</v>
      </c>
      <c r="F4002">
        <f>IF(INDEX(Transactions!$L:$L,ROW()-8)="",0,INDEX(Transactions!$Q:$Q,ROW()-8))</f>
        <v>0</v>
      </c>
    </row>
    <row r="4003" spans="2:6" x14ac:dyDescent="0.15">
      <c r="B4003">
        <f ca="1">IF(INDEX(Transactions!$L:$L,ROW()-8)="",TODAY(),INDEX(Transactions!$G:$G,ROW()-8))</f>
        <v>46238</v>
      </c>
      <c r="F4003">
        <f>IF(INDEX(Transactions!$L:$L,ROW()-8)="",0,INDEX(Transactions!$Q:$Q,ROW()-8))</f>
        <v>0</v>
      </c>
    </row>
    <row r="4004" spans="2:6" x14ac:dyDescent="0.15">
      <c r="B4004">
        <f ca="1">IF(INDEX(Transactions!$L:$L,ROW()-8)="",TODAY(),INDEX(Transactions!$G:$G,ROW()-8))</f>
        <v>46238</v>
      </c>
      <c r="F4004">
        <f>IF(INDEX(Transactions!$L:$L,ROW()-8)="",0,INDEX(Transactions!$Q:$Q,ROW()-8))</f>
        <v>0</v>
      </c>
    </row>
    <row r="4005" spans="2:6" x14ac:dyDescent="0.15">
      <c r="B4005">
        <f ca="1">IF(INDEX(Transactions!$L:$L,ROW()-8)="",TODAY(),INDEX(Transactions!$G:$G,ROW()-8))</f>
        <v>46238</v>
      </c>
      <c r="F4005">
        <f>IF(INDEX(Transactions!$L:$L,ROW()-8)="",0,INDEX(Transactions!$Q:$Q,ROW()-8))</f>
        <v>0</v>
      </c>
    </row>
    <row r="4006" spans="2:6" x14ac:dyDescent="0.15">
      <c r="B4006">
        <f ca="1">IF(INDEX(Transactions!$L:$L,ROW()-8)="",TODAY(),INDEX(Transactions!$G:$G,ROW()-8))</f>
        <v>46238</v>
      </c>
      <c r="F4006">
        <f>IF(INDEX(Transactions!$L:$L,ROW()-8)="",0,INDEX(Transactions!$Q:$Q,ROW()-8))</f>
        <v>0</v>
      </c>
    </row>
    <row r="4007" spans="2:6" x14ac:dyDescent="0.15">
      <c r="B4007">
        <f ca="1">IF(INDEX(Transactions!$L:$L,ROW()-8)="",TODAY(),INDEX(Transactions!$G:$G,ROW()-8))</f>
        <v>46238</v>
      </c>
      <c r="F4007">
        <f>IF(INDEX(Transactions!$L:$L,ROW()-8)="",0,INDEX(Transactions!$Q:$Q,ROW()-8))</f>
        <v>0</v>
      </c>
    </row>
    <row r="4008" spans="2:6" x14ac:dyDescent="0.15">
      <c r="B4008">
        <f ca="1">IF(INDEX(Transactions!$L:$L,ROW()-8)="",TODAY(),INDEX(Transactions!$G:$G,ROW()-8))</f>
        <v>46238</v>
      </c>
      <c r="F4008">
        <f>IF(INDEX(Transactions!$L:$L,ROW()-8)="",0,INDEX(Transactions!$Q:$Q,ROW()-8))</f>
        <v>0</v>
      </c>
    </row>
    <row r="4009" spans="2:6" x14ac:dyDescent="0.15">
      <c r="B4009">
        <f ca="1">IF(INDEX(Transactions!$L:$L,ROW()-8)="",TODAY(),INDEX(Transactions!$G:$G,ROW()-8))</f>
        <v>46238</v>
      </c>
      <c r="F4009">
        <f>IF(INDEX(Transactions!$L:$L,ROW()-8)="",0,INDEX(Transactions!$Q:$Q,ROW()-8))</f>
        <v>0</v>
      </c>
    </row>
    <row r="4010" spans="2:6" x14ac:dyDescent="0.15">
      <c r="B4010">
        <f ca="1">IF(INDEX(Transactions!$L:$L,ROW()-8)="",TODAY(),INDEX(Transactions!$G:$G,ROW()-8))</f>
        <v>46238</v>
      </c>
      <c r="F4010">
        <f>IF(INDEX(Transactions!$L:$L,ROW()-8)="",0,INDEX(Transactions!$Q:$Q,ROW()-8))</f>
        <v>0</v>
      </c>
    </row>
    <row r="4011" spans="2:6" x14ac:dyDescent="0.15">
      <c r="B4011">
        <f ca="1">IF(INDEX(Transactions!$L:$L,ROW()-8)="",TODAY(),INDEX(Transactions!$G:$G,ROW()-8))</f>
        <v>46238</v>
      </c>
      <c r="F4011">
        <f>IF(INDEX(Transactions!$L:$L,ROW()-8)="",0,INDEX(Transactions!$Q:$Q,ROW()-8))</f>
        <v>0</v>
      </c>
    </row>
    <row r="4012" spans="2:6" x14ac:dyDescent="0.15">
      <c r="B4012">
        <f ca="1">IF(INDEX(Transactions!$L:$L,ROW()-8)="",TODAY(),INDEX(Transactions!$G:$G,ROW()-8))</f>
        <v>46238</v>
      </c>
      <c r="F4012">
        <f>IF(INDEX(Transactions!$L:$L,ROW()-8)="",0,INDEX(Transactions!$Q:$Q,ROW()-8))</f>
        <v>0</v>
      </c>
    </row>
    <row r="4013" spans="2:6" x14ac:dyDescent="0.15">
      <c r="B4013">
        <f ca="1">IF(INDEX(Transactions!$L:$L,ROW()-8)="",TODAY(),INDEX(Transactions!$G:$G,ROW()-8))</f>
        <v>46238</v>
      </c>
      <c r="F4013">
        <f>IF(INDEX(Transactions!$L:$L,ROW()-8)="",0,INDEX(Transactions!$Q:$Q,ROW()-8))</f>
        <v>0</v>
      </c>
    </row>
    <row r="4014" spans="2:6" x14ac:dyDescent="0.15">
      <c r="B4014">
        <f ca="1">IF(INDEX(Transactions!$L:$L,ROW()-8)="",TODAY(),INDEX(Transactions!$G:$G,ROW()-8))</f>
        <v>46238</v>
      </c>
      <c r="F4014">
        <f>IF(INDEX(Transactions!$L:$L,ROW()-8)="",0,INDEX(Transactions!$Q:$Q,ROW()-8))</f>
        <v>0</v>
      </c>
    </row>
    <row r="4015" spans="2:6" x14ac:dyDescent="0.15">
      <c r="B4015">
        <f ca="1">IF(INDEX(Transactions!$L:$L,ROW()-8)="",TODAY(),INDEX(Transactions!$G:$G,ROW()-8))</f>
        <v>46238</v>
      </c>
      <c r="F4015">
        <f>IF(INDEX(Transactions!$L:$L,ROW()-8)="",0,INDEX(Transactions!$Q:$Q,ROW()-8))</f>
        <v>0</v>
      </c>
    </row>
    <row r="4016" spans="2:6" x14ac:dyDescent="0.15">
      <c r="B4016">
        <f ca="1">IF(INDEX(Transactions!$L:$L,ROW()-8)="",TODAY(),INDEX(Transactions!$G:$G,ROW()-8))</f>
        <v>46238</v>
      </c>
      <c r="F4016">
        <f>IF(INDEX(Transactions!$L:$L,ROW()-8)="",0,INDEX(Transactions!$Q:$Q,ROW()-8))</f>
        <v>0</v>
      </c>
    </row>
    <row r="4017" spans="2:6" x14ac:dyDescent="0.15">
      <c r="B4017">
        <f ca="1">IF(INDEX(Transactions!$L:$L,ROW()-8)="",TODAY(),INDEX(Transactions!$G:$G,ROW()-8))</f>
        <v>46238</v>
      </c>
      <c r="F4017">
        <f>IF(INDEX(Transactions!$L:$L,ROW()-8)="",0,INDEX(Transactions!$Q:$Q,ROW()-8))</f>
        <v>0</v>
      </c>
    </row>
    <row r="4018" spans="2:6" x14ac:dyDescent="0.15">
      <c r="B4018">
        <f ca="1">IF(INDEX(Transactions!$L:$L,ROW()-8)="",TODAY(),INDEX(Transactions!$G:$G,ROW()-8))</f>
        <v>46238</v>
      </c>
      <c r="F4018">
        <f>IF(INDEX(Transactions!$L:$L,ROW()-8)="",0,INDEX(Transactions!$Q:$Q,ROW()-8))</f>
        <v>0</v>
      </c>
    </row>
    <row r="4019" spans="2:6" x14ac:dyDescent="0.15">
      <c r="B4019">
        <f ca="1">IF(INDEX(Transactions!$L:$L,ROW()-8)="",TODAY(),INDEX(Transactions!$G:$G,ROW()-8))</f>
        <v>46238</v>
      </c>
      <c r="F4019">
        <f>IF(INDEX(Transactions!$L:$L,ROW()-8)="",0,INDEX(Transactions!$Q:$Q,ROW()-8))</f>
        <v>0</v>
      </c>
    </row>
    <row r="4020" spans="2:6" x14ac:dyDescent="0.15">
      <c r="B4020">
        <f ca="1">IF(INDEX(Transactions!$L:$L,ROW()-8)="",TODAY(),INDEX(Transactions!$G:$G,ROW()-8))</f>
        <v>46238</v>
      </c>
      <c r="F4020">
        <f>IF(INDEX(Transactions!$L:$L,ROW()-8)="",0,INDEX(Transactions!$Q:$Q,ROW()-8))</f>
        <v>0</v>
      </c>
    </row>
    <row r="4021" spans="2:6" x14ac:dyDescent="0.15">
      <c r="B4021">
        <f ca="1">IF(INDEX(Transactions!$L:$L,ROW()-8)="",TODAY(),INDEX(Transactions!$G:$G,ROW()-8))</f>
        <v>46238</v>
      </c>
      <c r="F4021">
        <f>IF(INDEX(Transactions!$L:$L,ROW()-8)="",0,INDEX(Transactions!$Q:$Q,ROW()-8))</f>
        <v>0</v>
      </c>
    </row>
    <row r="4022" spans="2:6" x14ac:dyDescent="0.15">
      <c r="B4022">
        <f ca="1">IF(INDEX(Transactions!$L:$L,ROW()-8)="",TODAY(),INDEX(Transactions!$G:$G,ROW()-8))</f>
        <v>46238</v>
      </c>
      <c r="F4022">
        <f>IF(INDEX(Transactions!$L:$L,ROW()-8)="",0,INDEX(Transactions!$Q:$Q,ROW()-8))</f>
        <v>0</v>
      </c>
    </row>
    <row r="4023" spans="2:6" x14ac:dyDescent="0.15">
      <c r="B4023">
        <f ca="1">IF(INDEX(Transactions!$L:$L,ROW()-8)="",TODAY(),INDEX(Transactions!$G:$G,ROW()-8))</f>
        <v>46238</v>
      </c>
      <c r="F4023">
        <f>IF(INDEX(Transactions!$L:$L,ROW()-8)="",0,INDEX(Transactions!$Q:$Q,ROW()-8))</f>
        <v>0</v>
      </c>
    </row>
    <row r="4024" spans="2:6" x14ac:dyDescent="0.15">
      <c r="B4024">
        <f ca="1">IF(INDEX(Transactions!$L:$L,ROW()-8)="",TODAY(),INDEX(Transactions!$G:$G,ROW()-8))</f>
        <v>46238</v>
      </c>
      <c r="F4024">
        <f>IF(INDEX(Transactions!$L:$L,ROW()-8)="",0,INDEX(Transactions!$Q:$Q,ROW()-8))</f>
        <v>0</v>
      </c>
    </row>
    <row r="4025" spans="2:6" x14ac:dyDescent="0.15">
      <c r="B4025">
        <f ca="1">IF(INDEX(Transactions!$L:$L,ROW()-8)="",TODAY(),INDEX(Transactions!$G:$G,ROW()-8))</f>
        <v>46238</v>
      </c>
      <c r="F4025">
        <f>IF(INDEX(Transactions!$L:$L,ROW()-8)="",0,INDEX(Transactions!$Q:$Q,ROW()-8))</f>
        <v>0</v>
      </c>
    </row>
    <row r="4026" spans="2:6" x14ac:dyDescent="0.15">
      <c r="B4026">
        <f ca="1">IF(INDEX(Transactions!$L:$L,ROW()-8)="",TODAY(),INDEX(Transactions!$G:$G,ROW()-8))</f>
        <v>46238</v>
      </c>
      <c r="F4026">
        <f>IF(INDEX(Transactions!$L:$L,ROW()-8)="",0,INDEX(Transactions!$Q:$Q,ROW()-8))</f>
        <v>0</v>
      </c>
    </row>
    <row r="4027" spans="2:6" x14ac:dyDescent="0.15">
      <c r="B4027">
        <f ca="1">IF(INDEX(Transactions!$L:$L,ROW()-8)="",TODAY(),INDEX(Transactions!$G:$G,ROW()-8))</f>
        <v>46238</v>
      </c>
      <c r="F4027">
        <f>IF(INDEX(Transactions!$L:$L,ROW()-8)="",0,INDEX(Transactions!$Q:$Q,ROW()-8))</f>
        <v>0</v>
      </c>
    </row>
    <row r="4028" spans="2:6" x14ac:dyDescent="0.15">
      <c r="B4028">
        <f ca="1">IF(INDEX(Transactions!$L:$L,ROW()-8)="",TODAY(),INDEX(Transactions!$G:$G,ROW()-8))</f>
        <v>46238</v>
      </c>
      <c r="F4028">
        <f>IF(INDEX(Transactions!$L:$L,ROW()-8)="",0,INDEX(Transactions!$Q:$Q,ROW()-8))</f>
        <v>0</v>
      </c>
    </row>
    <row r="4029" spans="2:6" x14ac:dyDescent="0.15">
      <c r="B4029">
        <f ca="1">IF(INDEX(Transactions!$L:$L,ROW()-8)="",TODAY(),INDEX(Transactions!$G:$G,ROW()-8))</f>
        <v>46238</v>
      </c>
      <c r="F4029">
        <f>IF(INDEX(Transactions!$L:$L,ROW()-8)="",0,INDEX(Transactions!$Q:$Q,ROW()-8))</f>
        <v>0</v>
      </c>
    </row>
    <row r="4030" spans="2:6" x14ac:dyDescent="0.15">
      <c r="B4030">
        <f ca="1">IF(INDEX(Transactions!$L:$L,ROW()-8)="",TODAY(),INDEX(Transactions!$G:$G,ROW()-8))</f>
        <v>46238</v>
      </c>
      <c r="F4030">
        <f>IF(INDEX(Transactions!$L:$L,ROW()-8)="",0,INDEX(Transactions!$Q:$Q,ROW()-8))</f>
        <v>0</v>
      </c>
    </row>
    <row r="4031" spans="2:6" x14ac:dyDescent="0.15">
      <c r="B4031">
        <f ca="1">IF(INDEX(Transactions!$L:$L,ROW()-8)="",TODAY(),INDEX(Transactions!$G:$G,ROW()-8))</f>
        <v>46238</v>
      </c>
      <c r="F4031">
        <f>IF(INDEX(Transactions!$L:$L,ROW()-8)="",0,INDEX(Transactions!$Q:$Q,ROW()-8))</f>
        <v>0</v>
      </c>
    </row>
    <row r="4032" spans="2:6" x14ac:dyDescent="0.15">
      <c r="B4032">
        <f ca="1">IF(INDEX(Transactions!$L:$L,ROW()-8)="",TODAY(),INDEX(Transactions!$G:$G,ROW()-8))</f>
        <v>46238</v>
      </c>
      <c r="F4032">
        <f>IF(INDEX(Transactions!$L:$L,ROW()-8)="",0,INDEX(Transactions!$Q:$Q,ROW()-8))</f>
        <v>0</v>
      </c>
    </row>
    <row r="4033" spans="2:6" x14ac:dyDescent="0.15">
      <c r="B4033">
        <f ca="1">IF(INDEX(Transactions!$L:$L,ROW()-8)="",TODAY(),INDEX(Transactions!$G:$G,ROW()-8))</f>
        <v>46238</v>
      </c>
      <c r="F4033">
        <f>IF(INDEX(Transactions!$L:$L,ROW()-8)="",0,INDEX(Transactions!$Q:$Q,ROW()-8))</f>
        <v>0</v>
      </c>
    </row>
    <row r="4034" spans="2:6" x14ac:dyDescent="0.15">
      <c r="B4034">
        <f ca="1">IF(INDEX(Transactions!$L:$L,ROW()-8)="",TODAY(),INDEX(Transactions!$G:$G,ROW()-8))</f>
        <v>46238</v>
      </c>
      <c r="F4034">
        <f>IF(INDEX(Transactions!$L:$L,ROW()-8)="",0,INDEX(Transactions!$Q:$Q,ROW()-8))</f>
        <v>0</v>
      </c>
    </row>
    <row r="4035" spans="2:6" x14ac:dyDescent="0.15">
      <c r="B4035">
        <f ca="1">IF(INDEX(Transactions!$L:$L,ROW()-8)="",TODAY(),INDEX(Transactions!$G:$G,ROW()-8))</f>
        <v>46238</v>
      </c>
      <c r="F4035">
        <f>IF(INDEX(Transactions!$L:$L,ROW()-8)="",0,INDEX(Transactions!$Q:$Q,ROW()-8))</f>
        <v>0</v>
      </c>
    </row>
    <row r="4036" spans="2:6" x14ac:dyDescent="0.15">
      <c r="B4036">
        <f ca="1">IF(INDEX(Transactions!$L:$L,ROW()-8)="",TODAY(),INDEX(Transactions!$G:$G,ROW()-8))</f>
        <v>46238</v>
      </c>
      <c r="F4036">
        <f>IF(INDEX(Transactions!$L:$L,ROW()-8)="",0,INDEX(Transactions!$Q:$Q,ROW()-8))</f>
        <v>0</v>
      </c>
    </row>
    <row r="4037" spans="2:6" x14ac:dyDescent="0.15">
      <c r="B4037">
        <f ca="1">IF(INDEX(Transactions!$L:$L,ROW()-8)="",TODAY(),INDEX(Transactions!$G:$G,ROW()-8))</f>
        <v>46238</v>
      </c>
      <c r="F4037">
        <f>IF(INDEX(Transactions!$L:$L,ROW()-8)="",0,INDEX(Transactions!$Q:$Q,ROW()-8))</f>
        <v>0</v>
      </c>
    </row>
    <row r="4038" spans="2:6" x14ac:dyDescent="0.15">
      <c r="B4038">
        <f ca="1">IF(INDEX(Transactions!$L:$L,ROW()-8)="",TODAY(),INDEX(Transactions!$G:$G,ROW()-8))</f>
        <v>46238</v>
      </c>
      <c r="F4038">
        <f>IF(INDEX(Transactions!$L:$L,ROW()-8)="",0,INDEX(Transactions!$Q:$Q,ROW()-8))</f>
        <v>0</v>
      </c>
    </row>
    <row r="4039" spans="2:6" x14ac:dyDescent="0.15">
      <c r="B4039">
        <f ca="1">IF(INDEX(Transactions!$L:$L,ROW()-8)="",TODAY(),INDEX(Transactions!$G:$G,ROW()-8))</f>
        <v>46238</v>
      </c>
      <c r="F4039">
        <f>IF(INDEX(Transactions!$L:$L,ROW()-8)="",0,INDEX(Transactions!$Q:$Q,ROW()-8))</f>
        <v>0</v>
      </c>
    </row>
    <row r="4040" spans="2:6" x14ac:dyDescent="0.15">
      <c r="B4040">
        <f ca="1">IF(INDEX(Transactions!$L:$L,ROW()-8)="",TODAY(),INDEX(Transactions!$G:$G,ROW()-8))</f>
        <v>46238</v>
      </c>
      <c r="F4040">
        <f>IF(INDEX(Transactions!$L:$L,ROW()-8)="",0,INDEX(Transactions!$Q:$Q,ROW()-8))</f>
        <v>0</v>
      </c>
    </row>
    <row r="4041" spans="2:6" x14ac:dyDescent="0.15">
      <c r="B4041">
        <f ca="1">IF(INDEX(Transactions!$L:$L,ROW()-8)="",TODAY(),INDEX(Transactions!$G:$G,ROW()-8))</f>
        <v>46238</v>
      </c>
      <c r="F4041">
        <f>IF(INDEX(Transactions!$L:$L,ROW()-8)="",0,INDEX(Transactions!$Q:$Q,ROW()-8))</f>
        <v>0</v>
      </c>
    </row>
    <row r="4042" spans="2:6" x14ac:dyDescent="0.15">
      <c r="B4042">
        <f ca="1">IF(INDEX(Transactions!$L:$L,ROW()-8)="",TODAY(),INDEX(Transactions!$G:$G,ROW()-8))</f>
        <v>46238</v>
      </c>
      <c r="F4042">
        <f>IF(INDEX(Transactions!$L:$L,ROW()-8)="",0,INDEX(Transactions!$Q:$Q,ROW()-8))</f>
        <v>0</v>
      </c>
    </row>
    <row r="4043" spans="2:6" x14ac:dyDescent="0.15">
      <c r="B4043">
        <f ca="1">IF(INDEX(Transactions!$L:$L,ROW()-8)="",TODAY(),INDEX(Transactions!$G:$G,ROW()-8))</f>
        <v>46238</v>
      </c>
      <c r="F4043">
        <f>IF(INDEX(Transactions!$L:$L,ROW()-8)="",0,INDEX(Transactions!$Q:$Q,ROW()-8))</f>
        <v>0</v>
      </c>
    </row>
    <row r="4044" spans="2:6" x14ac:dyDescent="0.15">
      <c r="B4044">
        <f ca="1">IF(INDEX(Transactions!$L:$L,ROW()-8)="",TODAY(),INDEX(Transactions!$G:$G,ROW()-8))</f>
        <v>46238</v>
      </c>
      <c r="F4044">
        <f>IF(INDEX(Transactions!$L:$L,ROW()-8)="",0,INDEX(Transactions!$Q:$Q,ROW()-8))</f>
        <v>0</v>
      </c>
    </row>
    <row r="4045" spans="2:6" x14ac:dyDescent="0.15">
      <c r="B4045">
        <f ca="1">IF(INDEX(Transactions!$L:$L,ROW()-8)="",TODAY(),INDEX(Transactions!$G:$G,ROW()-8))</f>
        <v>46238</v>
      </c>
      <c r="F4045">
        <f>IF(INDEX(Transactions!$L:$L,ROW()-8)="",0,INDEX(Transactions!$Q:$Q,ROW()-8))</f>
        <v>0</v>
      </c>
    </row>
    <row r="4046" spans="2:6" x14ac:dyDescent="0.15">
      <c r="B4046">
        <f ca="1">IF(INDEX(Transactions!$L:$L,ROW()-8)="",TODAY(),INDEX(Transactions!$G:$G,ROW()-8))</f>
        <v>46238</v>
      </c>
      <c r="F4046">
        <f>IF(INDEX(Transactions!$L:$L,ROW()-8)="",0,INDEX(Transactions!$Q:$Q,ROW()-8))</f>
        <v>0</v>
      </c>
    </row>
    <row r="4047" spans="2:6" x14ac:dyDescent="0.15">
      <c r="B4047">
        <f ca="1">IF(INDEX(Transactions!$L:$L,ROW()-8)="",TODAY(),INDEX(Transactions!$G:$G,ROW()-8))</f>
        <v>46238</v>
      </c>
      <c r="F4047">
        <f>IF(INDEX(Transactions!$L:$L,ROW()-8)="",0,INDEX(Transactions!$Q:$Q,ROW()-8))</f>
        <v>0</v>
      </c>
    </row>
    <row r="4048" spans="2:6" x14ac:dyDescent="0.15">
      <c r="B4048">
        <f ca="1">IF(INDEX(Transactions!$L:$L,ROW()-8)="",TODAY(),INDEX(Transactions!$G:$G,ROW()-8))</f>
        <v>46238</v>
      </c>
      <c r="F4048">
        <f>IF(INDEX(Transactions!$L:$L,ROW()-8)="",0,INDEX(Transactions!$Q:$Q,ROW()-8))</f>
        <v>0</v>
      </c>
    </row>
    <row r="4049" spans="2:6" x14ac:dyDescent="0.15">
      <c r="B4049">
        <f ca="1">IF(INDEX(Transactions!$L:$L,ROW()-8)="",TODAY(),INDEX(Transactions!$G:$G,ROW()-8))</f>
        <v>46238</v>
      </c>
      <c r="F4049">
        <f>IF(INDEX(Transactions!$L:$L,ROW()-8)="",0,INDEX(Transactions!$Q:$Q,ROW()-8))</f>
        <v>0</v>
      </c>
    </row>
    <row r="4050" spans="2:6" x14ac:dyDescent="0.15">
      <c r="B4050">
        <f ca="1">IF(INDEX(Transactions!$L:$L,ROW()-8)="",TODAY(),INDEX(Transactions!$G:$G,ROW()-8))</f>
        <v>46238</v>
      </c>
      <c r="F4050">
        <f>IF(INDEX(Transactions!$L:$L,ROW()-8)="",0,INDEX(Transactions!$Q:$Q,ROW()-8))</f>
        <v>0</v>
      </c>
    </row>
    <row r="4051" spans="2:6" x14ac:dyDescent="0.15">
      <c r="B4051">
        <f ca="1">IF(INDEX(Transactions!$L:$L,ROW()-8)="",TODAY(),INDEX(Transactions!$G:$G,ROW()-8))</f>
        <v>46238</v>
      </c>
      <c r="F4051">
        <f>IF(INDEX(Transactions!$L:$L,ROW()-8)="",0,INDEX(Transactions!$Q:$Q,ROW()-8))</f>
        <v>0</v>
      </c>
    </row>
    <row r="4052" spans="2:6" x14ac:dyDescent="0.15">
      <c r="B4052">
        <f ca="1">IF(INDEX(Transactions!$L:$L,ROW()-8)="",TODAY(),INDEX(Transactions!$G:$G,ROW()-8))</f>
        <v>46238</v>
      </c>
      <c r="F4052">
        <f>IF(INDEX(Transactions!$L:$L,ROW()-8)="",0,INDEX(Transactions!$Q:$Q,ROW()-8))</f>
        <v>0</v>
      </c>
    </row>
    <row r="4053" spans="2:6" x14ac:dyDescent="0.15">
      <c r="B4053">
        <f ca="1">IF(INDEX(Transactions!$L:$L,ROW()-8)="",TODAY(),INDEX(Transactions!$G:$G,ROW()-8))</f>
        <v>46238</v>
      </c>
      <c r="F4053">
        <f>IF(INDEX(Transactions!$L:$L,ROW()-8)="",0,INDEX(Transactions!$Q:$Q,ROW()-8))</f>
        <v>0</v>
      </c>
    </row>
    <row r="4054" spans="2:6" x14ac:dyDescent="0.15">
      <c r="B4054">
        <f ca="1">IF(INDEX(Transactions!$L:$L,ROW()-8)="",TODAY(),INDEX(Transactions!$G:$G,ROW()-8))</f>
        <v>46238</v>
      </c>
      <c r="F4054">
        <f>IF(INDEX(Transactions!$L:$L,ROW()-8)="",0,INDEX(Transactions!$Q:$Q,ROW()-8))</f>
        <v>0</v>
      </c>
    </row>
    <row r="4055" spans="2:6" x14ac:dyDescent="0.15">
      <c r="B4055">
        <f ca="1">IF(INDEX(Transactions!$L:$L,ROW()-8)="",TODAY(),INDEX(Transactions!$G:$G,ROW()-8))</f>
        <v>46238</v>
      </c>
      <c r="F4055">
        <f>IF(INDEX(Transactions!$L:$L,ROW()-8)="",0,INDEX(Transactions!$Q:$Q,ROW()-8))</f>
        <v>0</v>
      </c>
    </row>
    <row r="4056" spans="2:6" x14ac:dyDescent="0.15">
      <c r="B4056">
        <f ca="1">IF(INDEX(Transactions!$L:$L,ROW()-8)="",TODAY(),INDEX(Transactions!$G:$G,ROW()-8))</f>
        <v>46238</v>
      </c>
      <c r="F4056">
        <f>IF(INDEX(Transactions!$L:$L,ROW()-8)="",0,INDEX(Transactions!$Q:$Q,ROW()-8))</f>
        <v>0</v>
      </c>
    </row>
    <row r="4057" spans="2:6" x14ac:dyDescent="0.15">
      <c r="B4057">
        <f ca="1">IF(INDEX(Transactions!$L:$L,ROW()-8)="",TODAY(),INDEX(Transactions!$G:$G,ROW()-8))</f>
        <v>46238</v>
      </c>
      <c r="F4057">
        <f>IF(INDEX(Transactions!$L:$L,ROW()-8)="",0,INDEX(Transactions!$Q:$Q,ROW()-8))</f>
        <v>0</v>
      </c>
    </row>
    <row r="4058" spans="2:6" x14ac:dyDescent="0.15">
      <c r="B4058">
        <f ca="1">IF(INDEX(Transactions!$L:$L,ROW()-8)="",TODAY(),INDEX(Transactions!$G:$G,ROW()-8))</f>
        <v>46238</v>
      </c>
      <c r="F4058">
        <f>IF(INDEX(Transactions!$L:$L,ROW()-8)="",0,INDEX(Transactions!$Q:$Q,ROW()-8))</f>
        <v>0</v>
      </c>
    </row>
    <row r="4059" spans="2:6" x14ac:dyDescent="0.15">
      <c r="B4059">
        <f ca="1">IF(INDEX(Transactions!$L:$L,ROW()-8)="",TODAY(),INDEX(Transactions!$G:$G,ROW()-8))</f>
        <v>46238</v>
      </c>
      <c r="F4059">
        <f>IF(INDEX(Transactions!$L:$L,ROW()-8)="",0,INDEX(Transactions!$Q:$Q,ROW()-8))</f>
        <v>0</v>
      </c>
    </row>
    <row r="4060" spans="2:6" x14ac:dyDescent="0.15">
      <c r="B4060">
        <f ca="1">IF(INDEX(Transactions!$L:$L,ROW()-8)="",TODAY(),INDEX(Transactions!$G:$G,ROW()-8))</f>
        <v>46238</v>
      </c>
      <c r="F4060">
        <f>IF(INDEX(Transactions!$L:$L,ROW()-8)="",0,INDEX(Transactions!$Q:$Q,ROW()-8))</f>
        <v>0</v>
      </c>
    </row>
    <row r="4061" spans="2:6" x14ac:dyDescent="0.15">
      <c r="B4061">
        <f ca="1">IF(INDEX(Transactions!$L:$L,ROW()-8)="",TODAY(),INDEX(Transactions!$G:$G,ROW()-8))</f>
        <v>46238</v>
      </c>
      <c r="F4061">
        <f>IF(INDEX(Transactions!$L:$L,ROW()-8)="",0,INDEX(Transactions!$Q:$Q,ROW()-8))</f>
        <v>0</v>
      </c>
    </row>
    <row r="4062" spans="2:6" x14ac:dyDescent="0.15">
      <c r="B4062">
        <f ca="1">IF(INDEX(Transactions!$L:$L,ROW()-8)="",TODAY(),INDEX(Transactions!$G:$G,ROW()-8))</f>
        <v>46238</v>
      </c>
      <c r="F4062">
        <f>IF(INDEX(Transactions!$L:$L,ROW()-8)="",0,INDEX(Transactions!$Q:$Q,ROW()-8))</f>
        <v>0</v>
      </c>
    </row>
    <row r="4063" spans="2:6" x14ac:dyDescent="0.15">
      <c r="B4063">
        <f ca="1">IF(INDEX(Transactions!$L:$L,ROW()-8)="",TODAY(),INDEX(Transactions!$G:$G,ROW()-8))</f>
        <v>46238</v>
      </c>
      <c r="F4063">
        <f>IF(INDEX(Transactions!$L:$L,ROW()-8)="",0,INDEX(Transactions!$Q:$Q,ROW()-8))</f>
        <v>0</v>
      </c>
    </row>
    <row r="4064" spans="2:6" x14ac:dyDescent="0.15">
      <c r="B4064">
        <f ca="1">IF(INDEX(Transactions!$L:$L,ROW()-8)="",TODAY(),INDEX(Transactions!$G:$G,ROW()-8))</f>
        <v>46238</v>
      </c>
      <c r="F4064">
        <f>IF(INDEX(Transactions!$L:$L,ROW()-8)="",0,INDEX(Transactions!$Q:$Q,ROW()-8))</f>
        <v>0</v>
      </c>
    </row>
    <row r="4065" spans="2:6" x14ac:dyDescent="0.15">
      <c r="B4065">
        <f ca="1">IF(INDEX(Transactions!$L:$L,ROW()-8)="",TODAY(),INDEX(Transactions!$G:$G,ROW()-8))</f>
        <v>46238</v>
      </c>
      <c r="F4065">
        <f>IF(INDEX(Transactions!$L:$L,ROW()-8)="",0,INDEX(Transactions!$Q:$Q,ROW()-8))</f>
        <v>0</v>
      </c>
    </row>
    <row r="4066" spans="2:6" x14ac:dyDescent="0.15">
      <c r="B4066">
        <f ca="1">IF(INDEX(Transactions!$L:$L,ROW()-8)="",TODAY(),INDEX(Transactions!$G:$G,ROW()-8))</f>
        <v>46238</v>
      </c>
      <c r="F4066">
        <f>IF(INDEX(Transactions!$L:$L,ROW()-8)="",0,INDEX(Transactions!$Q:$Q,ROW()-8))</f>
        <v>0</v>
      </c>
    </row>
    <row r="4067" spans="2:6" x14ac:dyDescent="0.15">
      <c r="B4067">
        <f ca="1">IF(INDEX(Transactions!$L:$L,ROW()-8)="",TODAY(),INDEX(Transactions!$G:$G,ROW()-8))</f>
        <v>46238</v>
      </c>
      <c r="F4067">
        <f>IF(INDEX(Transactions!$L:$L,ROW()-8)="",0,INDEX(Transactions!$Q:$Q,ROW()-8))</f>
        <v>0</v>
      </c>
    </row>
    <row r="4068" spans="2:6" x14ac:dyDescent="0.15">
      <c r="B4068">
        <f ca="1">IF(INDEX(Transactions!$L:$L,ROW()-8)="",TODAY(),INDEX(Transactions!$G:$G,ROW()-8))</f>
        <v>46238</v>
      </c>
      <c r="F4068">
        <f>IF(INDEX(Transactions!$L:$L,ROW()-8)="",0,INDEX(Transactions!$Q:$Q,ROW()-8))</f>
        <v>0</v>
      </c>
    </row>
    <row r="4069" spans="2:6" x14ac:dyDescent="0.15">
      <c r="B4069">
        <f ca="1">IF(INDEX(Transactions!$L:$L,ROW()-8)="",TODAY(),INDEX(Transactions!$G:$G,ROW()-8))</f>
        <v>46238</v>
      </c>
      <c r="F4069">
        <f>IF(INDEX(Transactions!$L:$L,ROW()-8)="",0,INDEX(Transactions!$Q:$Q,ROW()-8))</f>
        <v>0</v>
      </c>
    </row>
    <row r="4070" spans="2:6" x14ac:dyDescent="0.15">
      <c r="B4070">
        <f ca="1">IF(INDEX(Transactions!$L:$L,ROW()-8)="",TODAY(),INDEX(Transactions!$G:$G,ROW()-8))</f>
        <v>46238</v>
      </c>
      <c r="F4070">
        <f>IF(INDEX(Transactions!$L:$L,ROW()-8)="",0,INDEX(Transactions!$Q:$Q,ROW()-8))</f>
        <v>0</v>
      </c>
    </row>
    <row r="4071" spans="2:6" x14ac:dyDescent="0.15">
      <c r="B4071">
        <f ca="1">IF(INDEX(Transactions!$L:$L,ROW()-8)="",TODAY(),INDEX(Transactions!$G:$G,ROW()-8))</f>
        <v>46238</v>
      </c>
      <c r="F4071">
        <f>IF(INDEX(Transactions!$L:$L,ROW()-8)="",0,INDEX(Transactions!$Q:$Q,ROW()-8))</f>
        <v>0</v>
      </c>
    </row>
    <row r="4072" spans="2:6" x14ac:dyDescent="0.15">
      <c r="B4072">
        <f ca="1">IF(INDEX(Transactions!$L:$L,ROW()-8)="",TODAY(),INDEX(Transactions!$G:$G,ROW()-8))</f>
        <v>46238</v>
      </c>
      <c r="F4072">
        <f>IF(INDEX(Transactions!$L:$L,ROW()-8)="",0,INDEX(Transactions!$Q:$Q,ROW()-8))</f>
        <v>0</v>
      </c>
    </row>
    <row r="4073" spans="2:6" x14ac:dyDescent="0.15">
      <c r="B4073">
        <f ca="1">IF(INDEX(Transactions!$L:$L,ROW()-8)="",TODAY(),INDEX(Transactions!$G:$G,ROW()-8))</f>
        <v>46238</v>
      </c>
      <c r="F4073">
        <f>IF(INDEX(Transactions!$L:$L,ROW()-8)="",0,INDEX(Transactions!$Q:$Q,ROW()-8))</f>
        <v>0</v>
      </c>
    </row>
    <row r="4074" spans="2:6" x14ac:dyDescent="0.15">
      <c r="B4074">
        <f ca="1">IF(INDEX(Transactions!$L:$L,ROW()-8)="",TODAY(),INDEX(Transactions!$G:$G,ROW()-8))</f>
        <v>46238</v>
      </c>
      <c r="F4074">
        <f>IF(INDEX(Transactions!$L:$L,ROW()-8)="",0,INDEX(Transactions!$Q:$Q,ROW()-8))</f>
        <v>0</v>
      </c>
    </row>
    <row r="4075" spans="2:6" x14ac:dyDescent="0.15">
      <c r="B4075">
        <f ca="1">IF(INDEX(Transactions!$L:$L,ROW()-8)="",TODAY(),INDEX(Transactions!$G:$G,ROW()-8))</f>
        <v>46238</v>
      </c>
      <c r="F4075">
        <f>IF(INDEX(Transactions!$L:$L,ROW()-8)="",0,INDEX(Transactions!$Q:$Q,ROW()-8))</f>
        <v>0</v>
      </c>
    </row>
    <row r="4076" spans="2:6" x14ac:dyDescent="0.15">
      <c r="B4076">
        <f ca="1">IF(INDEX(Transactions!$L:$L,ROW()-8)="",TODAY(),INDEX(Transactions!$G:$G,ROW()-8))</f>
        <v>46238</v>
      </c>
      <c r="F4076">
        <f>IF(INDEX(Transactions!$L:$L,ROW()-8)="",0,INDEX(Transactions!$Q:$Q,ROW()-8))</f>
        <v>0</v>
      </c>
    </row>
    <row r="4077" spans="2:6" x14ac:dyDescent="0.15">
      <c r="B4077">
        <f ca="1">IF(INDEX(Transactions!$L:$L,ROW()-8)="",TODAY(),INDEX(Transactions!$G:$G,ROW()-8))</f>
        <v>46238</v>
      </c>
      <c r="F4077">
        <f>IF(INDEX(Transactions!$L:$L,ROW()-8)="",0,INDEX(Transactions!$Q:$Q,ROW()-8))</f>
        <v>0</v>
      </c>
    </row>
    <row r="4078" spans="2:6" x14ac:dyDescent="0.15">
      <c r="B4078">
        <f ca="1">IF(INDEX(Transactions!$L:$L,ROW()-8)="",TODAY(),INDEX(Transactions!$G:$G,ROW()-8))</f>
        <v>46238</v>
      </c>
      <c r="F4078">
        <f>IF(INDEX(Transactions!$L:$L,ROW()-8)="",0,INDEX(Transactions!$Q:$Q,ROW()-8))</f>
        <v>0</v>
      </c>
    </row>
    <row r="4079" spans="2:6" x14ac:dyDescent="0.15">
      <c r="B4079">
        <f ca="1">IF(INDEX(Transactions!$L:$L,ROW()-8)="",TODAY(),INDEX(Transactions!$G:$G,ROW()-8))</f>
        <v>46238</v>
      </c>
      <c r="F4079">
        <f>IF(INDEX(Transactions!$L:$L,ROW()-8)="",0,INDEX(Transactions!$Q:$Q,ROW()-8))</f>
        <v>0</v>
      </c>
    </row>
    <row r="4080" spans="2:6" x14ac:dyDescent="0.15">
      <c r="B4080">
        <f ca="1">IF(INDEX(Transactions!$L:$L,ROW()-8)="",TODAY(),INDEX(Transactions!$G:$G,ROW()-8))</f>
        <v>46238</v>
      </c>
      <c r="F4080">
        <f>IF(INDEX(Transactions!$L:$L,ROW()-8)="",0,INDEX(Transactions!$Q:$Q,ROW()-8))</f>
        <v>0</v>
      </c>
    </row>
    <row r="4081" spans="2:6" x14ac:dyDescent="0.15">
      <c r="B4081">
        <f ca="1">IF(INDEX(Transactions!$L:$L,ROW()-8)="",TODAY(),INDEX(Transactions!$G:$G,ROW()-8))</f>
        <v>46238</v>
      </c>
      <c r="F4081">
        <f>IF(INDEX(Transactions!$L:$L,ROW()-8)="",0,INDEX(Transactions!$Q:$Q,ROW()-8))</f>
        <v>0</v>
      </c>
    </row>
    <row r="4082" spans="2:6" x14ac:dyDescent="0.15">
      <c r="B4082">
        <f ca="1">IF(INDEX(Transactions!$L:$L,ROW()-8)="",TODAY(),INDEX(Transactions!$G:$G,ROW()-8))</f>
        <v>46238</v>
      </c>
      <c r="F4082">
        <f>IF(INDEX(Transactions!$L:$L,ROW()-8)="",0,INDEX(Transactions!$Q:$Q,ROW()-8))</f>
        <v>0</v>
      </c>
    </row>
    <row r="4083" spans="2:6" x14ac:dyDescent="0.15">
      <c r="B4083">
        <f ca="1">IF(INDEX(Transactions!$L:$L,ROW()-8)="",TODAY(),INDEX(Transactions!$G:$G,ROW()-8))</f>
        <v>46238</v>
      </c>
      <c r="F4083">
        <f>IF(INDEX(Transactions!$L:$L,ROW()-8)="",0,INDEX(Transactions!$Q:$Q,ROW()-8))</f>
        <v>0</v>
      </c>
    </row>
    <row r="4084" spans="2:6" x14ac:dyDescent="0.15">
      <c r="B4084">
        <f ca="1">IF(INDEX(Transactions!$L:$L,ROW()-8)="",TODAY(),INDEX(Transactions!$G:$G,ROW()-8))</f>
        <v>46238</v>
      </c>
      <c r="F4084">
        <f>IF(INDEX(Transactions!$L:$L,ROW()-8)="",0,INDEX(Transactions!$Q:$Q,ROW()-8))</f>
        <v>0</v>
      </c>
    </row>
    <row r="4085" spans="2:6" x14ac:dyDescent="0.15">
      <c r="B4085">
        <f ca="1">IF(INDEX(Transactions!$L:$L,ROW()-8)="",TODAY(),INDEX(Transactions!$G:$G,ROW()-8))</f>
        <v>46238</v>
      </c>
      <c r="F4085">
        <f>IF(INDEX(Transactions!$L:$L,ROW()-8)="",0,INDEX(Transactions!$Q:$Q,ROW()-8))</f>
        <v>0</v>
      </c>
    </row>
    <row r="4086" spans="2:6" x14ac:dyDescent="0.15">
      <c r="B4086">
        <f ca="1">IF(INDEX(Transactions!$L:$L,ROW()-8)="",TODAY(),INDEX(Transactions!$G:$G,ROW()-8))</f>
        <v>46238</v>
      </c>
      <c r="F4086">
        <f>IF(INDEX(Transactions!$L:$L,ROW()-8)="",0,INDEX(Transactions!$Q:$Q,ROW()-8))</f>
        <v>0</v>
      </c>
    </row>
    <row r="4087" spans="2:6" x14ac:dyDescent="0.15">
      <c r="B4087">
        <f ca="1">IF(INDEX(Transactions!$L:$L,ROW()-8)="",TODAY(),INDEX(Transactions!$G:$G,ROW()-8))</f>
        <v>46238</v>
      </c>
      <c r="F4087">
        <f>IF(INDEX(Transactions!$L:$L,ROW()-8)="",0,INDEX(Transactions!$Q:$Q,ROW()-8))</f>
        <v>0</v>
      </c>
    </row>
    <row r="4088" spans="2:6" x14ac:dyDescent="0.15">
      <c r="B4088">
        <f ca="1">IF(INDEX(Transactions!$L:$L,ROW()-8)="",TODAY(),INDEX(Transactions!$G:$G,ROW()-8))</f>
        <v>46238</v>
      </c>
      <c r="F4088">
        <f>IF(INDEX(Transactions!$L:$L,ROW()-8)="",0,INDEX(Transactions!$Q:$Q,ROW()-8))</f>
        <v>0</v>
      </c>
    </row>
    <row r="4089" spans="2:6" x14ac:dyDescent="0.15">
      <c r="B4089">
        <f ca="1">IF(INDEX(Transactions!$L:$L,ROW()-8)="",TODAY(),INDEX(Transactions!$G:$G,ROW()-8))</f>
        <v>46238</v>
      </c>
      <c r="F4089">
        <f>IF(INDEX(Transactions!$L:$L,ROW()-8)="",0,INDEX(Transactions!$Q:$Q,ROW()-8))</f>
        <v>0</v>
      </c>
    </row>
    <row r="4090" spans="2:6" x14ac:dyDescent="0.15">
      <c r="B4090">
        <f ca="1">IF(INDEX(Transactions!$L:$L,ROW()-8)="",TODAY(),INDEX(Transactions!$G:$G,ROW()-8))</f>
        <v>46238</v>
      </c>
      <c r="F4090">
        <f>IF(INDEX(Transactions!$L:$L,ROW()-8)="",0,INDEX(Transactions!$Q:$Q,ROW()-8))</f>
        <v>0</v>
      </c>
    </row>
    <row r="4091" spans="2:6" x14ac:dyDescent="0.15">
      <c r="B4091">
        <f ca="1">IF(INDEX(Transactions!$L:$L,ROW()-8)="",TODAY(),INDEX(Transactions!$G:$G,ROW()-8))</f>
        <v>46238</v>
      </c>
      <c r="F4091">
        <f>IF(INDEX(Transactions!$L:$L,ROW()-8)="",0,INDEX(Transactions!$Q:$Q,ROW()-8))</f>
        <v>0</v>
      </c>
    </row>
    <row r="4092" spans="2:6" x14ac:dyDescent="0.15">
      <c r="B4092">
        <f ca="1">IF(INDEX(Transactions!$L:$L,ROW()-8)="",TODAY(),INDEX(Transactions!$G:$G,ROW()-8))</f>
        <v>46238</v>
      </c>
      <c r="F4092">
        <f>IF(INDEX(Transactions!$L:$L,ROW()-8)="",0,INDEX(Transactions!$Q:$Q,ROW()-8))</f>
        <v>0</v>
      </c>
    </row>
    <row r="4093" spans="2:6" x14ac:dyDescent="0.15">
      <c r="B4093">
        <f ca="1">IF(INDEX(Transactions!$L:$L,ROW()-8)="",TODAY(),INDEX(Transactions!$G:$G,ROW()-8))</f>
        <v>46238</v>
      </c>
      <c r="F4093">
        <f>IF(INDEX(Transactions!$L:$L,ROW()-8)="",0,INDEX(Transactions!$Q:$Q,ROW()-8))</f>
        <v>0</v>
      </c>
    </row>
    <row r="4094" spans="2:6" x14ac:dyDescent="0.15">
      <c r="B4094">
        <f ca="1">IF(INDEX(Transactions!$L:$L,ROW()-8)="",TODAY(),INDEX(Transactions!$G:$G,ROW()-8))</f>
        <v>46238</v>
      </c>
      <c r="F4094">
        <f>IF(INDEX(Transactions!$L:$L,ROW()-8)="",0,INDEX(Transactions!$Q:$Q,ROW()-8))</f>
        <v>0</v>
      </c>
    </row>
    <row r="4095" spans="2:6" x14ac:dyDescent="0.15">
      <c r="B4095">
        <f ca="1">IF(INDEX(Transactions!$L:$L,ROW()-8)="",TODAY(),INDEX(Transactions!$G:$G,ROW()-8))</f>
        <v>46238</v>
      </c>
      <c r="F4095">
        <f>IF(INDEX(Transactions!$L:$L,ROW()-8)="",0,INDEX(Transactions!$Q:$Q,ROW()-8))</f>
        <v>0</v>
      </c>
    </row>
    <row r="4096" spans="2:6" x14ac:dyDescent="0.15">
      <c r="B4096">
        <f ca="1">IF(INDEX(Transactions!$L:$L,ROW()-8)="",TODAY(),INDEX(Transactions!$G:$G,ROW()-8))</f>
        <v>46238</v>
      </c>
      <c r="F4096">
        <f>IF(INDEX(Transactions!$L:$L,ROW()-8)="",0,INDEX(Transactions!$Q:$Q,ROW()-8))</f>
        <v>0</v>
      </c>
    </row>
    <row r="4097" spans="2:6" x14ac:dyDescent="0.15">
      <c r="B4097">
        <f ca="1">IF(INDEX(Transactions!$L:$L,ROW()-8)="",TODAY(),INDEX(Transactions!$G:$G,ROW()-8))</f>
        <v>46238</v>
      </c>
      <c r="F4097">
        <f>IF(INDEX(Transactions!$L:$L,ROW()-8)="",0,INDEX(Transactions!$Q:$Q,ROW()-8))</f>
        <v>0</v>
      </c>
    </row>
    <row r="4098" spans="2:6" x14ac:dyDescent="0.15">
      <c r="B4098">
        <f ca="1">IF(INDEX(Transactions!$L:$L,ROW()-8)="",TODAY(),INDEX(Transactions!$G:$G,ROW()-8))</f>
        <v>46238</v>
      </c>
      <c r="F4098">
        <f>IF(INDEX(Transactions!$L:$L,ROW()-8)="",0,INDEX(Transactions!$Q:$Q,ROW()-8))</f>
        <v>0</v>
      </c>
    </row>
    <row r="4099" spans="2:6" x14ac:dyDescent="0.15">
      <c r="B4099">
        <f ca="1">IF(INDEX(Transactions!$L:$L,ROW()-8)="",TODAY(),INDEX(Transactions!$G:$G,ROW()-8))</f>
        <v>46238</v>
      </c>
      <c r="F4099">
        <f>IF(INDEX(Transactions!$L:$L,ROW()-8)="",0,INDEX(Transactions!$Q:$Q,ROW()-8))</f>
        <v>0</v>
      </c>
    </row>
    <row r="4100" spans="2:6" x14ac:dyDescent="0.15">
      <c r="B4100">
        <f ca="1">IF(INDEX(Transactions!$L:$L,ROW()-8)="",TODAY(),INDEX(Transactions!$G:$G,ROW()-8))</f>
        <v>46238</v>
      </c>
      <c r="F4100">
        <f>IF(INDEX(Transactions!$L:$L,ROW()-8)="",0,INDEX(Transactions!$Q:$Q,ROW()-8))</f>
        <v>0</v>
      </c>
    </row>
    <row r="4101" spans="2:6" x14ac:dyDescent="0.15">
      <c r="B4101">
        <f ca="1">IF(INDEX(Transactions!$L:$L,ROW()-8)="",TODAY(),INDEX(Transactions!$G:$G,ROW()-8))</f>
        <v>46238</v>
      </c>
      <c r="F4101">
        <f>IF(INDEX(Transactions!$L:$L,ROW()-8)="",0,INDEX(Transactions!$Q:$Q,ROW()-8))</f>
        <v>0</v>
      </c>
    </row>
    <row r="4102" spans="2:6" x14ac:dyDescent="0.15">
      <c r="B4102">
        <f ca="1">IF(INDEX(Transactions!$L:$L,ROW()-8)="",TODAY(),INDEX(Transactions!$G:$G,ROW()-8))</f>
        <v>46238</v>
      </c>
      <c r="F4102">
        <f>IF(INDEX(Transactions!$L:$L,ROW()-8)="",0,INDEX(Transactions!$Q:$Q,ROW()-8))</f>
        <v>0</v>
      </c>
    </row>
    <row r="4103" spans="2:6" x14ac:dyDescent="0.15">
      <c r="B4103">
        <f ca="1">IF(INDEX(Transactions!$L:$L,ROW()-8)="",TODAY(),INDEX(Transactions!$G:$G,ROW()-8))</f>
        <v>46238</v>
      </c>
      <c r="F4103">
        <f>IF(INDEX(Transactions!$L:$L,ROW()-8)="",0,INDEX(Transactions!$Q:$Q,ROW()-8))</f>
        <v>0</v>
      </c>
    </row>
    <row r="4104" spans="2:6" x14ac:dyDescent="0.15">
      <c r="B4104">
        <f ca="1">IF(INDEX(Transactions!$L:$L,ROW()-8)="",TODAY(),INDEX(Transactions!$G:$G,ROW()-8))</f>
        <v>46238</v>
      </c>
      <c r="F4104">
        <f>IF(INDEX(Transactions!$L:$L,ROW()-8)="",0,INDEX(Transactions!$Q:$Q,ROW()-8))</f>
        <v>0</v>
      </c>
    </row>
    <row r="4105" spans="2:6" x14ac:dyDescent="0.15">
      <c r="B4105">
        <f ca="1">IF(INDEX(Transactions!$L:$L,ROW()-8)="",TODAY(),INDEX(Transactions!$G:$G,ROW()-8))</f>
        <v>46238</v>
      </c>
      <c r="F4105">
        <f>IF(INDEX(Transactions!$L:$L,ROW()-8)="",0,INDEX(Transactions!$Q:$Q,ROW()-8))</f>
        <v>0</v>
      </c>
    </row>
    <row r="4106" spans="2:6" x14ac:dyDescent="0.15">
      <c r="B4106">
        <f ca="1">IF(INDEX(Transactions!$L:$L,ROW()-8)="",TODAY(),INDEX(Transactions!$G:$G,ROW()-8))</f>
        <v>46238</v>
      </c>
      <c r="F4106">
        <f>IF(INDEX(Transactions!$L:$L,ROW()-8)="",0,INDEX(Transactions!$Q:$Q,ROW()-8))</f>
        <v>0</v>
      </c>
    </row>
    <row r="4107" spans="2:6" x14ac:dyDescent="0.15">
      <c r="B4107">
        <f ca="1">IF(INDEX(Transactions!$L:$L,ROW()-8)="",TODAY(),INDEX(Transactions!$G:$G,ROW()-8))</f>
        <v>46238</v>
      </c>
      <c r="F4107">
        <f>IF(INDEX(Transactions!$L:$L,ROW()-8)="",0,INDEX(Transactions!$Q:$Q,ROW()-8))</f>
        <v>0</v>
      </c>
    </row>
    <row r="4108" spans="2:6" x14ac:dyDescent="0.15">
      <c r="B4108">
        <f ca="1">IF(INDEX(Transactions!$L:$L,ROW()-8)="",TODAY(),INDEX(Transactions!$G:$G,ROW()-8))</f>
        <v>46238</v>
      </c>
      <c r="F4108">
        <f>IF(INDEX(Transactions!$L:$L,ROW()-8)="",0,INDEX(Transactions!$Q:$Q,ROW()-8))</f>
        <v>0</v>
      </c>
    </row>
    <row r="4109" spans="2:6" x14ac:dyDescent="0.15">
      <c r="B4109">
        <f ca="1">IF(INDEX(Transactions!$L:$L,ROW()-8)="",TODAY(),INDEX(Transactions!$G:$G,ROW()-8))</f>
        <v>46238</v>
      </c>
      <c r="F4109">
        <f>IF(INDEX(Transactions!$L:$L,ROW()-8)="",0,INDEX(Transactions!$Q:$Q,ROW()-8))</f>
        <v>0</v>
      </c>
    </row>
    <row r="4110" spans="2:6" x14ac:dyDescent="0.15">
      <c r="B4110">
        <f ca="1">IF(INDEX(Transactions!$L:$L,ROW()-8)="",TODAY(),INDEX(Transactions!$G:$G,ROW()-8))</f>
        <v>46238</v>
      </c>
      <c r="F4110">
        <f>IF(INDEX(Transactions!$L:$L,ROW()-8)="",0,INDEX(Transactions!$Q:$Q,ROW()-8))</f>
        <v>0</v>
      </c>
    </row>
    <row r="4111" spans="2:6" x14ac:dyDescent="0.15">
      <c r="B4111">
        <f ca="1">IF(INDEX(Transactions!$L:$L,ROW()-8)="",TODAY(),INDEX(Transactions!$G:$G,ROW()-8))</f>
        <v>46238</v>
      </c>
      <c r="F4111">
        <f>IF(INDEX(Transactions!$L:$L,ROW()-8)="",0,INDEX(Transactions!$Q:$Q,ROW()-8))</f>
        <v>0</v>
      </c>
    </row>
    <row r="4112" spans="2:6" x14ac:dyDescent="0.15">
      <c r="B4112">
        <f ca="1">IF(INDEX(Transactions!$L:$L,ROW()-8)="",TODAY(),INDEX(Transactions!$G:$G,ROW()-8))</f>
        <v>46238</v>
      </c>
      <c r="F4112">
        <f>IF(INDEX(Transactions!$L:$L,ROW()-8)="",0,INDEX(Transactions!$Q:$Q,ROW()-8))</f>
        <v>0</v>
      </c>
    </row>
    <row r="4113" spans="2:6" x14ac:dyDescent="0.15">
      <c r="B4113">
        <f ca="1">IF(INDEX(Transactions!$L:$L,ROW()-8)="",TODAY(),INDEX(Transactions!$G:$G,ROW()-8))</f>
        <v>46238</v>
      </c>
      <c r="F4113">
        <f>IF(INDEX(Transactions!$L:$L,ROW()-8)="",0,INDEX(Transactions!$Q:$Q,ROW()-8))</f>
        <v>0</v>
      </c>
    </row>
    <row r="4114" spans="2:6" x14ac:dyDescent="0.15">
      <c r="B4114">
        <f ca="1">IF(INDEX(Transactions!$L:$L,ROW()-8)="",TODAY(),INDEX(Transactions!$G:$G,ROW()-8))</f>
        <v>46238</v>
      </c>
      <c r="F4114">
        <f>IF(INDEX(Transactions!$L:$L,ROW()-8)="",0,INDEX(Transactions!$Q:$Q,ROW()-8))</f>
        <v>0</v>
      </c>
    </row>
    <row r="4115" spans="2:6" x14ac:dyDescent="0.15">
      <c r="B4115">
        <f ca="1">IF(INDEX(Transactions!$L:$L,ROW()-8)="",TODAY(),INDEX(Transactions!$G:$G,ROW()-8))</f>
        <v>46238</v>
      </c>
      <c r="F4115">
        <f>IF(INDEX(Transactions!$L:$L,ROW()-8)="",0,INDEX(Transactions!$Q:$Q,ROW()-8))</f>
        <v>0</v>
      </c>
    </row>
    <row r="4116" spans="2:6" x14ac:dyDescent="0.15">
      <c r="B4116">
        <f ca="1">IF(INDEX(Transactions!$L:$L,ROW()-8)="",TODAY(),INDEX(Transactions!$G:$G,ROW()-8))</f>
        <v>46238</v>
      </c>
      <c r="F4116">
        <f>IF(INDEX(Transactions!$L:$L,ROW()-8)="",0,INDEX(Transactions!$Q:$Q,ROW()-8))</f>
        <v>0</v>
      </c>
    </row>
    <row r="4117" spans="2:6" x14ac:dyDescent="0.15">
      <c r="B4117">
        <f ca="1">IF(INDEX(Transactions!$L:$L,ROW()-8)="",TODAY(),INDEX(Transactions!$G:$G,ROW()-8))</f>
        <v>46238</v>
      </c>
      <c r="F4117">
        <f>IF(INDEX(Transactions!$L:$L,ROW()-8)="",0,INDEX(Transactions!$Q:$Q,ROW()-8))</f>
        <v>0</v>
      </c>
    </row>
    <row r="4118" spans="2:6" x14ac:dyDescent="0.15">
      <c r="B4118">
        <f ca="1">IF(INDEX(Transactions!$L:$L,ROW()-8)="",TODAY(),INDEX(Transactions!$G:$G,ROW()-8))</f>
        <v>46238</v>
      </c>
      <c r="F4118">
        <f>IF(INDEX(Transactions!$L:$L,ROW()-8)="",0,INDEX(Transactions!$Q:$Q,ROW()-8))</f>
        <v>0</v>
      </c>
    </row>
    <row r="4119" spans="2:6" x14ac:dyDescent="0.15">
      <c r="B4119">
        <f ca="1">IF(INDEX(Transactions!$L:$L,ROW()-8)="",TODAY(),INDEX(Transactions!$G:$G,ROW()-8))</f>
        <v>46238</v>
      </c>
      <c r="F4119">
        <f>IF(INDEX(Transactions!$L:$L,ROW()-8)="",0,INDEX(Transactions!$Q:$Q,ROW()-8))</f>
        <v>0</v>
      </c>
    </row>
    <row r="4120" spans="2:6" x14ac:dyDescent="0.15">
      <c r="B4120">
        <f ca="1">IF(INDEX(Transactions!$L:$L,ROW()-8)="",TODAY(),INDEX(Transactions!$G:$G,ROW()-8))</f>
        <v>46238</v>
      </c>
      <c r="F4120">
        <f>IF(INDEX(Transactions!$L:$L,ROW()-8)="",0,INDEX(Transactions!$Q:$Q,ROW()-8))</f>
        <v>0</v>
      </c>
    </row>
    <row r="4121" spans="2:6" x14ac:dyDescent="0.15">
      <c r="B4121">
        <f ca="1">IF(INDEX(Transactions!$L:$L,ROW()-8)="",TODAY(),INDEX(Transactions!$G:$G,ROW()-8))</f>
        <v>46238</v>
      </c>
      <c r="F4121">
        <f>IF(INDEX(Transactions!$L:$L,ROW()-8)="",0,INDEX(Transactions!$Q:$Q,ROW()-8))</f>
        <v>0</v>
      </c>
    </row>
    <row r="4122" spans="2:6" x14ac:dyDescent="0.15">
      <c r="B4122">
        <f ca="1">IF(INDEX(Transactions!$L:$L,ROW()-8)="",TODAY(),INDEX(Transactions!$G:$G,ROW()-8))</f>
        <v>46238</v>
      </c>
      <c r="F4122">
        <f>IF(INDEX(Transactions!$L:$L,ROW()-8)="",0,INDEX(Transactions!$Q:$Q,ROW()-8))</f>
        <v>0</v>
      </c>
    </row>
    <row r="4123" spans="2:6" x14ac:dyDescent="0.15">
      <c r="B4123">
        <f ca="1">IF(INDEX(Transactions!$L:$L,ROW()-8)="",TODAY(),INDEX(Transactions!$G:$G,ROW()-8))</f>
        <v>46238</v>
      </c>
      <c r="F4123">
        <f>IF(INDEX(Transactions!$L:$L,ROW()-8)="",0,INDEX(Transactions!$Q:$Q,ROW()-8))</f>
        <v>0</v>
      </c>
    </row>
    <row r="4124" spans="2:6" x14ac:dyDescent="0.15">
      <c r="B4124">
        <f ca="1">IF(INDEX(Transactions!$L:$L,ROW()-8)="",TODAY(),INDEX(Transactions!$G:$G,ROW()-8))</f>
        <v>46238</v>
      </c>
      <c r="F4124">
        <f>IF(INDEX(Transactions!$L:$L,ROW()-8)="",0,INDEX(Transactions!$Q:$Q,ROW()-8))</f>
        <v>0</v>
      </c>
    </row>
    <row r="4125" spans="2:6" x14ac:dyDescent="0.15">
      <c r="B4125">
        <f ca="1">IF(INDEX(Transactions!$L:$L,ROW()-8)="",TODAY(),INDEX(Transactions!$G:$G,ROW()-8))</f>
        <v>46238</v>
      </c>
      <c r="F4125">
        <f>IF(INDEX(Transactions!$L:$L,ROW()-8)="",0,INDEX(Transactions!$Q:$Q,ROW()-8))</f>
        <v>0</v>
      </c>
    </row>
    <row r="4126" spans="2:6" x14ac:dyDescent="0.15">
      <c r="B4126">
        <f ca="1">IF(INDEX(Transactions!$L:$L,ROW()-8)="",TODAY(),INDEX(Transactions!$G:$G,ROW()-8))</f>
        <v>46238</v>
      </c>
      <c r="F4126">
        <f>IF(INDEX(Transactions!$L:$L,ROW()-8)="",0,INDEX(Transactions!$Q:$Q,ROW()-8))</f>
        <v>0</v>
      </c>
    </row>
    <row r="4127" spans="2:6" x14ac:dyDescent="0.15">
      <c r="B4127">
        <f ca="1">IF(INDEX(Transactions!$L:$L,ROW()-8)="",TODAY(),INDEX(Transactions!$G:$G,ROW()-8))</f>
        <v>46238</v>
      </c>
      <c r="F4127">
        <f>IF(INDEX(Transactions!$L:$L,ROW()-8)="",0,INDEX(Transactions!$Q:$Q,ROW()-8))</f>
        <v>0</v>
      </c>
    </row>
    <row r="4128" spans="2:6" x14ac:dyDescent="0.15">
      <c r="B4128">
        <f ca="1">IF(INDEX(Transactions!$L:$L,ROW()-8)="",TODAY(),INDEX(Transactions!$G:$G,ROW()-8))</f>
        <v>46238</v>
      </c>
      <c r="F4128">
        <f>IF(INDEX(Transactions!$L:$L,ROW()-8)="",0,INDEX(Transactions!$Q:$Q,ROW()-8))</f>
        <v>0</v>
      </c>
    </row>
    <row r="4129" spans="2:6" x14ac:dyDescent="0.15">
      <c r="B4129">
        <f ca="1">IF(INDEX(Transactions!$L:$L,ROW()-8)="",TODAY(),INDEX(Transactions!$G:$G,ROW()-8))</f>
        <v>46238</v>
      </c>
      <c r="F4129">
        <f>IF(INDEX(Transactions!$L:$L,ROW()-8)="",0,INDEX(Transactions!$Q:$Q,ROW()-8))</f>
        <v>0</v>
      </c>
    </row>
    <row r="4130" spans="2:6" x14ac:dyDescent="0.15">
      <c r="B4130">
        <f ca="1">IF(INDEX(Transactions!$L:$L,ROW()-8)="",TODAY(),INDEX(Transactions!$G:$G,ROW()-8))</f>
        <v>46238</v>
      </c>
      <c r="F4130">
        <f>IF(INDEX(Transactions!$L:$L,ROW()-8)="",0,INDEX(Transactions!$Q:$Q,ROW()-8))</f>
        <v>0</v>
      </c>
    </row>
    <row r="4131" spans="2:6" x14ac:dyDescent="0.15">
      <c r="B4131">
        <f ca="1">IF(INDEX(Transactions!$L:$L,ROW()-8)="",TODAY(),INDEX(Transactions!$G:$G,ROW()-8))</f>
        <v>46238</v>
      </c>
      <c r="F4131">
        <f>IF(INDEX(Transactions!$L:$L,ROW()-8)="",0,INDEX(Transactions!$Q:$Q,ROW()-8))</f>
        <v>0</v>
      </c>
    </row>
    <row r="4132" spans="2:6" x14ac:dyDescent="0.15">
      <c r="B4132">
        <f ca="1">IF(INDEX(Transactions!$L:$L,ROW()-8)="",TODAY(),INDEX(Transactions!$G:$G,ROW()-8))</f>
        <v>46238</v>
      </c>
      <c r="F4132">
        <f>IF(INDEX(Transactions!$L:$L,ROW()-8)="",0,INDEX(Transactions!$Q:$Q,ROW()-8))</f>
        <v>0</v>
      </c>
    </row>
    <row r="4133" spans="2:6" x14ac:dyDescent="0.15">
      <c r="B4133">
        <f ca="1">IF(INDEX(Transactions!$L:$L,ROW()-8)="",TODAY(),INDEX(Transactions!$G:$G,ROW()-8))</f>
        <v>46238</v>
      </c>
      <c r="F4133">
        <f>IF(INDEX(Transactions!$L:$L,ROW()-8)="",0,INDEX(Transactions!$Q:$Q,ROW()-8))</f>
        <v>0</v>
      </c>
    </row>
    <row r="4134" spans="2:6" x14ac:dyDescent="0.15">
      <c r="B4134">
        <f ca="1">IF(INDEX(Transactions!$L:$L,ROW()-8)="",TODAY(),INDEX(Transactions!$G:$G,ROW()-8))</f>
        <v>46238</v>
      </c>
      <c r="F4134">
        <f>IF(INDEX(Transactions!$L:$L,ROW()-8)="",0,INDEX(Transactions!$Q:$Q,ROW()-8))</f>
        <v>0</v>
      </c>
    </row>
    <row r="4135" spans="2:6" x14ac:dyDescent="0.15">
      <c r="B4135">
        <f ca="1">IF(INDEX(Transactions!$L:$L,ROW()-8)="",TODAY(),INDEX(Transactions!$G:$G,ROW()-8))</f>
        <v>46238</v>
      </c>
      <c r="F4135">
        <f>IF(INDEX(Transactions!$L:$L,ROW()-8)="",0,INDEX(Transactions!$Q:$Q,ROW()-8))</f>
        <v>0</v>
      </c>
    </row>
    <row r="4136" spans="2:6" x14ac:dyDescent="0.15">
      <c r="B4136">
        <f ca="1">IF(INDEX(Transactions!$L:$L,ROW()-8)="",TODAY(),INDEX(Transactions!$G:$G,ROW()-8))</f>
        <v>46238</v>
      </c>
      <c r="F4136">
        <f>IF(INDEX(Transactions!$L:$L,ROW()-8)="",0,INDEX(Transactions!$Q:$Q,ROW()-8))</f>
        <v>0</v>
      </c>
    </row>
    <row r="4137" spans="2:6" x14ac:dyDescent="0.15">
      <c r="B4137">
        <f ca="1">IF(INDEX(Transactions!$L:$L,ROW()-8)="",TODAY(),INDEX(Transactions!$G:$G,ROW()-8))</f>
        <v>46238</v>
      </c>
      <c r="F4137">
        <f>IF(INDEX(Transactions!$L:$L,ROW()-8)="",0,INDEX(Transactions!$Q:$Q,ROW()-8))</f>
        <v>0</v>
      </c>
    </row>
    <row r="4138" spans="2:6" x14ac:dyDescent="0.15">
      <c r="B4138">
        <f ca="1">IF(INDEX(Transactions!$L:$L,ROW()-8)="",TODAY(),INDEX(Transactions!$G:$G,ROW()-8))</f>
        <v>46238</v>
      </c>
      <c r="F4138">
        <f>IF(INDEX(Transactions!$L:$L,ROW()-8)="",0,INDEX(Transactions!$Q:$Q,ROW()-8))</f>
        <v>0</v>
      </c>
    </row>
    <row r="4139" spans="2:6" x14ac:dyDescent="0.15">
      <c r="B4139">
        <f ca="1">IF(INDEX(Transactions!$L:$L,ROW()-8)="",TODAY(),INDEX(Transactions!$G:$G,ROW()-8))</f>
        <v>46238</v>
      </c>
      <c r="F4139">
        <f>IF(INDEX(Transactions!$L:$L,ROW()-8)="",0,INDEX(Transactions!$Q:$Q,ROW()-8))</f>
        <v>0</v>
      </c>
    </row>
    <row r="4140" spans="2:6" x14ac:dyDescent="0.15">
      <c r="B4140">
        <f ca="1">IF(INDEX(Transactions!$L:$L,ROW()-8)="",TODAY(),INDEX(Transactions!$G:$G,ROW()-8))</f>
        <v>46238</v>
      </c>
      <c r="F4140">
        <f>IF(INDEX(Transactions!$L:$L,ROW()-8)="",0,INDEX(Transactions!$Q:$Q,ROW()-8))</f>
        <v>0</v>
      </c>
    </row>
    <row r="4141" spans="2:6" x14ac:dyDescent="0.15">
      <c r="B4141">
        <f ca="1">IF(INDEX(Transactions!$L:$L,ROW()-8)="",TODAY(),INDEX(Transactions!$G:$G,ROW()-8))</f>
        <v>46238</v>
      </c>
      <c r="F4141">
        <f>IF(INDEX(Transactions!$L:$L,ROW()-8)="",0,INDEX(Transactions!$Q:$Q,ROW()-8))</f>
        <v>0</v>
      </c>
    </row>
    <row r="4142" spans="2:6" x14ac:dyDescent="0.15">
      <c r="B4142">
        <f ca="1">IF(INDEX(Transactions!$L:$L,ROW()-8)="",TODAY(),INDEX(Transactions!$G:$G,ROW()-8))</f>
        <v>46238</v>
      </c>
      <c r="F4142">
        <f>IF(INDEX(Transactions!$L:$L,ROW()-8)="",0,INDEX(Transactions!$Q:$Q,ROW()-8))</f>
        <v>0</v>
      </c>
    </row>
    <row r="4143" spans="2:6" x14ac:dyDescent="0.15">
      <c r="B4143">
        <f ca="1">IF(INDEX(Transactions!$L:$L,ROW()-8)="",TODAY(),INDEX(Transactions!$G:$G,ROW()-8))</f>
        <v>46238</v>
      </c>
      <c r="F4143">
        <f>IF(INDEX(Transactions!$L:$L,ROW()-8)="",0,INDEX(Transactions!$Q:$Q,ROW()-8))</f>
        <v>0</v>
      </c>
    </row>
    <row r="4144" spans="2:6" x14ac:dyDescent="0.15">
      <c r="B4144">
        <f ca="1">IF(INDEX(Transactions!$L:$L,ROW()-8)="",TODAY(),INDEX(Transactions!$G:$G,ROW()-8))</f>
        <v>46238</v>
      </c>
      <c r="F4144">
        <f>IF(INDEX(Transactions!$L:$L,ROW()-8)="",0,INDEX(Transactions!$Q:$Q,ROW()-8))</f>
        <v>0</v>
      </c>
    </row>
    <row r="4145" spans="2:6" x14ac:dyDescent="0.15">
      <c r="B4145">
        <f ca="1">IF(INDEX(Transactions!$L:$L,ROW()-8)="",TODAY(),INDEX(Transactions!$G:$G,ROW()-8))</f>
        <v>46238</v>
      </c>
      <c r="F4145">
        <f>IF(INDEX(Transactions!$L:$L,ROW()-8)="",0,INDEX(Transactions!$Q:$Q,ROW()-8))</f>
        <v>0</v>
      </c>
    </row>
    <row r="4146" spans="2:6" x14ac:dyDescent="0.15">
      <c r="B4146">
        <f ca="1">IF(INDEX(Transactions!$L:$L,ROW()-8)="",TODAY(),INDEX(Transactions!$G:$G,ROW()-8))</f>
        <v>46238</v>
      </c>
      <c r="F4146">
        <f>IF(INDEX(Transactions!$L:$L,ROW()-8)="",0,INDEX(Transactions!$Q:$Q,ROW()-8))</f>
        <v>0</v>
      </c>
    </row>
    <row r="4147" spans="2:6" x14ac:dyDescent="0.15">
      <c r="B4147">
        <f ca="1">IF(INDEX(Transactions!$L:$L,ROW()-8)="",TODAY(),INDEX(Transactions!$G:$G,ROW()-8))</f>
        <v>46238</v>
      </c>
      <c r="F4147">
        <f>IF(INDEX(Transactions!$L:$L,ROW()-8)="",0,INDEX(Transactions!$Q:$Q,ROW()-8))</f>
        <v>0</v>
      </c>
    </row>
    <row r="4148" spans="2:6" x14ac:dyDescent="0.15">
      <c r="B4148">
        <f ca="1">IF(INDEX(Transactions!$L:$L,ROW()-8)="",TODAY(),INDEX(Transactions!$G:$G,ROW()-8))</f>
        <v>46238</v>
      </c>
      <c r="F4148">
        <f>IF(INDEX(Transactions!$L:$L,ROW()-8)="",0,INDEX(Transactions!$Q:$Q,ROW()-8))</f>
        <v>0</v>
      </c>
    </row>
    <row r="4149" spans="2:6" x14ac:dyDescent="0.15">
      <c r="B4149">
        <f ca="1">IF(INDEX(Transactions!$L:$L,ROW()-8)="",TODAY(),INDEX(Transactions!$G:$G,ROW()-8))</f>
        <v>46238</v>
      </c>
      <c r="F4149">
        <f>IF(INDEX(Transactions!$L:$L,ROW()-8)="",0,INDEX(Transactions!$Q:$Q,ROW()-8))</f>
        <v>0</v>
      </c>
    </row>
    <row r="4150" spans="2:6" x14ac:dyDescent="0.15">
      <c r="B4150">
        <f ca="1">IF(INDEX(Transactions!$L:$L,ROW()-8)="",TODAY(),INDEX(Transactions!$G:$G,ROW()-8))</f>
        <v>46238</v>
      </c>
      <c r="F4150">
        <f>IF(INDEX(Transactions!$L:$L,ROW()-8)="",0,INDEX(Transactions!$Q:$Q,ROW()-8))</f>
        <v>0</v>
      </c>
    </row>
    <row r="4151" spans="2:6" x14ac:dyDescent="0.15">
      <c r="B4151">
        <f ca="1">IF(INDEX(Transactions!$L:$L,ROW()-8)="",TODAY(),INDEX(Transactions!$G:$G,ROW()-8))</f>
        <v>46238</v>
      </c>
      <c r="F4151">
        <f>IF(INDEX(Transactions!$L:$L,ROW()-8)="",0,INDEX(Transactions!$Q:$Q,ROW()-8))</f>
        <v>0</v>
      </c>
    </row>
    <row r="4152" spans="2:6" x14ac:dyDescent="0.15">
      <c r="B4152">
        <f ca="1">IF(INDEX(Transactions!$L:$L,ROW()-8)="",TODAY(),INDEX(Transactions!$G:$G,ROW()-8))</f>
        <v>46238</v>
      </c>
      <c r="F4152">
        <f>IF(INDEX(Transactions!$L:$L,ROW()-8)="",0,INDEX(Transactions!$Q:$Q,ROW()-8))</f>
        <v>0</v>
      </c>
    </row>
    <row r="4153" spans="2:6" x14ac:dyDescent="0.15">
      <c r="B4153">
        <f ca="1">IF(INDEX(Transactions!$L:$L,ROW()-8)="",TODAY(),INDEX(Transactions!$G:$G,ROW()-8))</f>
        <v>46238</v>
      </c>
      <c r="F4153">
        <f>IF(INDEX(Transactions!$L:$L,ROW()-8)="",0,INDEX(Transactions!$Q:$Q,ROW()-8))</f>
        <v>0</v>
      </c>
    </row>
    <row r="4154" spans="2:6" x14ac:dyDescent="0.15">
      <c r="B4154">
        <f ca="1">IF(INDEX(Transactions!$L:$L,ROW()-8)="",TODAY(),INDEX(Transactions!$G:$G,ROW()-8))</f>
        <v>46238</v>
      </c>
      <c r="F4154">
        <f>IF(INDEX(Transactions!$L:$L,ROW()-8)="",0,INDEX(Transactions!$Q:$Q,ROW()-8))</f>
        <v>0</v>
      </c>
    </row>
    <row r="4155" spans="2:6" x14ac:dyDescent="0.15">
      <c r="B4155">
        <f ca="1">IF(INDEX(Transactions!$L:$L,ROW()-8)="",TODAY(),INDEX(Transactions!$G:$G,ROW()-8))</f>
        <v>46238</v>
      </c>
      <c r="F4155">
        <f>IF(INDEX(Transactions!$L:$L,ROW()-8)="",0,INDEX(Transactions!$Q:$Q,ROW()-8))</f>
        <v>0</v>
      </c>
    </row>
    <row r="4156" spans="2:6" x14ac:dyDescent="0.15">
      <c r="B4156">
        <f ca="1">IF(INDEX(Transactions!$L:$L,ROW()-8)="",TODAY(),INDEX(Transactions!$G:$G,ROW()-8))</f>
        <v>46238</v>
      </c>
      <c r="F4156">
        <f>IF(INDEX(Transactions!$L:$L,ROW()-8)="",0,INDEX(Transactions!$Q:$Q,ROW()-8))</f>
        <v>0</v>
      </c>
    </row>
    <row r="4157" spans="2:6" x14ac:dyDescent="0.15">
      <c r="B4157">
        <f ca="1">IF(INDEX(Transactions!$L:$L,ROW()-8)="",TODAY(),INDEX(Transactions!$G:$G,ROW()-8))</f>
        <v>46238</v>
      </c>
      <c r="F4157">
        <f>IF(INDEX(Transactions!$L:$L,ROW()-8)="",0,INDEX(Transactions!$Q:$Q,ROW()-8))</f>
        <v>0</v>
      </c>
    </row>
    <row r="4158" spans="2:6" x14ac:dyDescent="0.15">
      <c r="B4158">
        <f ca="1">IF(INDEX(Transactions!$L:$L,ROW()-8)="",TODAY(),INDEX(Transactions!$G:$G,ROW()-8))</f>
        <v>46238</v>
      </c>
      <c r="F4158">
        <f>IF(INDEX(Transactions!$L:$L,ROW()-8)="",0,INDEX(Transactions!$Q:$Q,ROW()-8))</f>
        <v>0</v>
      </c>
    </row>
    <row r="4159" spans="2:6" x14ac:dyDescent="0.15">
      <c r="B4159">
        <f ca="1">IF(INDEX(Transactions!$L:$L,ROW()-8)="",TODAY(),INDEX(Transactions!$G:$G,ROW()-8))</f>
        <v>46238</v>
      </c>
      <c r="F4159">
        <f>IF(INDEX(Transactions!$L:$L,ROW()-8)="",0,INDEX(Transactions!$Q:$Q,ROW()-8))</f>
        <v>0</v>
      </c>
    </row>
    <row r="4160" spans="2:6" x14ac:dyDescent="0.15">
      <c r="B4160">
        <f ca="1">IF(INDEX(Transactions!$L:$L,ROW()-8)="",TODAY(),INDEX(Transactions!$G:$G,ROW()-8))</f>
        <v>46238</v>
      </c>
      <c r="F4160">
        <f>IF(INDEX(Transactions!$L:$L,ROW()-8)="",0,INDEX(Transactions!$Q:$Q,ROW()-8))</f>
        <v>0</v>
      </c>
    </row>
    <row r="4161" spans="2:6" x14ac:dyDescent="0.15">
      <c r="B4161">
        <f ca="1">IF(INDEX(Transactions!$L:$L,ROW()-8)="",TODAY(),INDEX(Transactions!$G:$G,ROW()-8))</f>
        <v>46238</v>
      </c>
      <c r="F4161">
        <f>IF(INDEX(Transactions!$L:$L,ROW()-8)="",0,INDEX(Transactions!$Q:$Q,ROW()-8))</f>
        <v>0</v>
      </c>
    </row>
    <row r="4162" spans="2:6" x14ac:dyDescent="0.15">
      <c r="B4162">
        <f ca="1">IF(INDEX(Transactions!$L:$L,ROW()-8)="",TODAY(),INDEX(Transactions!$G:$G,ROW()-8))</f>
        <v>46238</v>
      </c>
      <c r="F4162">
        <f>IF(INDEX(Transactions!$L:$L,ROW()-8)="",0,INDEX(Transactions!$Q:$Q,ROW()-8))</f>
        <v>0</v>
      </c>
    </row>
    <row r="4163" spans="2:6" x14ac:dyDescent="0.15">
      <c r="B4163">
        <f ca="1">IF(INDEX(Transactions!$L:$L,ROW()-8)="",TODAY(),INDEX(Transactions!$G:$G,ROW()-8))</f>
        <v>46238</v>
      </c>
      <c r="F4163">
        <f>IF(INDEX(Transactions!$L:$L,ROW()-8)="",0,INDEX(Transactions!$Q:$Q,ROW()-8))</f>
        <v>0</v>
      </c>
    </row>
    <row r="4164" spans="2:6" x14ac:dyDescent="0.15">
      <c r="B4164">
        <f ca="1">IF(INDEX(Transactions!$L:$L,ROW()-8)="",TODAY(),INDEX(Transactions!$G:$G,ROW()-8))</f>
        <v>46238</v>
      </c>
      <c r="F4164">
        <f>IF(INDEX(Transactions!$L:$L,ROW()-8)="",0,INDEX(Transactions!$Q:$Q,ROW()-8))</f>
        <v>0</v>
      </c>
    </row>
    <row r="4165" spans="2:6" x14ac:dyDescent="0.15">
      <c r="B4165">
        <f ca="1">IF(INDEX(Transactions!$L:$L,ROW()-8)="",TODAY(),INDEX(Transactions!$G:$G,ROW()-8))</f>
        <v>46238</v>
      </c>
      <c r="F4165">
        <f>IF(INDEX(Transactions!$L:$L,ROW()-8)="",0,INDEX(Transactions!$Q:$Q,ROW()-8))</f>
        <v>0</v>
      </c>
    </row>
    <row r="4166" spans="2:6" x14ac:dyDescent="0.15">
      <c r="B4166">
        <f ca="1">IF(INDEX(Transactions!$L:$L,ROW()-8)="",TODAY(),INDEX(Transactions!$G:$G,ROW()-8))</f>
        <v>46238</v>
      </c>
      <c r="F4166">
        <f>IF(INDEX(Transactions!$L:$L,ROW()-8)="",0,INDEX(Transactions!$Q:$Q,ROW()-8))</f>
        <v>0</v>
      </c>
    </row>
    <row r="4167" spans="2:6" x14ac:dyDescent="0.15">
      <c r="B4167">
        <f ca="1">IF(INDEX(Transactions!$L:$L,ROW()-8)="",TODAY(),INDEX(Transactions!$G:$G,ROW()-8))</f>
        <v>46238</v>
      </c>
      <c r="F4167">
        <f>IF(INDEX(Transactions!$L:$L,ROW()-8)="",0,INDEX(Transactions!$Q:$Q,ROW()-8))</f>
        <v>0</v>
      </c>
    </row>
    <row r="4168" spans="2:6" x14ac:dyDescent="0.15">
      <c r="B4168">
        <f ca="1">IF(INDEX(Transactions!$L:$L,ROW()-8)="",TODAY(),INDEX(Transactions!$G:$G,ROW()-8))</f>
        <v>46238</v>
      </c>
      <c r="F4168">
        <f>IF(INDEX(Transactions!$L:$L,ROW()-8)="",0,INDEX(Transactions!$Q:$Q,ROW()-8))</f>
        <v>0</v>
      </c>
    </row>
    <row r="4169" spans="2:6" x14ac:dyDescent="0.15">
      <c r="B4169">
        <f ca="1">IF(INDEX(Transactions!$L:$L,ROW()-8)="",TODAY(),INDEX(Transactions!$G:$G,ROW()-8))</f>
        <v>46238</v>
      </c>
      <c r="F4169">
        <f>IF(INDEX(Transactions!$L:$L,ROW()-8)="",0,INDEX(Transactions!$Q:$Q,ROW()-8))</f>
        <v>0</v>
      </c>
    </row>
    <row r="4170" spans="2:6" x14ac:dyDescent="0.15">
      <c r="B4170">
        <f ca="1">IF(INDEX(Transactions!$L:$L,ROW()-8)="",TODAY(),INDEX(Transactions!$G:$G,ROW()-8))</f>
        <v>46238</v>
      </c>
      <c r="F4170">
        <f>IF(INDEX(Transactions!$L:$L,ROW()-8)="",0,INDEX(Transactions!$Q:$Q,ROW()-8))</f>
        <v>0</v>
      </c>
    </row>
    <row r="4171" spans="2:6" x14ac:dyDescent="0.15">
      <c r="B4171">
        <f ca="1">IF(INDEX(Transactions!$L:$L,ROW()-8)="",TODAY(),INDEX(Transactions!$G:$G,ROW()-8))</f>
        <v>46238</v>
      </c>
      <c r="F4171">
        <f>IF(INDEX(Transactions!$L:$L,ROW()-8)="",0,INDEX(Transactions!$Q:$Q,ROW()-8))</f>
        <v>0</v>
      </c>
    </row>
    <row r="4172" spans="2:6" x14ac:dyDescent="0.15">
      <c r="B4172">
        <f ca="1">IF(INDEX(Transactions!$L:$L,ROW()-8)="",TODAY(),INDEX(Transactions!$G:$G,ROW()-8))</f>
        <v>46238</v>
      </c>
      <c r="F4172">
        <f>IF(INDEX(Transactions!$L:$L,ROW()-8)="",0,INDEX(Transactions!$Q:$Q,ROW()-8))</f>
        <v>0</v>
      </c>
    </row>
    <row r="4173" spans="2:6" x14ac:dyDescent="0.15">
      <c r="B4173">
        <f ca="1">IF(INDEX(Transactions!$L:$L,ROW()-8)="",TODAY(),INDEX(Transactions!$G:$G,ROW()-8))</f>
        <v>46238</v>
      </c>
      <c r="F4173">
        <f>IF(INDEX(Transactions!$L:$L,ROW()-8)="",0,INDEX(Transactions!$Q:$Q,ROW()-8))</f>
        <v>0</v>
      </c>
    </row>
    <row r="4174" spans="2:6" x14ac:dyDescent="0.15">
      <c r="B4174">
        <f ca="1">IF(INDEX(Transactions!$L:$L,ROW()-8)="",TODAY(),INDEX(Transactions!$G:$G,ROW()-8))</f>
        <v>46238</v>
      </c>
      <c r="F4174">
        <f>IF(INDEX(Transactions!$L:$L,ROW()-8)="",0,INDEX(Transactions!$Q:$Q,ROW()-8))</f>
        <v>0</v>
      </c>
    </row>
    <row r="4175" spans="2:6" x14ac:dyDescent="0.15">
      <c r="B4175">
        <f ca="1">IF(INDEX(Transactions!$L:$L,ROW()-8)="",TODAY(),INDEX(Transactions!$G:$G,ROW()-8))</f>
        <v>46238</v>
      </c>
      <c r="F4175">
        <f>IF(INDEX(Transactions!$L:$L,ROW()-8)="",0,INDEX(Transactions!$Q:$Q,ROW()-8))</f>
        <v>0</v>
      </c>
    </row>
    <row r="4176" spans="2:6" x14ac:dyDescent="0.15">
      <c r="B4176">
        <f ca="1">IF(INDEX(Transactions!$L:$L,ROW()-8)="",TODAY(),INDEX(Transactions!$G:$G,ROW()-8))</f>
        <v>46238</v>
      </c>
      <c r="F4176">
        <f>IF(INDEX(Transactions!$L:$L,ROW()-8)="",0,INDEX(Transactions!$Q:$Q,ROW()-8))</f>
        <v>0</v>
      </c>
    </row>
    <row r="4177" spans="2:6" x14ac:dyDescent="0.15">
      <c r="B4177">
        <f ca="1">IF(INDEX(Transactions!$L:$L,ROW()-8)="",TODAY(),INDEX(Transactions!$G:$G,ROW()-8))</f>
        <v>46238</v>
      </c>
      <c r="F4177">
        <f>IF(INDEX(Transactions!$L:$L,ROW()-8)="",0,INDEX(Transactions!$Q:$Q,ROW()-8))</f>
        <v>0</v>
      </c>
    </row>
    <row r="4178" spans="2:6" x14ac:dyDescent="0.15">
      <c r="B4178">
        <f ca="1">IF(INDEX(Transactions!$L:$L,ROW()-8)="",TODAY(),INDEX(Transactions!$G:$G,ROW()-8))</f>
        <v>46238</v>
      </c>
      <c r="F4178">
        <f>IF(INDEX(Transactions!$L:$L,ROW()-8)="",0,INDEX(Transactions!$Q:$Q,ROW()-8))</f>
        <v>0</v>
      </c>
    </row>
    <row r="4179" spans="2:6" x14ac:dyDescent="0.15">
      <c r="B4179">
        <f ca="1">IF(INDEX(Transactions!$L:$L,ROW()-8)="",TODAY(),INDEX(Transactions!$G:$G,ROW()-8))</f>
        <v>46238</v>
      </c>
      <c r="F4179">
        <f>IF(INDEX(Transactions!$L:$L,ROW()-8)="",0,INDEX(Transactions!$Q:$Q,ROW()-8))</f>
        <v>0</v>
      </c>
    </row>
    <row r="4180" spans="2:6" x14ac:dyDescent="0.15">
      <c r="B4180">
        <f ca="1">IF(INDEX(Transactions!$L:$L,ROW()-8)="",TODAY(),INDEX(Transactions!$G:$G,ROW()-8))</f>
        <v>46238</v>
      </c>
      <c r="F4180">
        <f>IF(INDEX(Transactions!$L:$L,ROW()-8)="",0,INDEX(Transactions!$Q:$Q,ROW()-8))</f>
        <v>0</v>
      </c>
    </row>
    <row r="4181" spans="2:6" x14ac:dyDescent="0.15">
      <c r="B4181">
        <f ca="1">IF(INDEX(Transactions!$L:$L,ROW()-8)="",TODAY(),INDEX(Transactions!$G:$G,ROW()-8))</f>
        <v>46238</v>
      </c>
      <c r="F4181">
        <f>IF(INDEX(Transactions!$L:$L,ROW()-8)="",0,INDEX(Transactions!$Q:$Q,ROW()-8))</f>
        <v>0</v>
      </c>
    </row>
    <row r="4182" spans="2:6" x14ac:dyDescent="0.15">
      <c r="B4182">
        <f ca="1">IF(INDEX(Transactions!$L:$L,ROW()-8)="",TODAY(),INDEX(Transactions!$G:$G,ROW()-8))</f>
        <v>46238</v>
      </c>
      <c r="F4182">
        <f>IF(INDEX(Transactions!$L:$L,ROW()-8)="",0,INDEX(Transactions!$Q:$Q,ROW()-8))</f>
        <v>0</v>
      </c>
    </row>
    <row r="4183" spans="2:6" x14ac:dyDescent="0.15">
      <c r="B4183">
        <f ca="1">IF(INDEX(Transactions!$L:$L,ROW()-8)="",TODAY(),INDEX(Transactions!$G:$G,ROW()-8))</f>
        <v>46238</v>
      </c>
      <c r="F4183">
        <f>IF(INDEX(Transactions!$L:$L,ROW()-8)="",0,INDEX(Transactions!$Q:$Q,ROW()-8))</f>
        <v>0</v>
      </c>
    </row>
    <row r="4184" spans="2:6" x14ac:dyDescent="0.15">
      <c r="B4184">
        <f ca="1">IF(INDEX(Transactions!$L:$L,ROW()-8)="",TODAY(),INDEX(Transactions!$G:$G,ROW()-8))</f>
        <v>46238</v>
      </c>
      <c r="F4184">
        <f>IF(INDEX(Transactions!$L:$L,ROW()-8)="",0,INDEX(Transactions!$Q:$Q,ROW()-8))</f>
        <v>0</v>
      </c>
    </row>
    <row r="4185" spans="2:6" x14ac:dyDescent="0.15">
      <c r="B4185">
        <f ca="1">IF(INDEX(Transactions!$L:$L,ROW()-8)="",TODAY(),INDEX(Transactions!$G:$G,ROW()-8))</f>
        <v>46238</v>
      </c>
      <c r="F4185">
        <f>IF(INDEX(Transactions!$L:$L,ROW()-8)="",0,INDEX(Transactions!$Q:$Q,ROW()-8))</f>
        <v>0</v>
      </c>
    </row>
    <row r="4186" spans="2:6" x14ac:dyDescent="0.15">
      <c r="B4186">
        <f ca="1">IF(INDEX(Transactions!$L:$L,ROW()-8)="",TODAY(),INDEX(Transactions!$G:$G,ROW()-8))</f>
        <v>46238</v>
      </c>
      <c r="F4186">
        <f>IF(INDEX(Transactions!$L:$L,ROW()-8)="",0,INDEX(Transactions!$Q:$Q,ROW()-8))</f>
        <v>0</v>
      </c>
    </row>
    <row r="4187" spans="2:6" x14ac:dyDescent="0.15">
      <c r="B4187">
        <f ca="1">IF(INDEX(Transactions!$L:$L,ROW()-8)="",TODAY(),INDEX(Transactions!$G:$G,ROW()-8))</f>
        <v>46238</v>
      </c>
      <c r="F4187">
        <f>IF(INDEX(Transactions!$L:$L,ROW()-8)="",0,INDEX(Transactions!$Q:$Q,ROW()-8))</f>
        <v>0</v>
      </c>
    </row>
    <row r="4188" spans="2:6" x14ac:dyDescent="0.15">
      <c r="B4188">
        <f ca="1">IF(INDEX(Transactions!$L:$L,ROW()-8)="",TODAY(),INDEX(Transactions!$G:$G,ROW()-8))</f>
        <v>46238</v>
      </c>
      <c r="F4188">
        <f>IF(INDEX(Transactions!$L:$L,ROW()-8)="",0,INDEX(Transactions!$Q:$Q,ROW()-8))</f>
        <v>0</v>
      </c>
    </row>
    <row r="4189" spans="2:6" x14ac:dyDescent="0.15">
      <c r="B4189">
        <f ca="1">IF(INDEX(Transactions!$L:$L,ROW()-8)="",TODAY(),INDEX(Transactions!$G:$G,ROW()-8))</f>
        <v>46238</v>
      </c>
      <c r="F4189">
        <f>IF(INDEX(Transactions!$L:$L,ROW()-8)="",0,INDEX(Transactions!$Q:$Q,ROW()-8))</f>
        <v>0</v>
      </c>
    </row>
    <row r="4190" spans="2:6" x14ac:dyDescent="0.15">
      <c r="B4190">
        <f ca="1">IF(INDEX(Transactions!$L:$L,ROW()-8)="",TODAY(),INDEX(Transactions!$G:$G,ROW()-8))</f>
        <v>46238</v>
      </c>
      <c r="F4190">
        <f>IF(INDEX(Transactions!$L:$L,ROW()-8)="",0,INDEX(Transactions!$Q:$Q,ROW()-8))</f>
        <v>0</v>
      </c>
    </row>
    <row r="4191" spans="2:6" x14ac:dyDescent="0.15">
      <c r="B4191">
        <f ca="1">IF(INDEX(Transactions!$L:$L,ROW()-8)="",TODAY(),INDEX(Transactions!$G:$G,ROW()-8))</f>
        <v>46238</v>
      </c>
      <c r="F4191">
        <f>IF(INDEX(Transactions!$L:$L,ROW()-8)="",0,INDEX(Transactions!$Q:$Q,ROW()-8))</f>
        <v>0</v>
      </c>
    </row>
    <row r="4192" spans="2:6" x14ac:dyDescent="0.15">
      <c r="B4192">
        <f ca="1">IF(INDEX(Transactions!$L:$L,ROW()-8)="",TODAY(),INDEX(Transactions!$G:$G,ROW()-8))</f>
        <v>46238</v>
      </c>
      <c r="F4192">
        <f>IF(INDEX(Transactions!$L:$L,ROW()-8)="",0,INDEX(Transactions!$Q:$Q,ROW()-8))</f>
        <v>0</v>
      </c>
    </row>
    <row r="4193" spans="2:6" x14ac:dyDescent="0.15">
      <c r="B4193">
        <f ca="1">IF(INDEX(Transactions!$L:$L,ROW()-8)="",TODAY(),INDEX(Transactions!$G:$G,ROW()-8))</f>
        <v>46238</v>
      </c>
      <c r="F4193">
        <f>IF(INDEX(Transactions!$L:$L,ROW()-8)="",0,INDEX(Transactions!$Q:$Q,ROW()-8))</f>
        <v>0</v>
      </c>
    </row>
    <row r="4194" spans="2:6" x14ac:dyDescent="0.15">
      <c r="B4194">
        <f ca="1">IF(INDEX(Transactions!$L:$L,ROW()-8)="",TODAY(),INDEX(Transactions!$G:$G,ROW()-8))</f>
        <v>46238</v>
      </c>
      <c r="F4194">
        <f>IF(INDEX(Transactions!$L:$L,ROW()-8)="",0,INDEX(Transactions!$Q:$Q,ROW()-8))</f>
        <v>0</v>
      </c>
    </row>
    <row r="4195" spans="2:6" x14ac:dyDescent="0.15">
      <c r="B4195">
        <f ca="1">IF(INDEX(Transactions!$L:$L,ROW()-8)="",TODAY(),INDEX(Transactions!$G:$G,ROW()-8))</f>
        <v>46238</v>
      </c>
      <c r="F4195">
        <f>IF(INDEX(Transactions!$L:$L,ROW()-8)="",0,INDEX(Transactions!$Q:$Q,ROW()-8))</f>
        <v>0</v>
      </c>
    </row>
    <row r="4196" spans="2:6" x14ac:dyDescent="0.15">
      <c r="B4196">
        <f ca="1">IF(INDEX(Transactions!$L:$L,ROW()-8)="",TODAY(),INDEX(Transactions!$G:$G,ROW()-8))</f>
        <v>46238</v>
      </c>
      <c r="F4196">
        <f>IF(INDEX(Transactions!$L:$L,ROW()-8)="",0,INDEX(Transactions!$Q:$Q,ROW()-8))</f>
        <v>0</v>
      </c>
    </row>
    <row r="4197" spans="2:6" x14ac:dyDescent="0.15">
      <c r="B4197">
        <f ca="1">IF(INDEX(Transactions!$L:$L,ROW()-8)="",TODAY(),INDEX(Transactions!$G:$G,ROW()-8))</f>
        <v>46238</v>
      </c>
      <c r="F4197">
        <f>IF(INDEX(Transactions!$L:$L,ROW()-8)="",0,INDEX(Transactions!$Q:$Q,ROW()-8))</f>
        <v>0</v>
      </c>
    </row>
    <row r="4198" spans="2:6" x14ac:dyDescent="0.15">
      <c r="B4198">
        <f ca="1">IF(INDEX(Transactions!$L:$L,ROW()-8)="",TODAY(),INDEX(Transactions!$G:$G,ROW()-8))</f>
        <v>46238</v>
      </c>
      <c r="F4198">
        <f>IF(INDEX(Transactions!$L:$L,ROW()-8)="",0,INDEX(Transactions!$Q:$Q,ROW()-8))</f>
        <v>0</v>
      </c>
    </row>
    <row r="4199" spans="2:6" x14ac:dyDescent="0.15">
      <c r="B4199">
        <f ca="1">IF(INDEX(Transactions!$L:$L,ROW()-8)="",TODAY(),INDEX(Transactions!$G:$G,ROW()-8))</f>
        <v>46238</v>
      </c>
      <c r="F4199">
        <f>IF(INDEX(Transactions!$L:$L,ROW()-8)="",0,INDEX(Transactions!$Q:$Q,ROW()-8))</f>
        <v>0</v>
      </c>
    </row>
    <row r="4200" spans="2:6" x14ac:dyDescent="0.15">
      <c r="B4200">
        <f ca="1">IF(INDEX(Transactions!$L:$L,ROW()-8)="",TODAY(),INDEX(Transactions!$G:$G,ROW()-8))</f>
        <v>46238</v>
      </c>
      <c r="F4200">
        <f>IF(INDEX(Transactions!$L:$L,ROW()-8)="",0,INDEX(Transactions!$Q:$Q,ROW()-8))</f>
        <v>0</v>
      </c>
    </row>
    <row r="4201" spans="2:6" x14ac:dyDescent="0.15">
      <c r="B4201">
        <f ca="1">IF(INDEX(Transactions!$L:$L,ROW()-8)="",TODAY(),INDEX(Transactions!$G:$G,ROW()-8))</f>
        <v>46238</v>
      </c>
      <c r="F4201">
        <f>IF(INDEX(Transactions!$L:$L,ROW()-8)="",0,INDEX(Transactions!$Q:$Q,ROW()-8))</f>
        <v>0</v>
      </c>
    </row>
    <row r="4202" spans="2:6" x14ac:dyDescent="0.15">
      <c r="B4202">
        <f ca="1">IF(INDEX(Transactions!$L:$L,ROW()-8)="",TODAY(),INDEX(Transactions!$G:$G,ROW()-8))</f>
        <v>46238</v>
      </c>
      <c r="F4202">
        <f>IF(INDEX(Transactions!$L:$L,ROW()-8)="",0,INDEX(Transactions!$Q:$Q,ROW()-8))</f>
        <v>0</v>
      </c>
    </row>
    <row r="4203" spans="2:6" x14ac:dyDescent="0.15">
      <c r="B4203">
        <f ca="1">IF(INDEX(Transactions!$L:$L,ROW()-8)="",TODAY(),INDEX(Transactions!$G:$G,ROW()-8))</f>
        <v>46238</v>
      </c>
      <c r="F4203">
        <f>IF(INDEX(Transactions!$L:$L,ROW()-8)="",0,INDEX(Transactions!$Q:$Q,ROW()-8))</f>
        <v>0</v>
      </c>
    </row>
    <row r="4204" spans="2:6" x14ac:dyDescent="0.15">
      <c r="B4204">
        <f ca="1">IF(INDEX(Transactions!$L:$L,ROW()-8)="",TODAY(),INDEX(Transactions!$G:$G,ROW()-8))</f>
        <v>46238</v>
      </c>
      <c r="F4204">
        <f>IF(INDEX(Transactions!$L:$L,ROW()-8)="",0,INDEX(Transactions!$Q:$Q,ROW()-8))</f>
        <v>0</v>
      </c>
    </row>
    <row r="4205" spans="2:6" x14ac:dyDescent="0.15">
      <c r="B4205">
        <f ca="1">IF(INDEX(Transactions!$L:$L,ROW()-8)="",TODAY(),INDEX(Transactions!$G:$G,ROW()-8))</f>
        <v>46238</v>
      </c>
      <c r="F4205">
        <f>IF(INDEX(Transactions!$L:$L,ROW()-8)="",0,INDEX(Transactions!$Q:$Q,ROW()-8))</f>
        <v>0</v>
      </c>
    </row>
    <row r="4206" spans="2:6" x14ac:dyDescent="0.15">
      <c r="B4206">
        <f ca="1">IF(INDEX(Transactions!$L:$L,ROW()-8)="",TODAY(),INDEX(Transactions!$G:$G,ROW()-8))</f>
        <v>46238</v>
      </c>
      <c r="F4206">
        <f>IF(INDEX(Transactions!$L:$L,ROW()-8)="",0,INDEX(Transactions!$Q:$Q,ROW()-8))</f>
        <v>0</v>
      </c>
    </row>
    <row r="4207" spans="2:6" x14ac:dyDescent="0.15">
      <c r="B4207">
        <f ca="1">IF(INDEX(Transactions!$L:$L,ROW()-8)="",TODAY(),INDEX(Transactions!$G:$G,ROW()-8))</f>
        <v>46238</v>
      </c>
      <c r="F4207">
        <f>IF(INDEX(Transactions!$L:$L,ROW()-8)="",0,INDEX(Transactions!$Q:$Q,ROW()-8))</f>
        <v>0</v>
      </c>
    </row>
    <row r="4208" spans="2:6" x14ac:dyDescent="0.15">
      <c r="B4208">
        <f ca="1">IF(INDEX(Transactions!$L:$L,ROW()-8)="",TODAY(),INDEX(Transactions!$G:$G,ROW()-8))</f>
        <v>46238</v>
      </c>
      <c r="F4208">
        <f>IF(INDEX(Transactions!$L:$L,ROW()-8)="",0,INDEX(Transactions!$Q:$Q,ROW()-8))</f>
        <v>0</v>
      </c>
    </row>
    <row r="4209" spans="2:6" x14ac:dyDescent="0.15">
      <c r="B4209">
        <f ca="1">IF(INDEX(Transactions!$L:$L,ROW()-8)="",TODAY(),INDEX(Transactions!$G:$G,ROW()-8))</f>
        <v>46238</v>
      </c>
      <c r="F4209">
        <f>IF(INDEX(Transactions!$L:$L,ROW()-8)="",0,INDEX(Transactions!$Q:$Q,ROW()-8))</f>
        <v>0</v>
      </c>
    </row>
    <row r="4210" spans="2:6" x14ac:dyDescent="0.15">
      <c r="B4210">
        <f ca="1">IF(INDEX(Transactions!$L:$L,ROW()-8)="",TODAY(),INDEX(Transactions!$G:$G,ROW()-8))</f>
        <v>46238</v>
      </c>
      <c r="F4210">
        <f>IF(INDEX(Transactions!$L:$L,ROW()-8)="",0,INDEX(Transactions!$Q:$Q,ROW()-8))</f>
        <v>0</v>
      </c>
    </row>
    <row r="4211" spans="2:6" x14ac:dyDescent="0.15">
      <c r="B4211">
        <f ca="1">IF(INDEX(Transactions!$L:$L,ROW()-8)="",TODAY(),INDEX(Transactions!$G:$G,ROW()-8))</f>
        <v>46238</v>
      </c>
      <c r="F4211">
        <f>IF(INDEX(Transactions!$L:$L,ROW()-8)="",0,INDEX(Transactions!$Q:$Q,ROW()-8))</f>
        <v>0</v>
      </c>
    </row>
    <row r="4212" spans="2:6" x14ac:dyDescent="0.15">
      <c r="B4212">
        <f ca="1">IF(INDEX(Transactions!$L:$L,ROW()-8)="",TODAY(),INDEX(Transactions!$G:$G,ROW()-8))</f>
        <v>46238</v>
      </c>
      <c r="F4212">
        <f>IF(INDEX(Transactions!$L:$L,ROW()-8)="",0,INDEX(Transactions!$Q:$Q,ROW()-8))</f>
        <v>0</v>
      </c>
    </row>
    <row r="4213" spans="2:6" x14ac:dyDescent="0.15">
      <c r="B4213">
        <f ca="1">IF(INDEX(Transactions!$L:$L,ROW()-8)="",TODAY(),INDEX(Transactions!$G:$G,ROW()-8))</f>
        <v>46238</v>
      </c>
      <c r="F4213">
        <f>IF(INDEX(Transactions!$L:$L,ROW()-8)="",0,INDEX(Transactions!$Q:$Q,ROW()-8))</f>
        <v>0</v>
      </c>
    </row>
    <row r="4214" spans="2:6" x14ac:dyDescent="0.15">
      <c r="B4214">
        <f ca="1">IF(INDEX(Transactions!$L:$L,ROW()-8)="",TODAY(),INDEX(Transactions!$G:$G,ROW()-8))</f>
        <v>46238</v>
      </c>
      <c r="F4214">
        <f>IF(INDEX(Transactions!$L:$L,ROW()-8)="",0,INDEX(Transactions!$Q:$Q,ROW()-8))</f>
        <v>0</v>
      </c>
    </row>
    <row r="4215" spans="2:6" x14ac:dyDescent="0.15">
      <c r="B4215">
        <f ca="1">IF(INDEX(Transactions!$L:$L,ROW()-8)="",TODAY(),INDEX(Transactions!$G:$G,ROW()-8))</f>
        <v>46238</v>
      </c>
      <c r="F4215">
        <f>IF(INDEX(Transactions!$L:$L,ROW()-8)="",0,INDEX(Transactions!$Q:$Q,ROW()-8))</f>
        <v>0</v>
      </c>
    </row>
    <row r="4216" spans="2:6" x14ac:dyDescent="0.15">
      <c r="B4216">
        <f ca="1">IF(INDEX(Transactions!$L:$L,ROW()-8)="",TODAY(),INDEX(Transactions!$G:$G,ROW()-8))</f>
        <v>46238</v>
      </c>
      <c r="F4216">
        <f>IF(INDEX(Transactions!$L:$L,ROW()-8)="",0,INDEX(Transactions!$Q:$Q,ROW()-8))</f>
        <v>0</v>
      </c>
    </row>
    <row r="4217" spans="2:6" x14ac:dyDescent="0.15">
      <c r="B4217">
        <f ca="1">IF(INDEX(Transactions!$L:$L,ROW()-8)="",TODAY(),INDEX(Transactions!$G:$G,ROW()-8))</f>
        <v>46238</v>
      </c>
      <c r="F4217">
        <f>IF(INDEX(Transactions!$L:$L,ROW()-8)="",0,INDEX(Transactions!$Q:$Q,ROW()-8))</f>
        <v>0</v>
      </c>
    </row>
    <row r="4218" spans="2:6" x14ac:dyDescent="0.15">
      <c r="B4218">
        <f ca="1">IF(INDEX(Transactions!$L:$L,ROW()-8)="",TODAY(),INDEX(Transactions!$G:$G,ROW()-8))</f>
        <v>46238</v>
      </c>
      <c r="F4218">
        <f>IF(INDEX(Transactions!$L:$L,ROW()-8)="",0,INDEX(Transactions!$Q:$Q,ROW()-8))</f>
        <v>0</v>
      </c>
    </row>
    <row r="4219" spans="2:6" x14ac:dyDescent="0.15">
      <c r="B4219">
        <f ca="1">IF(INDEX(Transactions!$L:$L,ROW()-8)="",TODAY(),INDEX(Transactions!$G:$G,ROW()-8))</f>
        <v>46238</v>
      </c>
      <c r="F4219">
        <f>IF(INDEX(Transactions!$L:$L,ROW()-8)="",0,INDEX(Transactions!$Q:$Q,ROW()-8))</f>
        <v>0</v>
      </c>
    </row>
    <row r="4220" spans="2:6" x14ac:dyDescent="0.15">
      <c r="B4220">
        <f ca="1">IF(INDEX(Transactions!$L:$L,ROW()-8)="",TODAY(),INDEX(Transactions!$G:$G,ROW()-8))</f>
        <v>46238</v>
      </c>
      <c r="F4220">
        <f>IF(INDEX(Transactions!$L:$L,ROW()-8)="",0,INDEX(Transactions!$Q:$Q,ROW()-8))</f>
        <v>0</v>
      </c>
    </row>
    <row r="4221" spans="2:6" x14ac:dyDescent="0.15">
      <c r="B4221">
        <f ca="1">IF(INDEX(Transactions!$L:$L,ROW()-8)="",TODAY(),INDEX(Transactions!$G:$G,ROW()-8))</f>
        <v>46238</v>
      </c>
      <c r="F4221">
        <f>IF(INDEX(Transactions!$L:$L,ROW()-8)="",0,INDEX(Transactions!$Q:$Q,ROW()-8))</f>
        <v>0</v>
      </c>
    </row>
    <row r="4222" spans="2:6" x14ac:dyDescent="0.15">
      <c r="B4222">
        <f ca="1">IF(INDEX(Transactions!$L:$L,ROW()-8)="",TODAY(),INDEX(Transactions!$G:$G,ROW()-8))</f>
        <v>46238</v>
      </c>
      <c r="F4222">
        <f>IF(INDEX(Transactions!$L:$L,ROW()-8)="",0,INDEX(Transactions!$Q:$Q,ROW()-8))</f>
        <v>0</v>
      </c>
    </row>
    <row r="4223" spans="2:6" x14ac:dyDescent="0.15">
      <c r="B4223">
        <f ca="1">IF(INDEX(Transactions!$L:$L,ROW()-8)="",TODAY(),INDEX(Transactions!$G:$G,ROW()-8))</f>
        <v>46238</v>
      </c>
      <c r="F4223">
        <f>IF(INDEX(Transactions!$L:$L,ROW()-8)="",0,INDEX(Transactions!$Q:$Q,ROW()-8))</f>
        <v>0</v>
      </c>
    </row>
    <row r="4224" spans="2:6" x14ac:dyDescent="0.15">
      <c r="B4224">
        <f ca="1">IF(INDEX(Transactions!$L:$L,ROW()-8)="",TODAY(),INDEX(Transactions!$G:$G,ROW()-8))</f>
        <v>46238</v>
      </c>
      <c r="F4224">
        <f>IF(INDEX(Transactions!$L:$L,ROW()-8)="",0,INDEX(Transactions!$Q:$Q,ROW()-8))</f>
        <v>0</v>
      </c>
    </row>
    <row r="4225" spans="2:6" x14ac:dyDescent="0.15">
      <c r="B4225">
        <f ca="1">IF(INDEX(Transactions!$L:$L,ROW()-8)="",TODAY(),INDEX(Transactions!$G:$G,ROW()-8))</f>
        <v>46238</v>
      </c>
      <c r="F4225">
        <f>IF(INDEX(Transactions!$L:$L,ROW()-8)="",0,INDEX(Transactions!$Q:$Q,ROW()-8))</f>
        <v>0</v>
      </c>
    </row>
    <row r="4226" spans="2:6" x14ac:dyDescent="0.15">
      <c r="B4226">
        <f ca="1">IF(INDEX(Transactions!$L:$L,ROW()-8)="",TODAY(),INDEX(Transactions!$G:$G,ROW()-8))</f>
        <v>46238</v>
      </c>
      <c r="F4226">
        <f>IF(INDEX(Transactions!$L:$L,ROW()-8)="",0,INDEX(Transactions!$Q:$Q,ROW()-8))</f>
        <v>0</v>
      </c>
    </row>
    <row r="4227" spans="2:6" x14ac:dyDescent="0.15">
      <c r="B4227">
        <f ca="1">IF(INDEX(Transactions!$L:$L,ROW()-8)="",TODAY(),INDEX(Transactions!$G:$G,ROW()-8))</f>
        <v>46238</v>
      </c>
      <c r="F4227">
        <f>IF(INDEX(Transactions!$L:$L,ROW()-8)="",0,INDEX(Transactions!$Q:$Q,ROW()-8))</f>
        <v>0</v>
      </c>
    </row>
    <row r="4228" spans="2:6" x14ac:dyDescent="0.15">
      <c r="B4228">
        <f ca="1">IF(INDEX(Transactions!$L:$L,ROW()-8)="",TODAY(),INDEX(Transactions!$G:$G,ROW()-8))</f>
        <v>46238</v>
      </c>
      <c r="F4228">
        <f>IF(INDEX(Transactions!$L:$L,ROW()-8)="",0,INDEX(Transactions!$Q:$Q,ROW()-8))</f>
        <v>0</v>
      </c>
    </row>
    <row r="4229" spans="2:6" x14ac:dyDescent="0.15">
      <c r="B4229">
        <f ca="1">IF(INDEX(Transactions!$L:$L,ROW()-8)="",TODAY(),INDEX(Transactions!$G:$G,ROW()-8))</f>
        <v>46238</v>
      </c>
      <c r="F4229">
        <f>IF(INDEX(Transactions!$L:$L,ROW()-8)="",0,INDEX(Transactions!$Q:$Q,ROW()-8))</f>
        <v>0</v>
      </c>
    </row>
    <row r="4230" spans="2:6" x14ac:dyDescent="0.15">
      <c r="B4230">
        <f ca="1">IF(INDEX(Transactions!$L:$L,ROW()-8)="",TODAY(),INDEX(Transactions!$G:$G,ROW()-8))</f>
        <v>46238</v>
      </c>
      <c r="F4230">
        <f>IF(INDEX(Transactions!$L:$L,ROW()-8)="",0,INDEX(Transactions!$Q:$Q,ROW()-8))</f>
        <v>0</v>
      </c>
    </row>
    <row r="4231" spans="2:6" x14ac:dyDescent="0.15">
      <c r="B4231">
        <f ca="1">IF(INDEX(Transactions!$L:$L,ROW()-8)="",TODAY(),INDEX(Transactions!$G:$G,ROW()-8))</f>
        <v>46238</v>
      </c>
      <c r="F4231">
        <f>IF(INDEX(Transactions!$L:$L,ROW()-8)="",0,INDEX(Transactions!$Q:$Q,ROW()-8))</f>
        <v>0</v>
      </c>
    </row>
    <row r="4232" spans="2:6" x14ac:dyDescent="0.15">
      <c r="B4232">
        <f ca="1">IF(INDEX(Transactions!$L:$L,ROW()-8)="",TODAY(),INDEX(Transactions!$G:$G,ROW()-8))</f>
        <v>46238</v>
      </c>
      <c r="F4232">
        <f>IF(INDEX(Transactions!$L:$L,ROW()-8)="",0,INDEX(Transactions!$Q:$Q,ROW()-8))</f>
        <v>0</v>
      </c>
    </row>
    <row r="4233" spans="2:6" x14ac:dyDescent="0.15">
      <c r="B4233">
        <f ca="1">IF(INDEX(Transactions!$L:$L,ROW()-8)="",TODAY(),INDEX(Transactions!$G:$G,ROW()-8))</f>
        <v>46238</v>
      </c>
      <c r="F4233">
        <f>IF(INDEX(Transactions!$L:$L,ROW()-8)="",0,INDEX(Transactions!$Q:$Q,ROW()-8))</f>
        <v>0</v>
      </c>
    </row>
    <row r="4234" spans="2:6" x14ac:dyDescent="0.15">
      <c r="B4234">
        <f ca="1">IF(INDEX(Transactions!$L:$L,ROW()-8)="",TODAY(),INDEX(Transactions!$G:$G,ROW()-8))</f>
        <v>46238</v>
      </c>
      <c r="F4234">
        <f>IF(INDEX(Transactions!$L:$L,ROW()-8)="",0,INDEX(Transactions!$Q:$Q,ROW()-8))</f>
        <v>0</v>
      </c>
    </row>
    <row r="4235" spans="2:6" x14ac:dyDescent="0.15">
      <c r="B4235">
        <f ca="1">IF(INDEX(Transactions!$L:$L,ROW()-8)="",TODAY(),INDEX(Transactions!$G:$G,ROW()-8))</f>
        <v>46238</v>
      </c>
      <c r="F4235">
        <f>IF(INDEX(Transactions!$L:$L,ROW()-8)="",0,INDEX(Transactions!$Q:$Q,ROW()-8))</f>
        <v>0</v>
      </c>
    </row>
    <row r="4236" spans="2:6" x14ac:dyDescent="0.15">
      <c r="B4236">
        <f ca="1">IF(INDEX(Transactions!$L:$L,ROW()-8)="",TODAY(),INDEX(Transactions!$G:$G,ROW()-8))</f>
        <v>46238</v>
      </c>
      <c r="F4236">
        <f>IF(INDEX(Transactions!$L:$L,ROW()-8)="",0,INDEX(Transactions!$Q:$Q,ROW()-8))</f>
        <v>0</v>
      </c>
    </row>
    <row r="4237" spans="2:6" x14ac:dyDescent="0.15">
      <c r="B4237">
        <f ca="1">IF(INDEX(Transactions!$L:$L,ROW()-8)="",TODAY(),INDEX(Transactions!$G:$G,ROW()-8))</f>
        <v>46238</v>
      </c>
      <c r="F4237">
        <f>IF(INDEX(Transactions!$L:$L,ROW()-8)="",0,INDEX(Transactions!$Q:$Q,ROW()-8))</f>
        <v>0</v>
      </c>
    </row>
    <row r="4238" spans="2:6" x14ac:dyDescent="0.15">
      <c r="B4238">
        <f ca="1">IF(INDEX(Transactions!$L:$L,ROW()-8)="",TODAY(),INDEX(Transactions!$G:$G,ROW()-8))</f>
        <v>46238</v>
      </c>
      <c r="F4238">
        <f>IF(INDEX(Transactions!$L:$L,ROW()-8)="",0,INDEX(Transactions!$Q:$Q,ROW()-8))</f>
        <v>0</v>
      </c>
    </row>
    <row r="4239" spans="2:6" x14ac:dyDescent="0.15">
      <c r="B4239">
        <f ca="1">IF(INDEX(Transactions!$L:$L,ROW()-8)="",TODAY(),INDEX(Transactions!$G:$G,ROW()-8))</f>
        <v>46238</v>
      </c>
      <c r="F4239">
        <f>IF(INDEX(Transactions!$L:$L,ROW()-8)="",0,INDEX(Transactions!$Q:$Q,ROW()-8))</f>
        <v>0</v>
      </c>
    </row>
    <row r="4240" spans="2:6" x14ac:dyDescent="0.15">
      <c r="B4240">
        <f ca="1">IF(INDEX(Transactions!$L:$L,ROW()-8)="",TODAY(),INDEX(Transactions!$G:$G,ROW()-8))</f>
        <v>46238</v>
      </c>
      <c r="F4240">
        <f>IF(INDEX(Transactions!$L:$L,ROW()-8)="",0,INDEX(Transactions!$Q:$Q,ROW()-8))</f>
        <v>0</v>
      </c>
    </row>
    <row r="4241" spans="2:6" x14ac:dyDescent="0.15">
      <c r="B4241">
        <f ca="1">IF(INDEX(Transactions!$L:$L,ROW()-8)="",TODAY(),INDEX(Transactions!$G:$G,ROW()-8))</f>
        <v>46238</v>
      </c>
      <c r="F4241">
        <f>IF(INDEX(Transactions!$L:$L,ROW()-8)="",0,INDEX(Transactions!$Q:$Q,ROW()-8))</f>
        <v>0</v>
      </c>
    </row>
    <row r="4242" spans="2:6" x14ac:dyDescent="0.15">
      <c r="B4242">
        <f ca="1">IF(INDEX(Transactions!$L:$L,ROW()-8)="",TODAY(),INDEX(Transactions!$G:$G,ROW()-8))</f>
        <v>46238</v>
      </c>
      <c r="F4242">
        <f>IF(INDEX(Transactions!$L:$L,ROW()-8)="",0,INDEX(Transactions!$Q:$Q,ROW()-8))</f>
        <v>0</v>
      </c>
    </row>
    <row r="4243" spans="2:6" x14ac:dyDescent="0.15">
      <c r="B4243">
        <f ca="1">IF(INDEX(Transactions!$L:$L,ROW()-8)="",TODAY(),INDEX(Transactions!$G:$G,ROW()-8))</f>
        <v>46238</v>
      </c>
      <c r="F4243">
        <f>IF(INDEX(Transactions!$L:$L,ROW()-8)="",0,INDEX(Transactions!$Q:$Q,ROW()-8))</f>
        <v>0</v>
      </c>
    </row>
    <row r="4244" spans="2:6" x14ac:dyDescent="0.15">
      <c r="B4244">
        <f ca="1">IF(INDEX(Transactions!$L:$L,ROW()-8)="",TODAY(),INDEX(Transactions!$G:$G,ROW()-8))</f>
        <v>46238</v>
      </c>
      <c r="F4244">
        <f>IF(INDEX(Transactions!$L:$L,ROW()-8)="",0,INDEX(Transactions!$Q:$Q,ROW()-8))</f>
        <v>0</v>
      </c>
    </row>
    <row r="4245" spans="2:6" x14ac:dyDescent="0.15">
      <c r="B4245">
        <f ca="1">IF(INDEX(Transactions!$L:$L,ROW()-8)="",TODAY(),INDEX(Transactions!$G:$G,ROW()-8))</f>
        <v>46238</v>
      </c>
      <c r="F4245">
        <f>IF(INDEX(Transactions!$L:$L,ROW()-8)="",0,INDEX(Transactions!$Q:$Q,ROW()-8))</f>
        <v>0</v>
      </c>
    </row>
    <row r="4246" spans="2:6" x14ac:dyDescent="0.15">
      <c r="B4246">
        <f ca="1">IF(INDEX(Transactions!$L:$L,ROW()-8)="",TODAY(),INDEX(Transactions!$G:$G,ROW()-8))</f>
        <v>46238</v>
      </c>
      <c r="F4246">
        <f>IF(INDEX(Transactions!$L:$L,ROW()-8)="",0,INDEX(Transactions!$Q:$Q,ROW()-8))</f>
        <v>0</v>
      </c>
    </row>
    <row r="4247" spans="2:6" x14ac:dyDescent="0.15">
      <c r="B4247">
        <f ca="1">IF(INDEX(Transactions!$L:$L,ROW()-8)="",TODAY(),INDEX(Transactions!$G:$G,ROW()-8))</f>
        <v>46238</v>
      </c>
      <c r="F4247">
        <f>IF(INDEX(Transactions!$L:$L,ROW()-8)="",0,INDEX(Transactions!$Q:$Q,ROW()-8))</f>
        <v>0</v>
      </c>
    </row>
    <row r="4248" spans="2:6" x14ac:dyDescent="0.15">
      <c r="B4248">
        <f ca="1">IF(INDEX(Transactions!$L:$L,ROW()-8)="",TODAY(),INDEX(Transactions!$G:$G,ROW()-8))</f>
        <v>46238</v>
      </c>
      <c r="F4248">
        <f>IF(INDEX(Transactions!$L:$L,ROW()-8)="",0,INDEX(Transactions!$Q:$Q,ROW()-8))</f>
        <v>0</v>
      </c>
    </row>
    <row r="4249" spans="2:6" x14ac:dyDescent="0.15">
      <c r="B4249">
        <f ca="1">IF(INDEX(Transactions!$L:$L,ROW()-8)="",TODAY(),INDEX(Transactions!$G:$G,ROW()-8))</f>
        <v>46238</v>
      </c>
      <c r="F4249">
        <f>IF(INDEX(Transactions!$L:$L,ROW()-8)="",0,INDEX(Transactions!$Q:$Q,ROW()-8))</f>
        <v>0</v>
      </c>
    </row>
    <row r="4250" spans="2:6" x14ac:dyDescent="0.15">
      <c r="B4250">
        <f ca="1">IF(INDEX(Transactions!$L:$L,ROW()-8)="",TODAY(),INDEX(Transactions!$G:$G,ROW()-8))</f>
        <v>46238</v>
      </c>
      <c r="F4250">
        <f>IF(INDEX(Transactions!$L:$L,ROW()-8)="",0,INDEX(Transactions!$Q:$Q,ROW()-8))</f>
        <v>0</v>
      </c>
    </row>
    <row r="4251" spans="2:6" x14ac:dyDescent="0.15">
      <c r="B4251">
        <f ca="1">IF(INDEX(Transactions!$L:$L,ROW()-8)="",TODAY(),INDEX(Transactions!$G:$G,ROW()-8))</f>
        <v>46238</v>
      </c>
      <c r="F4251">
        <f>IF(INDEX(Transactions!$L:$L,ROW()-8)="",0,INDEX(Transactions!$Q:$Q,ROW()-8))</f>
        <v>0</v>
      </c>
    </row>
    <row r="4252" spans="2:6" x14ac:dyDescent="0.15">
      <c r="B4252">
        <f ca="1">IF(INDEX(Transactions!$L:$L,ROW()-8)="",TODAY(),INDEX(Transactions!$G:$G,ROW()-8))</f>
        <v>46238</v>
      </c>
      <c r="F4252">
        <f>IF(INDEX(Transactions!$L:$L,ROW()-8)="",0,INDEX(Transactions!$Q:$Q,ROW()-8))</f>
        <v>0</v>
      </c>
    </row>
    <row r="4253" spans="2:6" x14ac:dyDescent="0.15">
      <c r="B4253">
        <f ca="1">IF(INDEX(Transactions!$L:$L,ROW()-8)="",TODAY(),INDEX(Transactions!$G:$G,ROW()-8))</f>
        <v>46238</v>
      </c>
      <c r="F4253">
        <f>IF(INDEX(Transactions!$L:$L,ROW()-8)="",0,INDEX(Transactions!$Q:$Q,ROW()-8))</f>
        <v>0</v>
      </c>
    </row>
    <row r="4254" spans="2:6" x14ac:dyDescent="0.15">
      <c r="B4254">
        <f ca="1">IF(INDEX(Transactions!$L:$L,ROW()-8)="",TODAY(),INDEX(Transactions!$G:$G,ROW()-8))</f>
        <v>46238</v>
      </c>
      <c r="F4254">
        <f>IF(INDEX(Transactions!$L:$L,ROW()-8)="",0,INDEX(Transactions!$Q:$Q,ROW()-8))</f>
        <v>0</v>
      </c>
    </row>
    <row r="4255" spans="2:6" x14ac:dyDescent="0.15">
      <c r="B4255">
        <f ca="1">IF(INDEX(Transactions!$L:$L,ROW()-8)="",TODAY(),INDEX(Transactions!$G:$G,ROW()-8))</f>
        <v>46238</v>
      </c>
      <c r="F4255">
        <f>IF(INDEX(Transactions!$L:$L,ROW()-8)="",0,INDEX(Transactions!$Q:$Q,ROW()-8))</f>
        <v>0</v>
      </c>
    </row>
    <row r="4256" spans="2:6" x14ac:dyDescent="0.15">
      <c r="B4256">
        <f ca="1">IF(INDEX(Transactions!$L:$L,ROW()-8)="",TODAY(),INDEX(Transactions!$G:$G,ROW()-8))</f>
        <v>46238</v>
      </c>
      <c r="F4256">
        <f>IF(INDEX(Transactions!$L:$L,ROW()-8)="",0,INDEX(Transactions!$Q:$Q,ROW()-8))</f>
        <v>0</v>
      </c>
    </row>
    <row r="4257" spans="2:6" x14ac:dyDescent="0.15">
      <c r="B4257">
        <f ca="1">IF(INDEX(Transactions!$L:$L,ROW()-8)="",TODAY(),INDEX(Transactions!$G:$G,ROW()-8))</f>
        <v>46238</v>
      </c>
      <c r="F4257">
        <f>IF(INDEX(Transactions!$L:$L,ROW()-8)="",0,INDEX(Transactions!$Q:$Q,ROW()-8))</f>
        <v>0</v>
      </c>
    </row>
    <row r="4258" spans="2:6" x14ac:dyDescent="0.15">
      <c r="B4258">
        <f ca="1">IF(INDEX(Transactions!$L:$L,ROW()-8)="",TODAY(),INDEX(Transactions!$G:$G,ROW()-8))</f>
        <v>46238</v>
      </c>
      <c r="F4258">
        <f>IF(INDEX(Transactions!$L:$L,ROW()-8)="",0,INDEX(Transactions!$Q:$Q,ROW()-8))</f>
        <v>0</v>
      </c>
    </row>
    <row r="4259" spans="2:6" x14ac:dyDescent="0.15">
      <c r="B4259">
        <f ca="1">IF(INDEX(Transactions!$L:$L,ROW()-8)="",TODAY(),INDEX(Transactions!$G:$G,ROW()-8))</f>
        <v>46238</v>
      </c>
      <c r="F4259">
        <f>IF(INDEX(Transactions!$L:$L,ROW()-8)="",0,INDEX(Transactions!$Q:$Q,ROW()-8))</f>
        <v>0</v>
      </c>
    </row>
    <row r="4260" spans="2:6" x14ac:dyDescent="0.15">
      <c r="B4260">
        <f ca="1">IF(INDEX(Transactions!$L:$L,ROW()-8)="",TODAY(),INDEX(Transactions!$G:$G,ROW()-8))</f>
        <v>46238</v>
      </c>
      <c r="F4260">
        <f>IF(INDEX(Transactions!$L:$L,ROW()-8)="",0,INDEX(Transactions!$Q:$Q,ROW()-8))</f>
        <v>0</v>
      </c>
    </row>
    <row r="4261" spans="2:6" x14ac:dyDescent="0.15">
      <c r="B4261">
        <f ca="1">IF(INDEX(Transactions!$L:$L,ROW()-8)="",TODAY(),INDEX(Transactions!$G:$G,ROW()-8))</f>
        <v>46238</v>
      </c>
      <c r="F4261">
        <f>IF(INDEX(Transactions!$L:$L,ROW()-8)="",0,INDEX(Transactions!$Q:$Q,ROW()-8))</f>
        <v>0</v>
      </c>
    </row>
    <row r="4262" spans="2:6" x14ac:dyDescent="0.15">
      <c r="B4262">
        <f ca="1">IF(INDEX(Transactions!$L:$L,ROW()-8)="",TODAY(),INDEX(Transactions!$G:$G,ROW()-8))</f>
        <v>46238</v>
      </c>
      <c r="F4262">
        <f>IF(INDEX(Transactions!$L:$L,ROW()-8)="",0,INDEX(Transactions!$Q:$Q,ROW()-8))</f>
        <v>0</v>
      </c>
    </row>
    <row r="4263" spans="2:6" x14ac:dyDescent="0.15">
      <c r="B4263">
        <f ca="1">IF(INDEX(Transactions!$L:$L,ROW()-8)="",TODAY(),INDEX(Transactions!$G:$G,ROW()-8))</f>
        <v>46238</v>
      </c>
      <c r="F4263">
        <f>IF(INDEX(Transactions!$L:$L,ROW()-8)="",0,INDEX(Transactions!$Q:$Q,ROW()-8))</f>
        <v>0</v>
      </c>
    </row>
    <row r="4264" spans="2:6" x14ac:dyDescent="0.15">
      <c r="B4264">
        <f ca="1">IF(INDEX(Transactions!$L:$L,ROW()-8)="",TODAY(),INDEX(Transactions!$G:$G,ROW()-8))</f>
        <v>46238</v>
      </c>
      <c r="F4264">
        <f>IF(INDEX(Transactions!$L:$L,ROW()-8)="",0,INDEX(Transactions!$Q:$Q,ROW()-8))</f>
        <v>0</v>
      </c>
    </row>
    <row r="4265" spans="2:6" x14ac:dyDescent="0.15">
      <c r="B4265">
        <f ca="1">IF(INDEX(Transactions!$L:$L,ROW()-8)="",TODAY(),INDEX(Transactions!$G:$G,ROW()-8))</f>
        <v>46238</v>
      </c>
      <c r="F4265">
        <f>IF(INDEX(Transactions!$L:$L,ROW()-8)="",0,INDEX(Transactions!$Q:$Q,ROW()-8))</f>
        <v>0</v>
      </c>
    </row>
    <row r="4266" spans="2:6" x14ac:dyDescent="0.15">
      <c r="B4266">
        <f ca="1">IF(INDEX(Transactions!$L:$L,ROW()-8)="",TODAY(),INDEX(Transactions!$G:$G,ROW()-8))</f>
        <v>46238</v>
      </c>
      <c r="F4266">
        <f>IF(INDEX(Transactions!$L:$L,ROW()-8)="",0,INDEX(Transactions!$Q:$Q,ROW()-8))</f>
        <v>0</v>
      </c>
    </row>
    <row r="4267" spans="2:6" x14ac:dyDescent="0.15">
      <c r="B4267">
        <f ca="1">IF(INDEX(Transactions!$L:$L,ROW()-8)="",TODAY(),INDEX(Transactions!$G:$G,ROW()-8))</f>
        <v>46238</v>
      </c>
      <c r="F4267">
        <f>IF(INDEX(Transactions!$L:$L,ROW()-8)="",0,INDEX(Transactions!$Q:$Q,ROW()-8))</f>
        <v>0</v>
      </c>
    </row>
    <row r="4268" spans="2:6" x14ac:dyDescent="0.15">
      <c r="B4268">
        <f ca="1">IF(INDEX(Transactions!$L:$L,ROW()-8)="",TODAY(),INDEX(Transactions!$G:$G,ROW()-8))</f>
        <v>46238</v>
      </c>
      <c r="F4268">
        <f>IF(INDEX(Transactions!$L:$L,ROW()-8)="",0,INDEX(Transactions!$Q:$Q,ROW()-8))</f>
        <v>0</v>
      </c>
    </row>
    <row r="4269" spans="2:6" x14ac:dyDescent="0.15">
      <c r="B4269">
        <f ca="1">IF(INDEX(Transactions!$L:$L,ROW()-8)="",TODAY(),INDEX(Transactions!$G:$G,ROW()-8))</f>
        <v>46238</v>
      </c>
      <c r="F4269">
        <f>IF(INDEX(Transactions!$L:$L,ROW()-8)="",0,INDEX(Transactions!$Q:$Q,ROW()-8))</f>
        <v>0</v>
      </c>
    </row>
    <row r="4270" spans="2:6" x14ac:dyDescent="0.15">
      <c r="B4270">
        <f ca="1">IF(INDEX(Transactions!$L:$L,ROW()-8)="",TODAY(),INDEX(Transactions!$G:$G,ROW()-8))</f>
        <v>46238</v>
      </c>
      <c r="F4270">
        <f>IF(INDEX(Transactions!$L:$L,ROW()-8)="",0,INDEX(Transactions!$Q:$Q,ROW()-8))</f>
        <v>0</v>
      </c>
    </row>
    <row r="4271" spans="2:6" x14ac:dyDescent="0.15">
      <c r="B4271">
        <f ca="1">IF(INDEX(Transactions!$L:$L,ROW()-8)="",TODAY(),INDEX(Transactions!$G:$G,ROW()-8))</f>
        <v>46238</v>
      </c>
      <c r="F4271">
        <f>IF(INDEX(Transactions!$L:$L,ROW()-8)="",0,INDEX(Transactions!$Q:$Q,ROW()-8))</f>
        <v>0</v>
      </c>
    </row>
    <row r="4272" spans="2:6" x14ac:dyDescent="0.15">
      <c r="B4272">
        <f ca="1">IF(INDEX(Transactions!$L:$L,ROW()-8)="",TODAY(),INDEX(Transactions!$G:$G,ROW()-8))</f>
        <v>46238</v>
      </c>
      <c r="F4272">
        <f>IF(INDEX(Transactions!$L:$L,ROW()-8)="",0,INDEX(Transactions!$Q:$Q,ROW()-8))</f>
        <v>0</v>
      </c>
    </row>
    <row r="4273" spans="2:6" x14ac:dyDescent="0.15">
      <c r="B4273">
        <f ca="1">IF(INDEX(Transactions!$L:$L,ROW()-8)="",TODAY(),INDEX(Transactions!$G:$G,ROW()-8))</f>
        <v>46238</v>
      </c>
      <c r="F4273">
        <f>IF(INDEX(Transactions!$L:$L,ROW()-8)="",0,INDEX(Transactions!$Q:$Q,ROW()-8))</f>
        <v>0</v>
      </c>
    </row>
    <row r="4274" spans="2:6" x14ac:dyDescent="0.15">
      <c r="B4274">
        <f ca="1">IF(INDEX(Transactions!$L:$L,ROW()-8)="",TODAY(),INDEX(Transactions!$G:$G,ROW()-8))</f>
        <v>46238</v>
      </c>
      <c r="F4274">
        <f>IF(INDEX(Transactions!$L:$L,ROW()-8)="",0,INDEX(Transactions!$Q:$Q,ROW()-8))</f>
        <v>0</v>
      </c>
    </row>
    <row r="4275" spans="2:6" x14ac:dyDescent="0.15">
      <c r="B4275">
        <f ca="1">IF(INDEX(Transactions!$L:$L,ROW()-8)="",TODAY(),INDEX(Transactions!$G:$G,ROW()-8))</f>
        <v>46238</v>
      </c>
      <c r="F4275">
        <f>IF(INDEX(Transactions!$L:$L,ROW()-8)="",0,INDEX(Transactions!$Q:$Q,ROW()-8))</f>
        <v>0</v>
      </c>
    </row>
    <row r="4276" spans="2:6" x14ac:dyDescent="0.15">
      <c r="B4276">
        <f ca="1">IF(INDEX(Transactions!$L:$L,ROW()-8)="",TODAY(),INDEX(Transactions!$G:$G,ROW()-8))</f>
        <v>46238</v>
      </c>
      <c r="F4276">
        <f>IF(INDEX(Transactions!$L:$L,ROW()-8)="",0,INDEX(Transactions!$Q:$Q,ROW()-8))</f>
        <v>0</v>
      </c>
    </row>
    <row r="4277" spans="2:6" x14ac:dyDescent="0.15">
      <c r="B4277">
        <f ca="1">IF(INDEX(Transactions!$L:$L,ROW()-8)="",TODAY(),INDEX(Transactions!$G:$G,ROW()-8))</f>
        <v>46238</v>
      </c>
      <c r="F4277">
        <f>IF(INDEX(Transactions!$L:$L,ROW()-8)="",0,INDEX(Transactions!$Q:$Q,ROW()-8))</f>
        <v>0</v>
      </c>
    </row>
    <row r="4278" spans="2:6" x14ac:dyDescent="0.15">
      <c r="B4278">
        <f ca="1">IF(INDEX(Transactions!$L:$L,ROW()-8)="",TODAY(),INDEX(Transactions!$G:$G,ROW()-8))</f>
        <v>46238</v>
      </c>
      <c r="F4278">
        <f>IF(INDEX(Transactions!$L:$L,ROW()-8)="",0,INDEX(Transactions!$Q:$Q,ROW()-8))</f>
        <v>0</v>
      </c>
    </row>
    <row r="4279" spans="2:6" x14ac:dyDescent="0.15">
      <c r="B4279">
        <f ca="1">IF(INDEX(Transactions!$L:$L,ROW()-8)="",TODAY(),INDEX(Transactions!$G:$G,ROW()-8))</f>
        <v>46238</v>
      </c>
      <c r="F4279">
        <f>IF(INDEX(Transactions!$L:$L,ROW()-8)="",0,INDEX(Transactions!$Q:$Q,ROW()-8))</f>
        <v>0</v>
      </c>
    </row>
    <row r="4280" spans="2:6" x14ac:dyDescent="0.15">
      <c r="B4280">
        <f ca="1">IF(INDEX(Transactions!$L:$L,ROW()-8)="",TODAY(),INDEX(Transactions!$G:$G,ROW()-8))</f>
        <v>46238</v>
      </c>
      <c r="F4280">
        <f>IF(INDEX(Transactions!$L:$L,ROW()-8)="",0,INDEX(Transactions!$Q:$Q,ROW()-8))</f>
        <v>0</v>
      </c>
    </row>
    <row r="4281" spans="2:6" x14ac:dyDescent="0.15">
      <c r="B4281">
        <f ca="1">IF(INDEX(Transactions!$L:$L,ROW()-8)="",TODAY(),INDEX(Transactions!$G:$G,ROW()-8))</f>
        <v>46238</v>
      </c>
      <c r="F4281">
        <f>IF(INDEX(Transactions!$L:$L,ROW()-8)="",0,INDEX(Transactions!$Q:$Q,ROW()-8))</f>
        <v>0</v>
      </c>
    </row>
    <row r="4282" spans="2:6" x14ac:dyDescent="0.15">
      <c r="B4282">
        <f ca="1">IF(INDEX(Transactions!$L:$L,ROW()-8)="",TODAY(),INDEX(Transactions!$G:$G,ROW()-8))</f>
        <v>46238</v>
      </c>
      <c r="F4282">
        <f>IF(INDEX(Transactions!$L:$L,ROW()-8)="",0,INDEX(Transactions!$Q:$Q,ROW()-8))</f>
        <v>0</v>
      </c>
    </row>
    <row r="4283" spans="2:6" x14ac:dyDescent="0.15">
      <c r="B4283">
        <f ca="1">IF(INDEX(Transactions!$L:$L,ROW()-8)="",TODAY(),INDEX(Transactions!$G:$G,ROW()-8))</f>
        <v>46238</v>
      </c>
      <c r="F4283">
        <f>IF(INDEX(Transactions!$L:$L,ROW()-8)="",0,INDEX(Transactions!$Q:$Q,ROW()-8))</f>
        <v>0</v>
      </c>
    </row>
    <row r="4284" spans="2:6" x14ac:dyDescent="0.15">
      <c r="B4284">
        <f ca="1">IF(INDEX(Transactions!$L:$L,ROW()-8)="",TODAY(),INDEX(Transactions!$G:$G,ROW()-8))</f>
        <v>46238</v>
      </c>
      <c r="F4284">
        <f>IF(INDEX(Transactions!$L:$L,ROW()-8)="",0,INDEX(Transactions!$Q:$Q,ROW()-8))</f>
        <v>0</v>
      </c>
    </row>
    <row r="4285" spans="2:6" x14ac:dyDescent="0.15">
      <c r="B4285">
        <f ca="1">IF(INDEX(Transactions!$L:$L,ROW()-8)="",TODAY(),INDEX(Transactions!$G:$G,ROW()-8))</f>
        <v>46238</v>
      </c>
      <c r="F4285">
        <f>IF(INDEX(Transactions!$L:$L,ROW()-8)="",0,INDEX(Transactions!$Q:$Q,ROW()-8))</f>
        <v>0</v>
      </c>
    </row>
    <row r="4286" spans="2:6" x14ac:dyDescent="0.15">
      <c r="B4286">
        <f ca="1">IF(INDEX(Transactions!$L:$L,ROW()-8)="",TODAY(),INDEX(Transactions!$G:$G,ROW()-8))</f>
        <v>46238</v>
      </c>
      <c r="F4286">
        <f>IF(INDEX(Transactions!$L:$L,ROW()-8)="",0,INDEX(Transactions!$Q:$Q,ROW()-8))</f>
        <v>0</v>
      </c>
    </row>
    <row r="4287" spans="2:6" x14ac:dyDescent="0.15">
      <c r="B4287">
        <f ca="1">IF(INDEX(Transactions!$L:$L,ROW()-8)="",TODAY(),INDEX(Transactions!$G:$G,ROW()-8))</f>
        <v>46238</v>
      </c>
      <c r="F4287">
        <f>IF(INDEX(Transactions!$L:$L,ROW()-8)="",0,INDEX(Transactions!$Q:$Q,ROW()-8))</f>
        <v>0</v>
      </c>
    </row>
    <row r="4288" spans="2:6" x14ac:dyDescent="0.15">
      <c r="B4288">
        <f ca="1">IF(INDEX(Transactions!$L:$L,ROW()-8)="",TODAY(),INDEX(Transactions!$G:$G,ROW()-8))</f>
        <v>46238</v>
      </c>
      <c r="F4288">
        <f>IF(INDEX(Transactions!$L:$L,ROW()-8)="",0,INDEX(Transactions!$Q:$Q,ROW()-8))</f>
        <v>0</v>
      </c>
    </row>
    <row r="4289" spans="2:6" x14ac:dyDescent="0.15">
      <c r="B4289">
        <f ca="1">IF(INDEX(Transactions!$L:$L,ROW()-8)="",TODAY(),INDEX(Transactions!$G:$G,ROW()-8))</f>
        <v>46238</v>
      </c>
      <c r="F4289">
        <f>IF(INDEX(Transactions!$L:$L,ROW()-8)="",0,INDEX(Transactions!$Q:$Q,ROW()-8))</f>
        <v>0</v>
      </c>
    </row>
    <row r="4290" spans="2:6" x14ac:dyDescent="0.15">
      <c r="B4290">
        <f ca="1">IF(INDEX(Transactions!$L:$L,ROW()-8)="",TODAY(),INDEX(Transactions!$G:$G,ROW()-8))</f>
        <v>46238</v>
      </c>
      <c r="F4290">
        <f>IF(INDEX(Transactions!$L:$L,ROW()-8)="",0,INDEX(Transactions!$Q:$Q,ROW()-8))</f>
        <v>0</v>
      </c>
    </row>
    <row r="4291" spans="2:6" x14ac:dyDescent="0.15">
      <c r="B4291">
        <f ca="1">IF(INDEX(Transactions!$L:$L,ROW()-8)="",TODAY(),INDEX(Transactions!$G:$G,ROW()-8))</f>
        <v>46238</v>
      </c>
      <c r="F4291">
        <f>IF(INDEX(Transactions!$L:$L,ROW()-8)="",0,INDEX(Transactions!$Q:$Q,ROW()-8))</f>
        <v>0</v>
      </c>
    </row>
    <row r="4292" spans="2:6" x14ac:dyDescent="0.15">
      <c r="B4292">
        <f ca="1">IF(INDEX(Transactions!$L:$L,ROW()-8)="",TODAY(),INDEX(Transactions!$G:$G,ROW()-8))</f>
        <v>46238</v>
      </c>
      <c r="F4292">
        <f>IF(INDEX(Transactions!$L:$L,ROW()-8)="",0,INDEX(Transactions!$Q:$Q,ROW()-8))</f>
        <v>0</v>
      </c>
    </row>
    <row r="4293" spans="2:6" x14ac:dyDescent="0.15">
      <c r="B4293">
        <f ca="1">IF(INDEX(Transactions!$L:$L,ROW()-8)="",TODAY(),INDEX(Transactions!$G:$G,ROW()-8))</f>
        <v>46238</v>
      </c>
      <c r="F4293">
        <f>IF(INDEX(Transactions!$L:$L,ROW()-8)="",0,INDEX(Transactions!$Q:$Q,ROW()-8))</f>
        <v>0</v>
      </c>
    </row>
    <row r="4294" spans="2:6" x14ac:dyDescent="0.15">
      <c r="B4294">
        <f ca="1">IF(INDEX(Transactions!$L:$L,ROW()-8)="",TODAY(),INDEX(Transactions!$G:$G,ROW()-8))</f>
        <v>46238</v>
      </c>
      <c r="F4294">
        <f>IF(INDEX(Transactions!$L:$L,ROW()-8)="",0,INDEX(Transactions!$Q:$Q,ROW()-8))</f>
        <v>0</v>
      </c>
    </row>
    <row r="4295" spans="2:6" x14ac:dyDescent="0.15">
      <c r="B4295">
        <f ca="1">IF(INDEX(Transactions!$L:$L,ROW()-8)="",TODAY(),INDEX(Transactions!$G:$G,ROW()-8))</f>
        <v>46238</v>
      </c>
      <c r="F4295">
        <f>IF(INDEX(Transactions!$L:$L,ROW()-8)="",0,INDEX(Transactions!$Q:$Q,ROW()-8))</f>
        <v>0</v>
      </c>
    </row>
    <row r="4296" spans="2:6" x14ac:dyDescent="0.15">
      <c r="B4296">
        <f ca="1">IF(INDEX(Transactions!$L:$L,ROW()-8)="",TODAY(),INDEX(Transactions!$G:$G,ROW()-8))</f>
        <v>46238</v>
      </c>
      <c r="F4296">
        <f>IF(INDEX(Transactions!$L:$L,ROW()-8)="",0,INDEX(Transactions!$Q:$Q,ROW()-8))</f>
        <v>0</v>
      </c>
    </row>
    <row r="4297" spans="2:6" x14ac:dyDescent="0.15">
      <c r="B4297">
        <f ca="1">IF(INDEX(Transactions!$L:$L,ROW()-8)="",TODAY(),INDEX(Transactions!$G:$G,ROW()-8))</f>
        <v>46238</v>
      </c>
      <c r="F4297">
        <f>IF(INDEX(Transactions!$L:$L,ROW()-8)="",0,INDEX(Transactions!$Q:$Q,ROW()-8))</f>
        <v>0</v>
      </c>
    </row>
    <row r="4298" spans="2:6" x14ac:dyDescent="0.15">
      <c r="B4298">
        <f ca="1">IF(INDEX(Transactions!$L:$L,ROW()-8)="",TODAY(),INDEX(Transactions!$G:$G,ROW()-8))</f>
        <v>46238</v>
      </c>
      <c r="F4298">
        <f>IF(INDEX(Transactions!$L:$L,ROW()-8)="",0,INDEX(Transactions!$Q:$Q,ROW()-8))</f>
        <v>0</v>
      </c>
    </row>
    <row r="4299" spans="2:6" x14ac:dyDescent="0.15">
      <c r="B4299">
        <f ca="1">IF(INDEX(Transactions!$L:$L,ROW()-8)="",TODAY(),INDEX(Transactions!$G:$G,ROW()-8))</f>
        <v>46238</v>
      </c>
      <c r="F4299">
        <f>IF(INDEX(Transactions!$L:$L,ROW()-8)="",0,INDEX(Transactions!$Q:$Q,ROW()-8))</f>
        <v>0</v>
      </c>
    </row>
    <row r="4300" spans="2:6" x14ac:dyDescent="0.15">
      <c r="B4300">
        <f ca="1">IF(INDEX(Transactions!$L:$L,ROW()-8)="",TODAY(),INDEX(Transactions!$G:$G,ROW()-8))</f>
        <v>46238</v>
      </c>
      <c r="F4300">
        <f>IF(INDEX(Transactions!$L:$L,ROW()-8)="",0,INDEX(Transactions!$Q:$Q,ROW()-8))</f>
        <v>0</v>
      </c>
    </row>
    <row r="4301" spans="2:6" x14ac:dyDescent="0.15">
      <c r="B4301">
        <f ca="1">IF(INDEX(Transactions!$L:$L,ROW()-8)="",TODAY(),INDEX(Transactions!$G:$G,ROW()-8))</f>
        <v>46238</v>
      </c>
      <c r="F4301">
        <f>IF(INDEX(Transactions!$L:$L,ROW()-8)="",0,INDEX(Transactions!$Q:$Q,ROW()-8))</f>
        <v>0</v>
      </c>
    </row>
    <row r="4302" spans="2:6" x14ac:dyDescent="0.15">
      <c r="B4302">
        <f ca="1">IF(INDEX(Transactions!$L:$L,ROW()-8)="",TODAY(),INDEX(Transactions!$G:$G,ROW()-8))</f>
        <v>46238</v>
      </c>
      <c r="F4302">
        <f>IF(INDEX(Transactions!$L:$L,ROW()-8)="",0,INDEX(Transactions!$Q:$Q,ROW()-8))</f>
        <v>0</v>
      </c>
    </row>
    <row r="4303" spans="2:6" x14ac:dyDescent="0.15">
      <c r="B4303">
        <f ca="1">IF(INDEX(Transactions!$L:$L,ROW()-8)="",TODAY(),INDEX(Transactions!$G:$G,ROW()-8))</f>
        <v>46238</v>
      </c>
      <c r="F4303">
        <f>IF(INDEX(Transactions!$L:$L,ROW()-8)="",0,INDEX(Transactions!$Q:$Q,ROW()-8))</f>
        <v>0</v>
      </c>
    </row>
    <row r="4304" spans="2:6" x14ac:dyDescent="0.15">
      <c r="B4304">
        <f ca="1">IF(INDEX(Transactions!$L:$L,ROW()-8)="",TODAY(),INDEX(Transactions!$G:$G,ROW()-8))</f>
        <v>46238</v>
      </c>
      <c r="F4304">
        <f>IF(INDEX(Transactions!$L:$L,ROW()-8)="",0,INDEX(Transactions!$Q:$Q,ROW()-8))</f>
        <v>0</v>
      </c>
    </row>
    <row r="4305" spans="2:6" x14ac:dyDescent="0.15">
      <c r="B4305">
        <f ca="1">IF(INDEX(Transactions!$L:$L,ROW()-8)="",TODAY(),INDEX(Transactions!$G:$G,ROW()-8))</f>
        <v>46238</v>
      </c>
      <c r="F4305">
        <f>IF(INDEX(Transactions!$L:$L,ROW()-8)="",0,INDEX(Transactions!$Q:$Q,ROW()-8))</f>
        <v>0</v>
      </c>
    </row>
    <row r="4306" spans="2:6" x14ac:dyDescent="0.15">
      <c r="B4306">
        <f ca="1">IF(INDEX(Transactions!$L:$L,ROW()-8)="",TODAY(),INDEX(Transactions!$G:$G,ROW()-8))</f>
        <v>46238</v>
      </c>
      <c r="F4306">
        <f>IF(INDEX(Transactions!$L:$L,ROW()-8)="",0,INDEX(Transactions!$Q:$Q,ROW()-8))</f>
        <v>0</v>
      </c>
    </row>
    <row r="4307" spans="2:6" x14ac:dyDescent="0.15">
      <c r="B4307">
        <f ca="1">IF(INDEX(Transactions!$L:$L,ROW()-8)="",TODAY(),INDEX(Transactions!$G:$G,ROW()-8))</f>
        <v>46238</v>
      </c>
      <c r="F4307">
        <f>IF(INDEX(Transactions!$L:$L,ROW()-8)="",0,INDEX(Transactions!$Q:$Q,ROW()-8))</f>
        <v>0</v>
      </c>
    </row>
    <row r="4308" spans="2:6" x14ac:dyDescent="0.15">
      <c r="B4308">
        <f ca="1">IF(INDEX(Transactions!$L:$L,ROW()-8)="",TODAY(),INDEX(Transactions!$G:$G,ROW()-8))</f>
        <v>46238</v>
      </c>
      <c r="F4308">
        <f>IF(INDEX(Transactions!$L:$L,ROW()-8)="",0,INDEX(Transactions!$Q:$Q,ROW()-8))</f>
        <v>0</v>
      </c>
    </row>
    <row r="4309" spans="2:6" x14ac:dyDescent="0.15">
      <c r="B4309">
        <f ca="1">IF(INDEX(Transactions!$L:$L,ROW()-8)="",TODAY(),INDEX(Transactions!$G:$G,ROW()-8))</f>
        <v>46238</v>
      </c>
      <c r="F4309">
        <f>IF(INDEX(Transactions!$L:$L,ROW()-8)="",0,INDEX(Transactions!$Q:$Q,ROW()-8))</f>
        <v>0</v>
      </c>
    </row>
    <row r="4310" spans="2:6" x14ac:dyDescent="0.15">
      <c r="B4310">
        <f ca="1">IF(INDEX(Transactions!$L:$L,ROW()-8)="",TODAY(),INDEX(Transactions!$G:$G,ROW()-8))</f>
        <v>46238</v>
      </c>
      <c r="F4310">
        <f>IF(INDEX(Transactions!$L:$L,ROW()-8)="",0,INDEX(Transactions!$Q:$Q,ROW()-8))</f>
        <v>0</v>
      </c>
    </row>
    <row r="4311" spans="2:6" x14ac:dyDescent="0.15">
      <c r="B4311">
        <f ca="1">IF(INDEX(Transactions!$L:$L,ROW()-8)="",TODAY(),INDEX(Transactions!$G:$G,ROW()-8))</f>
        <v>46238</v>
      </c>
      <c r="F4311">
        <f>IF(INDEX(Transactions!$L:$L,ROW()-8)="",0,INDEX(Transactions!$Q:$Q,ROW()-8))</f>
        <v>0</v>
      </c>
    </row>
    <row r="4312" spans="2:6" x14ac:dyDescent="0.15">
      <c r="B4312">
        <f ca="1">IF(INDEX(Transactions!$L:$L,ROW()-8)="",TODAY(),INDEX(Transactions!$G:$G,ROW()-8))</f>
        <v>46238</v>
      </c>
      <c r="F4312">
        <f>IF(INDEX(Transactions!$L:$L,ROW()-8)="",0,INDEX(Transactions!$Q:$Q,ROW()-8))</f>
        <v>0</v>
      </c>
    </row>
    <row r="4313" spans="2:6" x14ac:dyDescent="0.15">
      <c r="B4313">
        <f ca="1">IF(INDEX(Transactions!$L:$L,ROW()-8)="",TODAY(),INDEX(Transactions!$G:$G,ROW()-8))</f>
        <v>46238</v>
      </c>
      <c r="F4313">
        <f>IF(INDEX(Transactions!$L:$L,ROW()-8)="",0,INDEX(Transactions!$Q:$Q,ROW()-8))</f>
        <v>0</v>
      </c>
    </row>
    <row r="4314" spans="2:6" x14ac:dyDescent="0.15">
      <c r="B4314">
        <f ca="1">IF(INDEX(Transactions!$L:$L,ROW()-8)="",TODAY(),INDEX(Transactions!$G:$G,ROW()-8))</f>
        <v>46238</v>
      </c>
      <c r="F4314">
        <f>IF(INDEX(Transactions!$L:$L,ROW()-8)="",0,INDEX(Transactions!$Q:$Q,ROW()-8))</f>
        <v>0</v>
      </c>
    </row>
    <row r="4315" spans="2:6" x14ac:dyDescent="0.15">
      <c r="B4315">
        <f ca="1">IF(INDEX(Transactions!$L:$L,ROW()-8)="",TODAY(),INDEX(Transactions!$G:$G,ROW()-8))</f>
        <v>46238</v>
      </c>
      <c r="F4315">
        <f>IF(INDEX(Transactions!$L:$L,ROW()-8)="",0,INDEX(Transactions!$Q:$Q,ROW()-8))</f>
        <v>0</v>
      </c>
    </row>
    <row r="4316" spans="2:6" x14ac:dyDescent="0.15">
      <c r="B4316">
        <f ca="1">IF(INDEX(Transactions!$L:$L,ROW()-8)="",TODAY(),INDEX(Transactions!$G:$G,ROW()-8))</f>
        <v>46238</v>
      </c>
      <c r="F4316">
        <f>IF(INDEX(Transactions!$L:$L,ROW()-8)="",0,INDEX(Transactions!$Q:$Q,ROW()-8))</f>
        <v>0</v>
      </c>
    </row>
    <row r="4317" spans="2:6" x14ac:dyDescent="0.15">
      <c r="B4317">
        <f ca="1">IF(INDEX(Transactions!$L:$L,ROW()-8)="",TODAY(),INDEX(Transactions!$G:$G,ROW()-8))</f>
        <v>46238</v>
      </c>
      <c r="F4317">
        <f>IF(INDEX(Transactions!$L:$L,ROW()-8)="",0,INDEX(Transactions!$Q:$Q,ROW()-8))</f>
        <v>0</v>
      </c>
    </row>
    <row r="4318" spans="2:6" x14ac:dyDescent="0.15">
      <c r="B4318">
        <f ca="1">IF(INDEX(Transactions!$L:$L,ROW()-8)="",TODAY(),INDEX(Transactions!$G:$G,ROW()-8))</f>
        <v>46238</v>
      </c>
      <c r="F4318">
        <f>IF(INDEX(Transactions!$L:$L,ROW()-8)="",0,INDEX(Transactions!$Q:$Q,ROW()-8))</f>
        <v>0</v>
      </c>
    </row>
    <row r="4319" spans="2:6" x14ac:dyDescent="0.15">
      <c r="B4319">
        <f ca="1">IF(INDEX(Transactions!$L:$L,ROW()-8)="",TODAY(),INDEX(Transactions!$G:$G,ROW()-8))</f>
        <v>46238</v>
      </c>
      <c r="F4319">
        <f>IF(INDEX(Transactions!$L:$L,ROW()-8)="",0,INDEX(Transactions!$Q:$Q,ROW()-8))</f>
        <v>0</v>
      </c>
    </row>
    <row r="4320" spans="2:6" x14ac:dyDescent="0.15">
      <c r="B4320">
        <f ca="1">IF(INDEX(Transactions!$L:$L,ROW()-8)="",TODAY(),INDEX(Transactions!$G:$G,ROW()-8))</f>
        <v>46238</v>
      </c>
      <c r="F4320">
        <f>IF(INDEX(Transactions!$L:$L,ROW()-8)="",0,INDEX(Transactions!$Q:$Q,ROW()-8))</f>
        <v>0</v>
      </c>
    </row>
    <row r="4321" spans="2:6" x14ac:dyDescent="0.15">
      <c r="B4321">
        <f ca="1">IF(INDEX(Transactions!$L:$L,ROW()-8)="",TODAY(),INDEX(Transactions!$G:$G,ROW()-8))</f>
        <v>46238</v>
      </c>
      <c r="F4321">
        <f>IF(INDEX(Transactions!$L:$L,ROW()-8)="",0,INDEX(Transactions!$Q:$Q,ROW()-8))</f>
        <v>0</v>
      </c>
    </row>
    <row r="4322" spans="2:6" x14ac:dyDescent="0.15">
      <c r="B4322">
        <f ca="1">IF(INDEX(Transactions!$L:$L,ROW()-8)="",TODAY(),INDEX(Transactions!$G:$G,ROW()-8))</f>
        <v>46238</v>
      </c>
      <c r="F4322">
        <f>IF(INDEX(Transactions!$L:$L,ROW()-8)="",0,INDEX(Transactions!$Q:$Q,ROW()-8))</f>
        <v>0</v>
      </c>
    </row>
    <row r="4323" spans="2:6" x14ac:dyDescent="0.15">
      <c r="B4323">
        <f ca="1">IF(INDEX(Transactions!$L:$L,ROW()-8)="",TODAY(),INDEX(Transactions!$G:$G,ROW()-8))</f>
        <v>46238</v>
      </c>
      <c r="F4323">
        <f>IF(INDEX(Transactions!$L:$L,ROW()-8)="",0,INDEX(Transactions!$Q:$Q,ROW()-8))</f>
        <v>0</v>
      </c>
    </row>
    <row r="4324" spans="2:6" x14ac:dyDescent="0.15">
      <c r="B4324">
        <f ca="1">IF(INDEX(Transactions!$L:$L,ROW()-8)="",TODAY(),INDEX(Transactions!$G:$G,ROW()-8))</f>
        <v>46238</v>
      </c>
      <c r="F4324">
        <f>IF(INDEX(Transactions!$L:$L,ROW()-8)="",0,INDEX(Transactions!$Q:$Q,ROW()-8))</f>
        <v>0</v>
      </c>
    </row>
    <row r="4325" spans="2:6" x14ac:dyDescent="0.15">
      <c r="B4325">
        <f ca="1">IF(INDEX(Transactions!$L:$L,ROW()-8)="",TODAY(),INDEX(Transactions!$G:$G,ROW()-8))</f>
        <v>46238</v>
      </c>
      <c r="F4325">
        <f>IF(INDEX(Transactions!$L:$L,ROW()-8)="",0,INDEX(Transactions!$Q:$Q,ROW()-8))</f>
        <v>0</v>
      </c>
    </row>
    <row r="4326" spans="2:6" x14ac:dyDescent="0.15">
      <c r="B4326">
        <f ca="1">IF(INDEX(Transactions!$L:$L,ROW()-8)="",TODAY(),INDEX(Transactions!$G:$G,ROW()-8))</f>
        <v>46238</v>
      </c>
      <c r="F4326">
        <f>IF(INDEX(Transactions!$L:$L,ROW()-8)="",0,INDEX(Transactions!$Q:$Q,ROW()-8))</f>
        <v>0</v>
      </c>
    </row>
    <row r="4327" spans="2:6" x14ac:dyDescent="0.15">
      <c r="B4327">
        <f ca="1">IF(INDEX(Transactions!$L:$L,ROW()-8)="",TODAY(),INDEX(Transactions!$G:$G,ROW()-8))</f>
        <v>46238</v>
      </c>
      <c r="F4327">
        <f>IF(INDEX(Transactions!$L:$L,ROW()-8)="",0,INDEX(Transactions!$Q:$Q,ROW()-8))</f>
        <v>0</v>
      </c>
    </row>
    <row r="4328" spans="2:6" x14ac:dyDescent="0.15">
      <c r="B4328">
        <f ca="1">IF(INDEX(Transactions!$L:$L,ROW()-8)="",TODAY(),INDEX(Transactions!$G:$G,ROW()-8))</f>
        <v>46238</v>
      </c>
      <c r="F4328">
        <f>IF(INDEX(Transactions!$L:$L,ROW()-8)="",0,INDEX(Transactions!$Q:$Q,ROW()-8))</f>
        <v>0</v>
      </c>
    </row>
    <row r="4329" spans="2:6" x14ac:dyDescent="0.15">
      <c r="B4329">
        <f ca="1">IF(INDEX(Transactions!$L:$L,ROW()-8)="",TODAY(),INDEX(Transactions!$G:$G,ROW()-8))</f>
        <v>46238</v>
      </c>
      <c r="F4329">
        <f>IF(INDEX(Transactions!$L:$L,ROW()-8)="",0,INDEX(Transactions!$Q:$Q,ROW()-8))</f>
        <v>0</v>
      </c>
    </row>
    <row r="4330" spans="2:6" x14ac:dyDescent="0.15">
      <c r="B4330">
        <f ca="1">IF(INDEX(Transactions!$L:$L,ROW()-8)="",TODAY(),INDEX(Transactions!$G:$G,ROW()-8))</f>
        <v>46238</v>
      </c>
      <c r="F4330">
        <f>IF(INDEX(Transactions!$L:$L,ROW()-8)="",0,INDEX(Transactions!$Q:$Q,ROW()-8))</f>
        <v>0</v>
      </c>
    </row>
    <row r="4331" spans="2:6" x14ac:dyDescent="0.15">
      <c r="B4331">
        <f ca="1">IF(INDEX(Transactions!$L:$L,ROW()-8)="",TODAY(),INDEX(Transactions!$G:$G,ROW()-8))</f>
        <v>46238</v>
      </c>
      <c r="F4331">
        <f>IF(INDEX(Transactions!$L:$L,ROW()-8)="",0,INDEX(Transactions!$Q:$Q,ROW()-8))</f>
        <v>0</v>
      </c>
    </row>
    <row r="4332" spans="2:6" x14ac:dyDescent="0.15">
      <c r="B4332">
        <f ca="1">IF(INDEX(Transactions!$L:$L,ROW()-8)="",TODAY(),INDEX(Transactions!$G:$G,ROW()-8))</f>
        <v>46238</v>
      </c>
      <c r="F4332">
        <f>IF(INDEX(Transactions!$L:$L,ROW()-8)="",0,INDEX(Transactions!$Q:$Q,ROW()-8))</f>
        <v>0</v>
      </c>
    </row>
    <row r="4333" spans="2:6" x14ac:dyDescent="0.15">
      <c r="B4333">
        <f ca="1">IF(INDEX(Transactions!$L:$L,ROW()-8)="",TODAY(),INDEX(Transactions!$G:$G,ROW()-8))</f>
        <v>46238</v>
      </c>
      <c r="F4333">
        <f>IF(INDEX(Transactions!$L:$L,ROW()-8)="",0,INDEX(Transactions!$Q:$Q,ROW()-8))</f>
        <v>0</v>
      </c>
    </row>
    <row r="4334" spans="2:6" x14ac:dyDescent="0.15">
      <c r="B4334">
        <f ca="1">IF(INDEX(Transactions!$L:$L,ROW()-8)="",TODAY(),INDEX(Transactions!$G:$G,ROW()-8))</f>
        <v>46238</v>
      </c>
      <c r="F4334">
        <f>IF(INDEX(Transactions!$L:$L,ROW()-8)="",0,INDEX(Transactions!$Q:$Q,ROW()-8))</f>
        <v>0</v>
      </c>
    </row>
    <row r="4335" spans="2:6" x14ac:dyDescent="0.15">
      <c r="B4335">
        <f ca="1">IF(INDEX(Transactions!$L:$L,ROW()-8)="",TODAY(),INDEX(Transactions!$G:$G,ROW()-8))</f>
        <v>46238</v>
      </c>
      <c r="F4335">
        <f>IF(INDEX(Transactions!$L:$L,ROW()-8)="",0,INDEX(Transactions!$Q:$Q,ROW()-8))</f>
        <v>0</v>
      </c>
    </row>
    <row r="4336" spans="2:6" x14ac:dyDescent="0.15">
      <c r="B4336">
        <f ca="1">IF(INDEX(Transactions!$L:$L,ROW()-8)="",TODAY(),INDEX(Transactions!$G:$G,ROW()-8))</f>
        <v>46238</v>
      </c>
      <c r="F4336">
        <f>IF(INDEX(Transactions!$L:$L,ROW()-8)="",0,INDEX(Transactions!$Q:$Q,ROW()-8))</f>
        <v>0</v>
      </c>
    </row>
    <row r="4337" spans="2:6" x14ac:dyDescent="0.15">
      <c r="B4337">
        <f ca="1">IF(INDEX(Transactions!$L:$L,ROW()-8)="",TODAY(),INDEX(Transactions!$G:$G,ROW()-8))</f>
        <v>46238</v>
      </c>
      <c r="F4337">
        <f>IF(INDEX(Transactions!$L:$L,ROW()-8)="",0,INDEX(Transactions!$Q:$Q,ROW()-8))</f>
        <v>0</v>
      </c>
    </row>
    <row r="4338" spans="2:6" x14ac:dyDescent="0.15">
      <c r="B4338">
        <f ca="1">IF(INDEX(Transactions!$L:$L,ROW()-8)="",TODAY(),INDEX(Transactions!$G:$G,ROW()-8))</f>
        <v>46238</v>
      </c>
      <c r="F4338">
        <f>IF(INDEX(Transactions!$L:$L,ROW()-8)="",0,INDEX(Transactions!$Q:$Q,ROW()-8))</f>
        <v>0</v>
      </c>
    </row>
    <row r="4339" spans="2:6" x14ac:dyDescent="0.15">
      <c r="B4339">
        <f ca="1">IF(INDEX(Transactions!$L:$L,ROW()-8)="",TODAY(),INDEX(Transactions!$G:$G,ROW()-8))</f>
        <v>46238</v>
      </c>
      <c r="F4339">
        <f>IF(INDEX(Transactions!$L:$L,ROW()-8)="",0,INDEX(Transactions!$Q:$Q,ROW()-8))</f>
        <v>0</v>
      </c>
    </row>
    <row r="4340" spans="2:6" x14ac:dyDescent="0.15">
      <c r="B4340">
        <f ca="1">IF(INDEX(Transactions!$L:$L,ROW()-8)="",TODAY(),INDEX(Transactions!$G:$G,ROW()-8))</f>
        <v>46238</v>
      </c>
      <c r="F4340">
        <f>IF(INDEX(Transactions!$L:$L,ROW()-8)="",0,INDEX(Transactions!$Q:$Q,ROW()-8))</f>
        <v>0</v>
      </c>
    </row>
    <row r="4341" spans="2:6" x14ac:dyDescent="0.15">
      <c r="B4341">
        <f ca="1">IF(INDEX(Transactions!$L:$L,ROW()-8)="",TODAY(),INDEX(Transactions!$G:$G,ROW()-8))</f>
        <v>46238</v>
      </c>
      <c r="F4341">
        <f>IF(INDEX(Transactions!$L:$L,ROW()-8)="",0,INDEX(Transactions!$Q:$Q,ROW()-8))</f>
        <v>0</v>
      </c>
    </row>
    <row r="4342" spans="2:6" x14ac:dyDescent="0.15">
      <c r="B4342">
        <f ca="1">IF(INDEX(Transactions!$L:$L,ROW()-8)="",TODAY(),INDEX(Transactions!$G:$G,ROW()-8))</f>
        <v>46238</v>
      </c>
      <c r="F4342">
        <f>IF(INDEX(Transactions!$L:$L,ROW()-8)="",0,INDEX(Transactions!$Q:$Q,ROW()-8))</f>
        <v>0</v>
      </c>
    </row>
    <row r="4343" spans="2:6" x14ac:dyDescent="0.15">
      <c r="B4343">
        <f ca="1">IF(INDEX(Transactions!$L:$L,ROW()-8)="",TODAY(),INDEX(Transactions!$G:$G,ROW()-8))</f>
        <v>46238</v>
      </c>
      <c r="F4343">
        <f>IF(INDEX(Transactions!$L:$L,ROW()-8)="",0,INDEX(Transactions!$Q:$Q,ROW()-8))</f>
        <v>0</v>
      </c>
    </row>
    <row r="4344" spans="2:6" x14ac:dyDescent="0.15">
      <c r="B4344">
        <f ca="1">IF(INDEX(Transactions!$L:$L,ROW()-8)="",TODAY(),INDEX(Transactions!$G:$G,ROW()-8))</f>
        <v>46238</v>
      </c>
      <c r="F4344">
        <f>IF(INDEX(Transactions!$L:$L,ROW()-8)="",0,INDEX(Transactions!$Q:$Q,ROW()-8))</f>
        <v>0</v>
      </c>
    </row>
    <row r="4345" spans="2:6" x14ac:dyDescent="0.15">
      <c r="B4345">
        <f ca="1">IF(INDEX(Transactions!$L:$L,ROW()-8)="",TODAY(),INDEX(Transactions!$G:$G,ROW()-8))</f>
        <v>46238</v>
      </c>
      <c r="F4345">
        <f>IF(INDEX(Transactions!$L:$L,ROW()-8)="",0,INDEX(Transactions!$Q:$Q,ROW()-8))</f>
        <v>0</v>
      </c>
    </row>
    <row r="4346" spans="2:6" x14ac:dyDescent="0.15">
      <c r="B4346">
        <f ca="1">IF(INDEX(Transactions!$L:$L,ROW()-8)="",TODAY(),INDEX(Transactions!$G:$G,ROW()-8))</f>
        <v>46238</v>
      </c>
      <c r="F4346">
        <f>IF(INDEX(Transactions!$L:$L,ROW()-8)="",0,INDEX(Transactions!$Q:$Q,ROW()-8))</f>
        <v>0</v>
      </c>
    </row>
    <row r="4347" spans="2:6" x14ac:dyDescent="0.15">
      <c r="B4347">
        <f ca="1">IF(INDEX(Transactions!$L:$L,ROW()-8)="",TODAY(),INDEX(Transactions!$G:$G,ROW()-8))</f>
        <v>46238</v>
      </c>
      <c r="F4347">
        <f>IF(INDEX(Transactions!$L:$L,ROW()-8)="",0,INDEX(Transactions!$Q:$Q,ROW()-8))</f>
        <v>0</v>
      </c>
    </row>
    <row r="4348" spans="2:6" x14ac:dyDescent="0.15">
      <c r="B4348">
        <f ca="1">IF(INDEX(Transactions!$L:$L,ROW()-8)="",TODAY(),INDEX(Transactions!$G:$G,ROW()-8))</f>
        <v>46238</v>
      </c>
      <c r="F4348">
        <f>IF(INDEX(Transactions!$L:$L,ROW()-8)="",0,INDEX(Transactions!$Q:$Q,ROW()-8))</f>
        <v>0</v>
      </c>
    </row>
    <row r="4349" spans="2:6" x14ac:dyDescent="0.15">
      <c r="B4349">
        <f ca="1">IF(INDEX(Transactions!$L:$L,ROW()-8)="",TODAY(),INDEX(Transactions!$G:$G,ROW()-8))</f>
        <v>46238</v>
      </c>
      <c r="F4349">
        <f>IF(INDEX(Transactions!$L:$L,ROW()-8)="",0,INDEX(Transactions!$Q:$Q,ROW()-8))</f>
        <v>0</v>
      </c>
    </row>
    <row r="4350" spans="2:6" x14ac:dyDescent="0.15">
      <c r="B4350">
        <f ca="1">IF(INDEX(Transactions!$L:$L,ROW()-8)="",TODAY(),INDEX(Transactions!$G:$G,ROW()-8))</f>
        <v>46238</v>
      </c>
      <c r="F4350">
        <f>IF(INDEX(Transactions!$L:$L,ROW()-8)="",0,INDEX(Transactions!$Q:$Q,ROW()-8))</f>
        <v>0</v>
      </c>
    </row>
    <row r="4351" spans="2:6" x14ac:dyDescent="0.15">
      <c r="B4351">
        <f ca="1">IF(INDEX(Transactions!$L:$L,ROW()-8)="",TODAY(),INDEX(Transactions!$G:$G,ROW()-8))</f>
        <v>46238</v>
      </c>
      <c r="F4351">
        <f>IF(INDEX(Transactions!$L:$L,ROW()-8)="",0,INDEX(Transactions!$Q:$Q,ROW()-8))</f>
        <v>0</v>
      </c>
    </row>
    <row r="4352" spans="2:6" x14ac:dyDescent="0.15">
      <c r="B4352">
        <f ca="1">IF(INDEX(Transactions!$L:$L,ROW()-8)="",TODAY(),INDEX(Transactions!$G:$G,ROW()-8))</f>
        <v>46238</v>
      </c>
      <c r="F4352">
        <f>IF(INDEX(Transactions!$L:$L,ROW()-8)="",0,INDEX(Transactions!$Q:$Q,ROW()-8))</f>
        <v>0</v>
      </c>
    </row>
    <row r="4353" spans="2:6" x14ac:dyDescent="0.15">
      <c r="B4353">
        <f ca="1">IF(INDEX(Transactions!$L:$L,ROW()-8)="",TODAY(),INDEX(Transactions!$G:$G,ROW()-8))</f>
        <v>46238</v>
      </c>
      <c r="F4353">
        <f>IF(INDEX(Transactions!$L:$L,ROW()-8)="",0,INDEX(Transactions!$Q:$Q,ROW()-8))</f>
        <v>0</v>
      </c>
    </row>
    <row r="4354" spans="2:6" x14ac:dyDescent="0.15">
      <c r="B4354">
        <f ca="1">IF(INDEX(Transactions!$L:$L,ROW()-8)="",TODAY(),INDEX(Transactions!$G:$G,ROW()-8))</f>
        <v>46238</v>
      </c>
      <c r="F4354">
        <f>IF(INDEX(Transactions!$L:$L,ROW()-8)="",0,INDEX(Transactions!$Q:$Q,ROW()-8))</f>
        <v>0</v>
      </c>
    </row>
    <row r="4355" spans="2:6" x14ac:dyDescent="0.15">
      <c r="B4355">
        <f ca="1">IF(INDEX(Transactions!$L:$L,ROW()-8)="",TODAY(),INDEX(Transactions!$G:$G,ROW()-8))</f>
        <v>46238</v>
      </c>
      <c r="F4355">
        <f>IF(INDEX(Transactions!$L:$L,ROW()-8)="",0,INDEX(Transactions!$Q:$Q,ROW()-8))</f>
        <v>0</v>
      </c>
    </row>
    <row r="4356" spans="2:6" x14ac:dyDescent="0.15">
      <c r="B4356">
        <f ca="1">IF(INDEX(Transactions!$L:$L,ROW()-8)="",TODAY(),INDEX(Transactions!$G:$G,ROW()-8))</f>
        <v>46238</v>
      </c>
      <c r="F4356">
        <f>IF(INDEX(Transactions!$L:$L,ROW()-8)="",0,INDEX(Transactions!$Q:$Q,ROW()-8))</f>
        <v>0</v>
      </c>
    </row>
    <row r="4357" spans="2:6" x14ac:dyDescent="0.15">
      <c r="B4357">
        <f ca="1">IF(INDEX(Transactions!$L:$L,ROW()-8)="",TODAY(),INDEX(Transactions!$G:$G,ROW()-8))</f>
        <v>46238</v>
      </c>
      <c r="F4357">
        <f>IF(INDEX(Transactions!$L:$L,ROW()-8)="",0,INDEX(Transactions!$Q:$Q,ROW()-8))</f>
        <v>0</v>
      </c>
    </row>
    <row r="4358" spans="2:6" x14ac:dyDescent="0.15">
      <c r="B4358">
        <f ca="1">IF(INDEX(Transactions!$L:$L,ROW()-8)="",TODAY(),INDEX(Transactions!$G:$G,ROW()-8))</f>
        <v>46238</v>
      </c>
      <c r="F4358">
        <f>IF(INDEX(Transactions!$L:$L,ROW()-8)="",0,INDEX(Transactions!$Q:$Q,ROW()-8))</f>
        <v>0</v>
      </c>
    </row>
    <row r="4359" spans="2:6" x14ac:dyDescent="0.15">
      <c r="B4359">
        <f ca="1">IF(INDEX(Transactions!$L:$L,ROW()-8)="",TODAY(),INDEX(Transactions!$G:$G,ROW()-8))</f>
        <v>46238</v>
      </c>
      <c r="F4359">
        <f>IF(INDEX(Transactions!$L:$L,ROW()-8)="",0,INDEX(Transactions!$Q:$Q,ROW()-8))</f>
        <v>0</v>
      </c>
    </row>
    <row r="4360" spans="2:6" x14ac:dyDescent="0.15">
      <c r="B4360">
        <f ca="1">IF(INDEX(Transactions!$L:$L,ROW()-8)="",TODAY(),INDEX(Transactions!$G:$G,ROW()-8))</f>
        <v>46238</v>
      </c>
      <c r="F4360">
        <f>IF(INDEX(Transactions!$L:$L,ROW()-8)="",0,INDEX(Transactions!$Q:$Q,ROW()-8))</f>
        <v>0</v>
      </c>
    </row>
    <row r="4361" spans="2:6" x14ac:dyDescent="0.15">
      <c r="B4361">
        <f ca="1">IF(INDEX(Transactions!$L:$L,ROW()-8)="",TODAY(),INDEX(Transactions!$G:$G,ROW()-8))</f>
        <v>46238</v>
      </c>
      <c r="F4361">
        <f>IF(INDEX(Transactions!$L:$L,ROW()-8)="",0,INDEX(Transactions!$Q:$Q,ROW()-8))</f>
        <v>0</v>
      </c>
    </row>
    <row r="4362" spans="2:6" x14ac:dyDescent="0.15">
      <c r="B4362">
        <f ca="1">IF(INDEX(Transactions!$L:$L,ROW()-8)="",TODAY(),INDEX(Transactions!$G:$G,ROW()-8))</f>
        <v>46238</v>
      </c>
      <c r="F4362">
        <f>IF(INDEX(Transactions!$L:$L,ROW()-8)="",0,INDEX(Transactions!$Q:$Q,ROW()-8))</f>
        <v>0</v>
      </c>
    </row>
    <row r="4363" spans="2:6" x14ac:dyDescent="0.15">
      <c r="B4363">
        <f ca="1">IF(INDEX(Transactions!$L:$L,ROW()-8)="",TODAY(),INDEX(Transactions!$G:$G,ROW()-8))</f>
        <v>46238</v>
      </c>
      <c r="F4363">
        <f>IF(INDEX(Transactions!$L:$L,ROW()-8)="",0,INDEX(Transactions!$Q:$Q,ROW()-8))</f>
        <v>0</v>
      </c>
    </row>
    <row r="4364" spans="2:6" x14ac:dyDescent="0.15">
      <c r="B4364">
        <f ca="1">IF(INDEX(Transactions!$L:$L,ROW()-8)="",TODAY(),INDEX(Transactions!$G:$G,ROW()-8))</f>
        <v>46238</v>
      </c>
      <c r="F4364">
        <f>IF(INDEX(Transactions!$L:$L,ROW()-8)="",0,INDEX(Transactions!$Q:$Q,ROW()-8))</f>
        <v>0</v>
      </c>
    </row>
    <row r="4365" spans="2:6" x14ac:dyDescent="0.15">
      <c r="B4365">
        <f ca="1">IF(INDEX(Transactions!$L:$L,ROW()-8)="",TODAY(),INDEX(Transactions!$G:$G,ROW()-8))</f>
        <v>46238</v>
      </c>
      <c r="F4365">
        <f>IF(INDEX(Transactions!$L:$L,ROW()-8)="",0,INDEX(Transactions!$Q:$Q,ROW()-8))</f>
        <v>0</v>
      </c>
    </row>
    <row r="4366" spans="2:6" x14ac:dyDescent="0.15">
      <c r="B4366">
        <f ca="1">IF(INDEX(Transactions!$L:$L,ROW()-8)="",TODAY(),INDEX(Transactions!$G:$G,ROW()-8))</f>
        <v>46238</v>
      </c>
      <c r="F4366">
        <f>IF(INDEX(Transactions!$L:$L,ROW()-8)="",0,INDEX(Transactions!$Q:$Q,ROW()-8))</f>
        <v>0</v>
      </c>
    </row>
    <row r="4367" spans="2:6" x14ac:dyDescent="0.15">
      <c r="B4367">
        <f ca="1">IF(INDEX(Transactions!$L:$L,ROW()-8)="",TODAY(),INDEX(Transactions!$G:$G,ROW()-8))</f>
        <v>46238</v>
      </c>
      <c r="F4367">
        <f>IF(INDEX(Transactions!$L:$L,ROW()-8)="",0,INDEX(Transactions!$Q:$Q,ROW()-8))</f>
        <v>0</v>
      </c>
    </row>
    <row r="4368" spans="2:6" x14ac:dyDescent="0.15">
      <c r="B4368">
        <f ca="1">IF(INDEX(Transactions!$L:$L,ROW()-8)="",TODAY(),INDEX(Transactions!$G:$G,ROW()-8))</f>
        <v>46238</v>
      </c>
      <c r="F4368">
        <f>IF(INDEX(Transactions!$L:$L,ROW()-8)="",0,INDEX(Transactions!$Q:$Q,ROW()-8))</f>
        <v>0</v>
      </c>
    </row>
    <row r="4369" spans="2:6" x14ac:dyDescent="0.15">
      <c r="B4369">
        <f ca="1">IF(INDEX(Transactions!$L:$L,ROW()-8)="",TODAY(),INDEX(Transactions!$G:$G,ROW()-8))</f>
        <v>46238</v>
      </c>
      <c r="F4369">
        <f>IF(INDEX(Transactions!$L:$L,ROW()-8)="",0,INDEX(Transactions!$Q:$Q,ROW()-8))</f>
        <v>0</v>
      </c>
    </row>
    <row r="4370" spans="2:6" x14ac:dyDescent="0.15">
      <c r="B4370">
        <f ca="1">IF(INDEX(Transactions!$L:$L,ROW()-8)="",TODAY(),INDEX(Transactions!$G:$G,ROW()-8))</f>
        <v>46238</v>
      </c>
      <c r="F4370">
        <f>IF(INDEX(Transactions!$L:$L,ROW()-8)="",0,INDEX(Transactions!$Q:$Q,ROW()-8))</f>
        <v>0</v>
      </c>
    </row>
    <row r="4371" spans="2:6" x14ac:dyDescent="0.15">
      <c r="B4371">
        <f ca="1">IF(INDEX(Transactions!$L:$L,ROW()-8)="",TODAY(),INDEX(Transactions!$G:$G,ROW()-8))</f>
        <v>46238</v>
      </c>
      <c r="F4371">
        <f>IF(INDEX(Transactions!$L:$L,ROW()-8)="",0,INDEX(Transactions!$Q:$Q,ROW()-8))</f>
        <v>0</v>
      </c>
    </row>
    <row r="4372" spans="2:6" x14ac:dyDescent="0.15">
      <c r="B4372">
        <f ca="1">IF(INDEX(Transactions!$L:$L,ROW()-8)="",TODAY(),INDEX(Transactions!$G:$G,ROW()-8))</f>
        <v>46238</v>
      </c>
      <c r="F4372">
        <f>IF(INDEX(Transactions!$L:$L,ROW()-8)="",0,INDEX(Transactions!$Q:$Q,ROW()-8))</f>
        <v>0</v>
      </c>
    </row>
    <row r="4373" spans="2:6" x14ac:dyDescent="0.15">
      <c r="B4373">
        <f ca="1">IF(INDEX(Transactions!$L:$L,ROW()-8)="",TODAY(),INDEX(Transactions!$G:$G,ROW()-8))</f>
        <v>46238</v>
      </c>
      <c r="F4373">
        <f>IF(INDEX(Transactions!$L:$L,ROW()-8)="",0,INDEX(Transactions!$Q:$Q,ROW()-8))</f>
        <v>0</v>
      </c>
    </row>
    <row r="4374" spans="2:6" x14ac:dyDescent="0.15">
      <c r="B4374">
        <f ca="1">IF(INDEX(Transactions!$L:$L,ROW()-8)="",TODAY(),INDEX(Transactions!$G:$G,ROW()-8))</f>
        <v>46238</v>
      </c>
      <c r="F4374">
        <f>IF(INDEX(Transactions!$L:$L,ROW()-8)="",0,INDEX(Transactions!$Q:$Q,ROW()-8))</f>
        <v>0</v>
      </c>
    </row>
    <row r="4375" spans="2:6" x14ac:dyDescent="0.15">
      <c r="B4375">
        <f ca="1">IF(INDEX(Transactions!$L:$L,ROW()-8)="",TODAY(),INDEX(Transactions!$G:$G,ROW()-8))</f>
        <v>46238</v>
      </c>
      <c r="F4375">
        <f>IF(INDEX(Transactions!$L:$L,ROW()-8)="",0,INDEX(Transactions!$Q:$Q,ROW()-8))</f>
        <v>0</v>
      </c>
    </row>
    <row r="4376" spans="2:6" x14ac:dyDescent="0.15">
      <c r="B4376">
        <f ca="1">IF(INDEX(Transactions!$L:$L,ROW()-8)="",TODAY(),INDEX(Transactions!$G:$G,ROW()-8))</f>
        <v>46238</v>
      </c>
      <c r="F4376">
        <f>IF(INDEX(Transactions!$L:$L,ROW()-8)="",0,INDEX(Transactions!$Q:$Q,ROW()-8))</f>
        <v>0</v>
      </c>
    </row>
    <row r="4377" spans="2:6" x14ac:dyDescent="0.15">
      <c r="B4377">
        <f ca="1">IF(INDEX(Transactions!$L:$L,ROW()-8)="",TODAY(),INDEX(Transactions!$G:$G,ROW()-8))</f>
        <v>46238</v>
      </c>
      <c r="F4377">
        <f>IF(INDEX(Transactions!$L:$L,ROW()-8)="",0,INDEX(Transactions!$Q:$Q,ROW()-8))</f>
        <v>0</v>
      </c>
    </row>
    <row r="4378" spans="2:6" x14ac:dyDescent="0.15">
      <c r="B4378">
        <f ca="1">IF(INDEX(Transactions!$L:$L,ROW()-8)="",TODAY(),INDEX(Transactions!$G:$G,ROW()-8))</f>
        <v>46238</v>
      </c>
      <c r="F4378">
        <f>IF(INDEX(Transactions!$L:$L,ROW()-8)="",0,INDEX(Transactions!$Q:$Q,ROW()-8))</f>
        <v>0</v>
      </c>
    </row>
    <row r="4379" spans="2:6" x14ac:dyDescent="0.15">
      <c r="B4379">
        <f ca="1">IF(INDEX(Transactions!$L:$L,ROW()-8)="",TODAY(),INDEX(Transactions!$G:$G,ROW()-8))</f>
        <v>46238</v>
      </c>
      <c r="F4379">
        <f>IF(INDEX(Transactions!$L:$L,ROW()-8)="",0,INDEX(Transactions!$Q:$Q,ROW()-8))</f>
        <v>0</v>
      </c>
    </row>
    <row r="4380" spans="2:6" x14ac:dyDescent="0.15">
      <c r="B4380">
        <f ca="1">IF(INDEX(Transactions!$L:$L,ROW()-8)="",TODAY(),INDEX(Transactions!$G:$G,ROW()-8))</f>
        <v>46238</v>
      </c>
      <c r="F4380">
        <f>IF(INDEX(Transactions!$L:$L,ROW()-8)="",0,INDEX(Transactions!$Q:$Q,ROW()-8))</f>
        <v>0</v>
      </c>
    </row>
    <row r="4381" spans="2:6" x14ac:dyDescent="0.15">
      <c r="B4381">
        <f ca="1">IF(INDEX(Transactions!$L:$L,ROW()-8)="",TODAY(),INDEX(Transactions!$G:$G,ROW()-8))</f>
        <v>46238</v>
      </c>
      <c r="F4381">
        <f>IF(INDEX(Transactions!$L:$L,ROW()-8)="",0,INDEX(Transactions!$Q:$Q,ROW()-8))</f>
        <v>0</v>
      </c>
    </row>
    <row r="4382" spans="2:6" x14ac:dyDescent="0.15">
      <c r="B4382">
        <f ca="1">IF(INDEX(Transactions!$L:$L,ROW()-8)="",TODAY(),INDEX(Transactions!$G:$G,ROW()-8))</f>
        <v>46238</v>
      </c>
      <c r="F4382">
        <f>IF(INDEX(Transactions!$L:$L,ROW()-8)="",0,INDEX(Transactions!$Q:$Q,ROW()-8))</f>
        <v>0</v>
      </c>
    </row>
    <row r="4383" spans="2:6" x14ac:dyDescent="0.15">
      <c r="B4383">
        <f ca="1">IF(INDEX(Transactions!$L:$L,ROW()-8)="",TODAY(),INDEX(Transactions!$G:$G,ROW()-8))</f>
        <v>46238</v>
      </c>
      <c r="F4383">
        <f>IF(INDEX(Transactions!$L:$L,ROW()-8)="",0,INDEX(Transactions!$Q:$Q,ROW()-8))</f>
        <v>0</v>
      </c>
    </row>
    <row r="4384" spans="2:6" x14ac:dyDescent="0.15">
      <c r="B4384">
        <f ca="1">IF(INDEX(Transactions!$L:$L,ROW()-8)="",TODAY(),INDEX(Transactions!$G:$G,ROW()-8))</f>
        <v>46238</v>
      </c>
      <c r="F4384">
        <f>IF(INDEX(Transactions!$L:$L,ROW()-8)="",0,INDEX(Transactions!$Q:$Q,ROW()-8))</f>
        <v>0</v>
      </c>
    </row>
    <row r="4385" spans="2:6" x14ac:dyDescent="0.15">
      <c r="B4385">
        <f ca="1">IF(INDEX(Transactions!$L:$L,ROW()-8)="",TODAY(),INDEX(Transactions!$G:$G,ROW()-8))</f>
        <v>46238</v>
      </c>
      <c r="F4385">
        <f>IF(INDEX(Transactions!$L:$L,ROW()-8)="",0,INDEX(Transactions!$Q:$Q,ROW()-8))</f>
        <v>0</v>
      </c>
    </row>
    <row r="4386" spans="2:6" x14ac:dyDescent="0.15">
      <c r="B4386">
        <f ca="1">IF(INDEX(Transactions!$L:$L,ROW()-8)="",TODAY(),INDEX(Transactions!$G:$G,ROW()-8))</f>
        <v>46238</v>
      </c>
      <c r="F4386">
        <f>IF(INDEX(Transactions!$L:$L,ROW()-8)="",0,INDEX(Transactions!$Q:$Q,ROW()-8))</f>
        <v>0</v>
      </c>
    </row>
    <row r="4387" spans="2:6" x14ac:dyDescent="0.15">
      <c r="B4387">
        <f ca="1">IF(INDEX(Transactions!$L:$L,ROW()-8)="",TODAY(),INDEX(Transactions!$G:$G,ROW()-8))</f>
        <v>46238</v>
      </c>
      <c r="F4387">
        <f>IF(INDEX(Transactions!$L:$L,ROW()-8)="",0,INDEX(Transactions!$Q:$Q,ROW()-8))</f>
        <v>0</v>
      </c>
    </row>
    <row r="4388" spans="2:6" x14ac:dyDescent="0.15">
      <c r="B4388">
        <f ca="1">IF(INDEX(Transactions!$L:$L,ROW()-8)="",TODAY(),INDEX(Transactions!$G:$G,ROW()-8))</f>
        <v>46238</v>
      </c>
      <c r="F4388">
        <f>IF(INDEX(Transactions!$L:$L,ROW()-8)="",0,INDEX(Transactions!$Q:$Q,ROW()-8))</f>
        <v>0</v>
      </c>
    </row>
    <row r="4389" spans="2:6" x14ac:dyDescent="0.15">
      <c r="B4389">
        <f ca="1">IF(INDEX(Transactions!$L:$L,ROW()-8)="",TODAY(),INDEX(Transactions!$G:$G,ROW()-8))</f>
        <v>46238</v>
      </c>
      <c r="F4389">
        <f>IF(INDEX(Transactions!$L:$L,ROW()-8)="",0,INDEX(Transactions!$Q:$Q,ROW()-8))</f>
        <v>0</v>
      </c>
    </row>
    <row r="4390" spans="2:6" x14ac:dyDescent="0.15">
      <c r="B4390">
        <f ca="1">IF(INDEX(Transactions!$L:$L,ROW()-8)="",TODAY(),INDEX(Transactions!$G:$G,ROW()-8))</f>
        <v>46238</v>
      </c>
      <c r="F4390">
        <f>IF(INDEX(Transactions!$L:$L,ROW()-8)="",0,INDEX(Transactions!$Q:$Q,ROW()-8))</f>
        <v>0</v>
      </c>
    </row>
    <row r="4391" spans="2:6" x14ac:dyDescent="0.15">
      <c r="B4391">
        <f ca="1">IF(INDEX(Transactions!$L:$L,ROW()-8)="",TODAY(),INDEX(Transactions!$G:$G,ROW()-8))</f>
        <v>46238</v>
      </c>
      <c r="F4391">
        <f>IF(INDEX(Transactions!$L:$L,ROW()-8)="",0,INDEX(Transactions!$Q:$Q,ROW()-8))</f>
        <v>0</v>
      </c>
    </row>
    <row r="4392" spans="2:6" x14ac:dyDescent="0.15">
      <c r="B4392">
        <f ca="1">IF(INDEX(Transactions!$L:$L,ROW()-8)="",TODAY(),INDEX(Transactions!$G:$G,ROW()-8))</f>
        <v>46238</v>
      </c>
      <c r="F4392">
        <f>IF(INDEX(Transactions!$L:$L,ROW()-8)="",0,INDEX(Transactions!$Q:$Q,ROW()-8))</f>
        <v>0</v>
      </c>
    </row>
    <row r="4393" spans="2:6" x14ac:dyDescent="0.15">
      <c r="B4393">
        <f ca="1">IF(INDEX(Transactions!$L:$L,ROW()-8)="",TODAY(),INDEX(Transactions!$G:$G,ROW()-8))</f>
        <v>46238</v>
      </c>
      <c r="F4393">
        <f>IF(INDEX(Transactions!$L:$L,ROW()-8)="",0,INDEX(Transactions!$Q:$Q,ROW()-8))</f>
        <v>0</v>
      </c>
    </row>
    <row r="4394" spans="2:6" x14ac:dyDescent="0.15">
      <c r="B4394">
        <f ca="1">IF(INDEX(Transactions!$L:$L,ROW()-8)="",TODAY(),INDEX(Transactions!$G:$G,ROW()-8))</f>
        <v>46238</v>
      </c>
      <c r="F4394">
        <f>IF(INDEX(Transactions!$L:$L,ROW()-8)="",0,INDEX(Transactions!$Q:$Q,ROW()-8))</f>
        <v>0</v>
      </c>
    </row>
    <row r="4395" spans="2:6" x14ac:dyDescent="0.15">
      <c r="B4395">
        <f ca="1">IF(INDEX(Transactions!$L:$L,ROW()-8)="",TODAY(),INDEX(Transactions!$G:$G,ROW()-8))</f>
        <v>46238</v>
      </c>
      <c r="F4395">
        <f>IF(INDEX(Transactions!$L:$L,ROW()-8)="",0,INDEX(Transactions!$Q:$Q,ROW()-8))</f>
        <v>0</v>
      </c>
    </row>
    <row r="4396" spans="2:6" x14ac:dyDescent="0.15">
      <c r="B4396">
        <f ca="1">IF(INDEX(Transactions!$L:$L,ROW()-8)="",TODAY(),INDEX(Transactions!$G:$G,ROW()-8))</f>
        <v>46238</v>
      </c>
      <c r="F4396">
        <f>IF(INDEX(Transactions!$L:$L,ROW()-8)="",0,INDEX(Transactions!$Q:$Q,ROW()-8))</f>
        <v>0</v>
      </c>
    </row>
    <row r="4397" spans="2:6" x14ac:dyDescent="0.15">
      <c r="B4397">
        <f ca="1">IF(INDEX(Transactions!$L:$L,ROW()-8)="",TODAY(),INDEX(Transactions!$G:$G,ROW()-8))</f>
        <v>46238</v>
      </c>
      <c r="F4397">
        <f>IF(INDEX(Transactions!$L:$L,ROW()-8)="",0,INDEX(Transactions!$Q:$Q,ROW()-8))</f>
        <v>0</v>
      </c>
    </row>
    <row r="4398" spans="2:6" x14ac:dyDescent="0.15">
      <c r="B4398">
        <f ca="1">IF(INDEX(Transactions!$L:$L,ROW()-8)="",TODAY(),INDEX(Transactions!$G:$G,ROW()-8))</f>
        <v>46238</v>
      </c>
      <c r="F4398">
        <f>IF(INDEX(Transactions!$L:$L,ROW()-8)="",0,INDEX(Transactions!$Q:$Q,ROW()-8))</f>
        <v>0</v>
      </c>
    </row>
    <row r="4399" spans="2:6" x14ac:dyDescent="0.15">
      <c r="B4399">
        <f ca="1">IF(INDEX(Transactions!$L:$L,ROW()-8)="",TODAY(),INDEX(Transactions!$G:$G,ROW()-8))</f>
        <v>46238</v>
      </c>
      <c r="F4399">
        <f>IF(INDEX(Transactions!$L:$L,ROW()-8)="",0,INDEX(Transactions!$Q:$Q,ROW()-8))</f>
        <v>0</v>
      </c>
    </row>
    <row r="4400" spans="2:6" x14ac:dyDescent="0.15">
      <c r="B4400">
        <f ca="1">IF(INDEX(Transactions!$L:$L,ROW()-8)="",TODAY(),INDEX(Transactions!$G:$G,ROW()-8))</f>
        <v>46238</v>
      </c>
      <c r="F4400">
        <f>IF(INDEX(Transactions!$L:$L,ROW()-8)="",0,INDEX(Transactions!$Q:$Q,ROW()-8))</f>
        <v>0</v>
      </c>
    </row>
    <row r="4401" spans="2:6" x14ac:dyDescent="0.15">
      <c r="B4401">
        <f ca="1">IF(INDEX(Transactions!$L:$L,ROW()-8)="",TODAY(),INDEX(Transactions!$G:$G,ROW()-8))</f>
        <v>46238</v>
      </c>
      <c r="F4401">
        <f>IF(INDEX(Transactions!$L:$L,ROW()-8)="",0,INDEX(Transactions!$Q:$Q,ROW()-8))</f>
        <v>0</v>
      </c>
    </row>
    <row r="4402" spans="2:6" x14ac:dyDescent="0.15">
      <c r="B4402">
        <f ca="1">IF(INDEX(Transactions!$L:$L,ROW()-8)="",TODAY(),INDEX(Transactions!$G:$G,ROW()-8))</f>
        <v>46238</v>
      </c>
      <c r="F4402">
        <f>IF(INDEX(Transactions!$L:$L,ROW()-8)="",0,INDEX(Transactions!$Q:$Q,ROW()-8))</f>
        <v>0</v>
      </c>
    </row>
    <row r="4403" spans="2:6" x14ac:dyDescent="0.15">
      <c r="B4403">
        <f ca="1">IF(INDEX(Transactions!$L:$L,ROW()-8)="",TODAY(),INDEX(Transactions!$G:$G,ROW()-8))</f>
        <v>46238</v>
      </c>
      <c r="F4403">
        <f>IF(INDEX(Transactions!$L:$L,ROW()-8)="",0,INDEX(Transactions!$Q:$Q,ROW()-8))</f>
        <v>0</v>
      </c>
    </row>
    <row r="4404" spans="2:6" x14ac:dyDescent="0.15">
      <c r="B4404">
        <f ca="1">IF(INDEX(Transactions!$L:$L,ROW()-8)="",TODAY(),INDEX(Transactions!$G:$G,ROW()-8))</f>
        <v>46238</v>
      </c>
      <c r="F4404">
        <f>IF(INDEX(Transactions!$L:$L,ROW()-8)="",0,INDEX(Transactions!$Q:$Q,ROW()-8))</f>
        <v>0</v>
      </c>
    </row>
    <row r="4405" spans="2:6" x14ac:dyDescent="0.15">
      <c r="B4405">
        <f ca="1">IF(INDEX(Transactions!$L:$L,ROW()-8)="",TODAY(),INDEX(Transactions!$G:$G,ROW()-8))</f>
        <v>46238</v>
      </c>
      <c r="F4405">
        <f>IF(INDEX(Transactions!$L:$L,ROW()-8)="",0,INDEX(Transactions!$Q:$Q,ROW()-8))</f>
        <v>0</v>
      </c>
    </row>
    <row r="4406" spans="2:6" x14ac:dyDescent="0.15">
      <c r="B4406">
        <f ca="1">IF(INDEX(Transactions!$L:$L,ROW()-8)="",TODAY(),INDEX(Transactions!$G:$G,ROW()-8))</f>
        <v>46238</v>
      </c>
      <c r="F4406">
        <f>IF(INDEX(Transactions!$L:$L,ROW()-8)="",0,INDEX(Transactions!$Q:$Q,ROW()-8))</f>
        <v>0</v>
      </c>
    </row>
    <row r="4407" spans="2:6" x14ac:dyDescent="0.15">
      <c r="B4407">
        <f ca="1">IF(INDEX(Transactions!$L:$L,ROW()-8)="",TODAY(),INDEX(Transactions!$G:$G,ROW()-8))</f>
        <v>46238</v>
      </c>
      <c r="F4407">
        <f>IF(INDEX(Transactions!$L:$L,ROW()-8)="",0,INDEX(Transactions!$Q:$Q,ROW()-8))</f>
        <v>0</v>
      </c>
    </row>
    <row r="4408" spans="2:6" x14ac:dyDescent="0.15">
      <c r="B4408">
        <f ca="1">IF(INDEX(Transactions!$L:$L,ROW()-8)="",TODAY(),INDEX(Transactions!$G:$G,ROW()-8))</f>
        <v>46238</v>
      </c>
      <c r="F4408">
        <f>IF(INDEX(Transactions!$L:$L,ROW()-8)="",0,INDEX(Transactions!$Q:$Q,ROW()-8))</f>
        <v>0</v>
      </c>
    </row>
    <row r="4409" spans="2:6" x14ac:dyDescent="0.15">
      <c r="B4409">
        <f ca="1">IF(INDEX(Transactions!$L:$L,ROW()-8)="",TODAY(),INDEX(Transactions!$G:$G,ROW()-8))</f>
        <v>46238</v>
      </c>
      <c r="F4409">
        <f>IF(INDEX(Transactions!$L:$L,ROW()-8)="",0,INDEX(Transactions!$Q:$Q,ROW()-8))</f>
        <v>0</v>
      </c>
    </row>
    <row r="4410" spans="2:6" x14ac:dyDescent="0.15">
      <c r="B4410">
        <f ca="1">IF(INDEX(Transactions!$L:$L,ROW()-8)="",TODAY(),INDEX(Transactions!$G:$G,ROW()-8))</f>
        <v>46238</v>
      </c>
      <c r="F4410">
        <f>IF(INDEX(Transactions!$L:$L,ROW()-8)="",0,INDEX(Transactions!$Q:$Q,ROW()-8))</f>
        <v>0</v>
      </c>
    </row>
    <row r="4411" spans="2:6" x14ac:dyDescent="0.15">
      <c r="B4411">
        <f ca="1">IF(INDEX(Transactions!$L:$L,ROW()-8)="",TODAY(),INDEX(Transactions!$G:$G,ROW()-8))</f>
        <v>46238</v>
      </c>
      <c r="F4411">
        <f>IF(INDEX(Transactions!$L:$L,ROW()-8)="",0,INDEX(Transactions!$Q:$Q,ROW()-8))</f>
        <v>0</v>
      </c>
    </row>
    <row r="4412" spans="2:6" x14ac:dyDescent="0.15">
      <c r="B4412">
        <f ca="1">IF(INDEX(Transactions!$L:$L,ROW()-8)="",TODAY(),INDEX(Transactions!$G:$G,ROW()-8))</f>
        <v>46238</v>
      </c>
      <c r="F4412">
        <f>IF(INDEX(Transactions!$L:$L,ROW()-8)="",0,INDEX(Transactions!$Q:$Q,ROW()-8))</f>
        <v>0</v>
      </c>
    </row>
    <row r="4413" spans="2:6" x14ac:dyDescent="0.15">
      <c r="B4413">
        <f ca="1">IF(INDEX(Transactions!$L:$L,ROW()-8)="",TODAY(),INDEX(Transactions!$G:$G,ROW()-8))</f>
        <v>46238</v>
      </c>
      <c r="F4413">
        <f>IF(INDEX(Transactions!$L:$L,ROW()-8)="",0,INDEX(Transactions!$Q:$Q,ROW()-8))</f>
        <v>0</v>
      </c>
    </row>
    <row r="4414" spans="2:6" x14ac:dyDescent="0.15">
      <c r="B4414">
        <f ca="1">IF(INDEX(Transactions!$L:$L,ROW()-8)="",TODAY(),INDEX(Transactions!$G:$G,ROW()-8))</f>
        <v>46238</v>
      </c>
      <c r="F4414">
        <f>IF(INDEX(Transactions!$L:$L,ROW()-8)="",0,INDEX(Transactions!$Q:$Q,ROW()-8))</f>
        <v>0</v>
      </c>
    </row>
    <row r="4415" spans="2:6" x14ac:dyDescent="0.15">
      <c r="B4415">
        <f ca="1">IF(INDEX(Transactions!$L:$L,ROW()-8)="",TODAY(),INDEX(Transactions!$G:$G,ROW()-8))</f>
        <v>46238</v>
      </c>
      <c r="F4415">
        <f>IF(INDEX(Transactions!$L:$L,ROW()-8)="",0,INDEX(Transactions!$Q:$Q,ROW()-8))</f>
        <v>0</v>
      </c>
    </row>
    <row r="4416" spans="2:6" x14ac:dyDescent="0.15">
      <c r="B4416">
        <f ca="1">IF(INDEX(Transactions!$L:$L,ROW()-8)="",TODAY(),INDEX(Transactions!$G:$G,ROW()-8))</f>
        <v>46238</v>
      </c>
      <c r="F4416">
        <f>IF(INDEX(Transactions!$L:$L,ROW()-8)="",0,INDEX(Transactions!$Q:$Q,ROW()-8))</f>
        <v>0</v>
      </c>
    </row>
    <row r="4417" spans="2:6" x14ac:dyDescent="0.15">
      <c r="B4417">
        <f ca="1">IF(INDEX(Transactions!$L:$L,ROW()-8)="",TODAY(),INDEX(Transactions!$G:$G,ROW()-8))</f>
        <v>46238</v>
      </c>
      <c r="F4417">
        <f>IF(INDEX(Transactions!$L:$L,ROW()-8)="",0,INDEX(Transactions!$Q:$Q,ROW()-8))</f>
        <v>0</v>
      </c>
    </row>
    <row r="4418" spans="2:6" x14ac:dyDescent="0.15">
      <c r="B4418">
        <f ca="1">IF(INDEX(Transactions!$L:$L,ROW()-8)="",TODAY(),INDEX(Transactions!$G:$G,ROW()-8))</f>
        <v>46238</v>
      </c>
      <c r="F4418">
        <f>IF(INDEX(Transactions!$L:$L,ROW()-8)="",0,INDEX(Transactions!$Q:$Q,ROW()-8))</f>
        <v>0</v>
      </c>
    </row>
    <row r="4419" spans="2:6" x14ac:dyDescent="0.15">
      <c r="B4419">
        <f ca="1">IF(INDEX(Transactions!$L:$L,ROW()-8)="",TODAY(),INDEX(Transactions!$G:$G,ROW()-8))</f>
        <v>46238</v>
      </c>
      <c r="F4419">
        <f>IF(INDEX(Transactions!$L:$L,ROW()-8)="",0,INDEX(Transactions!$Q:$Q,ROW()-8))</f>
        <v>0</v>
      </c>
    </row>
    <row r="4420" spans="2:6" x14ac:dyDescent="0.15">
      <c r="B4420">
        <f ca="1">IF(INDEX(Transactions!$L:$L,ROW()-8)="",TODAY(),INDEX(Transactions!$G:$G,ROW()-8))</f>
        <v>46238</v>
      </c>
      <c r="F4420">
        <f>IF(INDEX(Transactions!$L:$L,ROW()-8)="",0,INDEX(Transactions!$Q:$Q,ROW()-8))</f>
        <v>0</v>
      </c>
    </row>
    <row r="4421" spans="2:6" x14ac:dyDescent="0.15">
      <c r="B4421">
        <f ca="1">IF(INDEX(Transactions!$L:$L,ROW()-8)="",TODAY(),INDEX(Transactions!$G:$G,ROW()-8))</f>
        <v>46238</v>
      </c>
      <c r="F4421">
        <f>IF(INDEX(Transactions!$L:$L,ROW()-8)="",0,INDEX(Transactions!$Q:$Q,ROW()-8))</f>
        <v>0</v>
      </c>
    </row>
    <row r="4422" spans="2:6" x14ac:dyDescent="0.15">
      <c r="B4422">
        <f ca="1">IF(INDEX(Transactions!$L:$L,ROW()-8)="",TODAY(),INDEX(Transactions!$G:$G,ROW()-8))</f>
        <v>46238</v>
      </c>
      <c r="F4422">
        <f>IF(INDEX(Transactions!$L:$L,ROW()-8)="",0,INDEX(Transactions!$Q:$Q,ROW()-8))</f>
        <v>0</v>
      </c>
    </row>
    <row r="4423" spans="2:6" x14ac:dyDescent="0.15">
      <c r="B4423">
        <f ca="1">IF(INDEX(Transactions!$L:$L,ROW()-8)="",TODAY(),INDEX(Transactions!$G:$G,ROW()-8))</f>
        <v>46238</v>
      </c>
      <c r="F4423">
        <f>IF(INDEX(Transactions!$L:$L,ROW()-8)="",0,INDEX(Transactions!$Q:$Q,ROW()-8))</f>
        <v>0</v>
      </c>
    </row>
    <row r="4424" spans="2:6" x14ac:dyDescent="0.15">
      <c r="B4424">
        <f ca="1">IF(INDEX(Transactions!$L:$L,ROW()-8)="",TODAY(),INDEX(Transactions!$G:$G,ROW()-8))</f>
        <v>46238</v>
      </c>
      <c r="F4424">
        <f>IF(INDEX(Transactions!$L:$L,ROW()-8)="",0,INDEX(Transactions!$Q:$Q,ROW()-8))</f>
        <v>0</v>
      </c>
    </row>
    <row r="4425" spans="2:6" x14ac:dyDescent="0.15">
      <c r="B4425">
        <f ca="1">IF(INDEX(Transactions!$L:$L,ROW()-8)="",TODAY(),INDEX(Transactions!$G:$G,ROW()-8))</f>
        <v>46238</v>
      </c>
      <c r="F4425">
        <f>IF(INDEX(Transactions!$L:$L,ROW()-8)="",0,INDEX(Transactions!$Q:$Q,ROW()-8))</f>
        <v>0</v>
      </c>
    </row>
    <row r="4426" spans="2:6" x14ac:dyDescent="0.15">
      <c r="B4426">
        <f ca="1">IF(INDEX(Transactions!$L:$L,ROW()-8)="",TODAY(),INDEX(Transactions!$G:$G,ROW()-8))</f>
        <v>46238</v>
      </c>
      <c r="F4426">
        <f>IF(INDEX(Transactions!$L:$L,ROW()-8)="",0,INDEX(Transactions!$Q:$Q,ROW()-8))</f>
        <v>0</v>
      </c>
    </row>
    <row r="4427" spans="2:6" x14ac:dyDescent="0.15">
      <c r="B4427">
        <f ca="1">IF(INDEX(Transactions!$L:$L,ROW()-8)="",TODAY(),INDEX(Transactions!$G:$G,ROW()-8))</f>
        <v>46238</v>
      </c>
      <c r="F4427">
        <f>IF(INDEX(Transactions!$L:$L,ROW()-8)="",0,INDEX(Transactions!$Q:$Q,ROW()-8))</f>
        <v>0</v>
      </c>
    </row>
    <row r="4428" spans="2:6" x14ac:dyDescent="0.15">
      <c r="B4428">
        <f ca="1">IF(INDEX(Transactions!$L:$L,ROW()-8)="",TODAY(),INDEX(Transactions!$G:$G,ROW()-8))</f>
        <v>46238</v>
      </c>
      <c r="F4428">
        <f>IF(INDEX(Transactions!$L:$L,ROW()-8)="",0,INDEX(Transactions!$Q:$Q,ROW()-8))</f>
        <v>0</v>
      </c>
    </row>
    <row r="4429" spans="2:6" x14ac:dyDescent="0.15">
      <c r="B4429">
        <f ca="1">IF(INDEX(Transactions!$L:$L,ROW()-8)="",TODAY(),INDEX(Transactions!$G:$G,ROW()-8))</f>
        <v>46238</v>
      </c>
      <c r="F4429">
        <f>IF(INDEX(Transactions!$L:$L,ROW()-8)="",0,INDEX(Transactions!$Q:$Q,ROW()-8))</f>
        <v>0</v>
      </c>
    </row>
    <row r="4430" spans="2:6" x14ac:dyDescent="0.15">
      <c r="B4430">
        <f ca="1">IF(INDEX(Transactions!$L:$L,ROW()-8)="",TODAY(),INDEX(Transactions!$G:$G,ROW()-8))</f>
        <v>46238</v>
      </c>
      <c r="F4430">
        <f>IF(INDEX(Transactions!$L:$L,ROW()-8)="",0,INDEX(Transactions!$Q:$Q,ROW()-8))</f>
        <v>0</v>
      </c>
    </row>
    <row r="4431" spans="2:6" x14ac:dyDescent="0.15">
      <c r="B4431">
        <f ca="1">IF(INDEX(Transactions!$L:$L,ROW()-8)="",TODAY(),INDEX(Transactions!$G:$G,ROW()-8))</f>
        <v>46238</v>
      </c>
      <c r="F4431">
        <f>IF(INDEX(Transactions!$L:$L,ROW()-8)="",0,INDEX(Transactions!$Q:$Q,ROW()-8))</f>
        <v>0</v>
      </c>
    </row>
    <row r="4432" spans="2:6" x14ac:dyDescent="0.15">
      <c r="B4432">
        <f ca="1">IF(INDEX(Transactions!$L:$L,ROW()-8)="",TODAY(),INDEX(Transactions!$G:$G,ROW()-8))</f>
        <v>46238</v>
      </c>
      <c r="F4432">
        <f>IF(INDEX(Transactions!$L:$L,ROW()-8)="",0,INDEX(Transactions!$Q:$Q,ROW()-8))</f>
        <v>0</v>
      </c>
    </row>
    <row r="4433" spans="2:6" x14ac:dyDescent="0.15">
      <c r="B4433">
        <f ca="1">IF(INDEX(Transactions!$L:$L,ROW()-8)="",TODAY(),INDEX(Transactions!$G:$G,ROW()-8))</f>
        <v>46238</v>
      </c>
      <c r="F4433">
        <f>IF(INDEX(Transactions!$L:$L,ROW()-8)="",0,INDEX(Transactions!$Q:$Q,ROW()-8))</f>
        <v>0</v>
      </c>
    </row>
    <row r="4434" spans="2:6" x14ac:dyDescent="0.15">
      <c r="B4434">
        <f ca="1">IF(INDEX(Transactions!$L:$L,ROW()-8)="",TODAY(),INDEX(Transactions!$G:$G,ROW()-8))</f>
        <v>46238</v>
      </c>
      <c r="F4434">
        <f>IF(INDEX(Transactions!$L:$L,ROW()-8)="",0,INDEX(Transactions!$Q:$Q,ROW()-8))</f>
        <v>0</v>
      </c>
    </row>
    <row r="4435" spans="2:6" x14ac:dyDescent="0.15">
      <c r="B4435">
        <f ca="1">IF(INDEX(Transactions!$L:$L,ROW()-8)="",TODAY(),INDEX(Transactions!$G:$G,ROW()-8))</f>
        <v>46238</v>
      </c>
      <c r="F4435">
        <f>IF(INDEX(Transactions!$L:$L,ROW()-8)="",0,INDEX(Transactions!$Q:$Q,ROW()-8))</f>
        <v>0</v>
      </c>
    </row>
    <row r="4436" spans="2:6" x14ac:dyDescent="0.15">
      <c r="B4436">
        <f ca="1">IF(INDEX(Transactions!$L:$L,ROW()-8)="",TODAY(),INDEX(Transactions!$G:$G,ROW()-8))</f>
        <v>46238</v>
      </c>
      <c r="F4436">
        <f>IF(INDEX(Transactions!$L:$L,ROW()-8)="",0,INDEX(Transactions!$Q:$Q,ROW()-8))</f>
        <v>0</v>
      </c>
    </row>
    <row r="4437" spans="2:6" x14ac:dyDescent="0.15">
      <c r="B4437">
        <f ca="1">IF(INDEX(Transactions!$L:$L,ROW()-8)="",TODAY(),INDEX(Transactions!$G:$G,ROW()-8))</f>
        <v>46238</v>
      </c>
      <c r="F4437">
        <f>IF(INDEX(Transactions!$L:$L,ROW()-8)="",0,INDEX(Transactions!$Q:$Q,ROW()-8))</f>
        <v>0</v>
      </c>
    </row>
    <row r="4438" spans="2:6" x14ac:dyDescent="0.15">
      <c r="B4438">
        <f ca="1">IF(INDEX(Transactions!$L:$L,ROW()-8)="",TODAY(),INDEX(Transactions!$G:$G,ROW()-8))</f>
        <v>46238</v>
      </c>
      <c r="F4438">
        <f>IF(INDEX(Transactions!$L:$L,ROW()-8)="",0,INDEX(Transactions!$Q:$Q,ROW()-8))</f>
        <v>0</v>
      </c>
    </row>
    <row r="4439" spans="2:6" x14ac:dyDescent="0.15">
      <c r="B4439">
        <f ca="1">IF(INDEX(Transactions!$L:$L,ROW()-8)="",TODAY(),INDEX(Transactions!$G:$G,ROW()-8))</f>
        <v>46238</v>
      </c>
      <c r="F4439">
        <f>IF(INDEX(Transactions!$L:$L,ROW()-8)="",0,INDEX(Transactions!$Q:$Q,ROW()-8))</f>
        <v>0</v>
      </c>
    </row>
    <row r="4440" spans="2:6" x14ac:dyDescent="0.15">
      <c r="B4440">
        <f ca="1">IF(INDEX(Transactions!$L:$L,ROW()-8)="",TODAY(),INDEX(Transactions!$G:$G,ROW()-8))</f>
        <v>46238</v>
      </c>
      <c r="F4440">
        <f>IF(INDEX(Transactions!$L:$L,ROW()-8)="",0,INDEX(Transactions!$Q:$Q,ROW()-8))</f>
        <v>0</v>
      </c>
    </row>
    <row r="4441" spans="2:6" x14ac:dyDescent="0.15">
      <c r="B4441">
        <f ca="1">IF(INDEX(Transactions!$L:$L,ROW()-8)="",TODAY(),INDEX(Transactions!$G:$G,ROW()-8))</f>
        <v>46238</v>
      </c>
      <c r="F4441">
        <f>IF(INDEX(Transactions!$L:$L,ROW()-8)="",0,INDEX(Transactions!$Q:$Q,ROW()-8))</f>
        <v>0</v>
      </c>
    </row>
    <row r="4442" spans="2:6" x14ac:dyDescent="0.15">
      <c r="B4442">
        <f ca="1">IF(INDEX(Transactions!$L:$L,ROW()-8)="",TODAY(),INDEX(Transactions!$G:$G,ROW()-8))</f>
        <v>46238</v>
      </c>
      <c r="F4442">
        <f>IF(INDEX(Transactions!$L:$L,ROW()-8)="",0,INDEX(Transactions!$Q:$Q,ROW()-8))</f>
        <v>0</v>
      </c>
    </row>
    <row r="4443" spans="2:6" x14ac:dyDescent="0.15">
      <c r="B4443">
        <f ca="1">IF(INDEX(Transactions!$L:$L,ROW()-8)="",TODAY(),INDEX(Transactions!$G:$G,ROW()-8))</f>
        <v>46238</v>
      </c>
      <c r="F4443">
        <f>IF(INDEX(Transactions!$L:$L,ROW()-8)="",0,INDEX(Transactions!$Q:$Q,ROW()-8))</f>
        <v>0</v>
      </c>
    </row>
    <row r="4444" spans="2:6" x14ac:dyDescent="0.15">
      <c r="B4444">
        <f ca="1">IF(INDEX(Transactions!$L:$L,ROW()-8)="",TODAY(),INDEX(Transactions!$G:$G,ROW()-8))</f>
        <v>46238</v>
      </c>
      <c r="F4444">
        <f>IF(INDEX(Transactions!$L:$L,ROW()-8)="",0,INDEX(Transactions!$Q:$Q,ROW()-8))</f>
        <v>0</v>
      </c>
    </row>
    <row r="4445" spans="2:6" x14ac:dyDescent="0.15">
      <c r="B4445">
        <f ca="1">IF(INDEX(Transactions!$L:$L,ROW()-8)="",TODAY(),INDEX(Transactions!$G:$G,ROW()-8))</f>
        <v>46238</v>
      </c>
      <c r="F4445">
        <f>IF(INDEX(Transactions!$L:$L,ROW()-8)="",0,INDEX(Transactions!$Q:$Q,ROW()-8))</f>
        <v>0</v>
      </c>
    </row>
    <row r="4446" spans="2:6" x14ac:dyDescent="0.15">
      <c r="B4446">
        <f ca="1">IF(INDEX(Transactions!$L:$L,ROW()-8)="",TODAY(),INDEX(Transactions!$G:$G,ROW()-8))</f>
        <v>46238</v>
      </c>
      <c r="F4446">
        <f>IF(INDEX(Transactions!$L:$L,ROW()-8)="",0,INDEX(Transactions!$Q:$Q,ROW()-8))</f>
        <v>0</v>
      </c>
    </row>
    <row r="4447" spans="2:6" x14ac:dyDescent="0.15">
      <c r="B4447">
        <f ca="1">IF(INDEX(Transactions!$L:$L,ROW()-8)="",TODAY(),INDEX(Transactions!$G:$G,ROW()-8))</f>
        <v>46238</v>
      </c>
      <c r="F4447">
        <f>IF(INDEX(Transactions!$L:$L,ROW()-8)="",0,INDEX(Transactions!$Q:$Q,ROW()-8))</f>
        <v>0</v>
      </c>
    </row>
    <row r="4448" spans="2:6" x14ac:dyDescent="0.15">
      <c r="B4448">
        <f ca="1">IF(INDEX(Transactions!$L:$L,ROW()-8)="",TODAY(),INDEX(Transactions!$G:$G,ROW()-8))</f>
        <v>46238</v>
      </c>
      <c r="F4448">
        <f>IF(INDEX(Transactions!$L:$L,ROW()-8)="",0,INDEX(Transactions!$Q:$Q,ROW()-8))</f>
        <v>0</v>
      </c>
    </row>
    <row r="4449" spans="2:6" x14ac:dyDescent="0.15">
      <c r="B4449">
        <f ca="1">IF(INDEX(Transactions!$L:$L,ROW()-8)="",TODAY(),INDEX(Transactions!$G:$G,ROW()-8))</f>
        <v>46238</v>
      </c>
      <c r="F4449">
        <f>IF(INDEX(Transactions!$L:$L,ROW()-8)="",0,INDEX(Transactions!$Q:$Q,ROW()-8))</f>
        <v>0</v>
      </c>
    </row>
    <row r="4450" spans="2:6" x14ac:dyDescent="0.15">
      <c r="B4450">
        <f ca="1">IF(INDEX(Transactions!$L:$L,ROW()-8)="",TODAY(),INDEX(Transactions!$G:$G,ROW()-8))</f>
        <v>46238</v>
      </c>
      <c r="F4450">
        <f>IF(INDEX(Transactions!$L:$L,ROW()-8)="",0,INDEX(Transactions!$Q:$Q,ROW()-8))</f>
        <v>0</v>
      </c>
    </row>
    <row r="4451" spans="2:6" x14ac:dyDescent="0.15">
      <c r="B4451">
        <f ca="1">IF(INDEX(Transactions!$L:$L,ROW()-8)="",TODAY(),INDEX(Transactions!$G:$G,ROW()-8))</f>
        <v>46238</v>
      </c>
      <c r="F4451">
        <f>IF(INDEX(Transactions!$L:$L,ROW()-8)="",0,INDEX(Transactions!$Q:$Q,ROW()-8))</f>
        <v>0</v>
      </c>
    </row>
    <row r="4452" spans="2:6" x14ac:dyDescent="0.15">
      <c r="B4452">
        <f ca="1">IF(INDEX(Transactions!$L:$L,ROW()-8)="",TODAY(),INDEX(Transactions!$G:$G,ROW()-8))</f>
        <v>46238</v>
      </c>
      <c r="F4452">
        <f>IF(INDEX(Transactions!$L:$L,ROW()-8)="",0,INDEX(Transactions!$Q:$Q,ROW()-8))</f>
        <v>0</v>
      </c>
    </row>
    <row r="4453" spans="2:6" x14ac:dyDescent="0.15">
      <c r="B4453">
        <f ca="1">IF(INDEX(Transactions!$L:$L,ROW()-8)="",TODAY(),INDEX(Transactions!$G:$G,ROW()-8))</f>
        <v>46238</v>
      </c>
      <c r="F4453">
        <f>IF(INDEX(Transactions!$L:$L,ROW()-8)="",0,INDEX(Transactions!$Q:$Q,ROW()-8))</f>
        <v>0</v>
      </c>
    </row>
    <row r="4454" spans="2:6" x14ac:dyDescent="0.15">
      <c r="B4454">
        <f ca="1">IF(INDEX(Transactions!$L:$L,ROW()-8)="",TODAY(),INDEX(Transactions!$G:$G,ROW()-8))</f>
        <v>46238</v>
      </c>
      <c r="F4454">
        <f>IF(INDEX(Transactions!$L:$L,ROW()-8)="",0,INDEX(Transactions!$Q:$Q,ROW()-8))</f>
        <v>0</v>
      </c>
    </row>
    <row r="4455" spans="2:6" x14ac:dyDescent="0.15">
      <c r="B4455">
        <f ca="1">IF(INDEX(Transactions!$L:$L,ROW()-8)="",TODAY(),INDEX(Transactions!$G:$G,ROW()-8))</f>
        <v>46238</v>
      </c>
      <c r="F4455">
        <f>IF(INDEX(Transactions!$L:$L,ROW()-8)="",0,INDEX(Transactions!$Q:$Q,ROW()-8))</f>
        <v>0</v>
      </c>
    </row>
    <row r="4456" spans="2:6" x14ac:dyDescent="0.15">
      <c r="B4456">
        <f ca="1">IF(INDEX(Transactions!$L:$L,ROW()-8)="",TODAY(),INDEX(Transactions!$G:$G,ROW()-8))</f>
        <v>46238</v>
      </c>
      <c r="F4456">
        <f>IF(INDEX(Transactions!$L:$L,ROW()-8)="",0,INDEX(Transactions!$Q:$Q,ROW()-8))</f>
        <v>0</v>
      </c>
    </row>
    <row r="4457" spans="2:6" x14ac:dyDescent="0.15">
      <c r="B4457">
        <f ca="1">IF(INDEX(Transactions!$L:$L,ROW()-8)="",TODAY(),INDEX(Transactions!$G:$G,ROW()-8))</f>
        <v>46238</v>
      </c>
      <c r="F4457">
        <f>IF(INDEX(Transactions!$L:$L,ROW()-8)="",0,INDEX(Transactions!$Q:$Q,ROW()-8))</f>
        <v>0</v>
      </c>
    </row>
    <row r="4458" spans="2:6" x14ac:dyDescent="0.15">
      <c r="B4458">
        <f ca="1">IF(INDEX(Transactions!$L:$L,ROW()-8)="",TODAY(),INDEX(Transactions!$G:$G,ROW()-8))</f>
        <v>46238</v>
      </c>
      <c r="F4458">
        <f>IF(INDEX(Transactions!$L:$L,ROW()-8)="",0,INDEX(Transactions!$Q:$Q,ROW()-8))</f>
        <v>0</v>
      </c>
    </row>
    <row r="4459" spans="2:6" x14ac:dyDescent="0.15">
      <c r="B4459">
        <f ca="1">IF(INDEX(Transactions!$L:$L,ROW()-8)="",TODAY(),INDEX(Transactions!$G:$G,ROW()-8))</f>
        <v>46238</v>
      </c>
      <c r="F4459">
        <f>IF(INDEX(Transactions!$L:$L,ROW()-8)="",0,INDEX(Transactions!$Q:$Q,ROW()-8))</f>
        <v>0</v>
      </c>
    </row>
    <row r="4460" spans="2:6" x14ac:dyDescent="0.15">
      <c r="B4460">
        <f ca="1">IF(INDEX(Transactions!$L:$L,ROW()-8)="",TODAY(),INDEX(Transactions!$G:$G,ROW()-8))</f>
        <v>46238</v>
      </c>
      <c r="F4460">
        <f>IF(INDEX(Transactions!$L:$L,ROW()-8)="",0,INDEX(Transactions!$Q:$Q,ROW()-8))</f>
        <v>0</v>
      </c>
    </row>
    <row r="4461" spans="2:6" x14ac:dyDescent="0.15">
      <c r="B4461">
        <f ca="1">IF(INDEX(Transactions!$L:$L,ROW()-8)="",TODAY(),INDEX(Transactions!$G:$G,ROW()-8))</f>
        <v>46238</v>
      </c>
      <c r="F4461">
        <f>IF(INDEX(Transactions!$L:$L,ROW()-8)="",0,INDEX(Transactions!$Q:$Q,ROW()-8))</f>
        <v>0</v>
      </c>
    </row>
    <row r="4462" spans="2:6" x14ac:dyDescent="0.15">
      <c r="B4462">
        <f ca="1">IF(INDEX(Transactions!$L:$L,ROW()-8)="",TODAY(),INDEX(Transactions!$G:$G,ROW()-8))</f>
        <v>46238</v>
      </c>
      <c r="F4462">
        <f>IF(INDEX(Transactions!$L:$L,ROW()-8)="",0,INDEX(Transactions!$Q:$Q,ROW()-8))</f>
        <v>0</v>
      </c>
    </row>
    <row r="4463" spans="2:6" x14ac:dyDescent="0.15">
      <c r="B4463">
        <f ca="1">IF(INDEX(Transactions!$L:$L,ROW()-8)="",TODAY(),INDEX(Transactions!$G:$G,ROW()-8))</f>
        <v>46238</v>
      </c>
      <c r="F4463">
        <f>IF(INDEX(Transactions!$L:$L,ROW()-8)="",0,INDEX(Transactions!$Q:$Q,ROW()-8))</f>
        <v>0</v>
      </c>
    </row>
    <row r="4464" spans="2:6" x14ac:dyDescent="0.15">
      <c r="B4464">
        <f ca="1">IF(INDEX(Transactions!$L:$L,ROW()-8)="",TODAY(),INDEX(Transactions!$G:$G,ROW()-8))</f>
        <v>46238</v>
      </c>
      <c r="F4464">
        <f>IF(INDEX(Transactions!$L:$L,ROW()-8)="",0,INDEX(Transactions!$Q:$Q,ROW()-8))</f>
        <v>0</v>
      </c>
    </row>
    <row r="4465" spans="2:6" x14ac:dyDescent="0.15">
      <c r="B4465">
        <f ca="1">IF(INDEX(Transactions!$L:$L,ROW()-8)="",TODAY(),INDEX(Transactions!$G:$G,ROW()-8))</f>
        <v>46238</v>
      </c>
      <c r="F4465">
        <f>IF(INDEX(Transactions!$L:$L,ROW()-8)="",0,INDEX(Transactions!$Q:$Q,ROW()-8))</f>
        <v>0</v>
      </c>
    </row>
    <row r="4466" spans="2:6" x14ac:dyDescent="0.15">
      <c r="B4466">
        <f ca="1">IF(INDEX(Transactions!$L:$L,ROW()-8)="",TODAY(),INDEX(Transactions!$G:$G,ROW()-8))</f>
        <v>46238</v>
      </c>
      <c r="F4466">
        <f>IF(INDEX(Transactions!$L:$L,ROW()-8)="",0,INDEX(Transactions!$Q:$Q,ROW()-8))</f>
        <v>0</v>
      </c>
    </row>
    <row r="4467" spans="2:6" x14ac:dyDescent="0.15">
      <c r="B4467">
        <f ca="1">IF(INDEX(Transactions!$L:$L,ROW()-8)="",TODAY(),INDEX(Transactions!$G:$G,ROW()-8))</f>
        <v>46238</v>
      </c>
      <c r="F4467">
        <f>IF(INDEX(Transactions!$L:$L,ROW()-8)="",0,INDEX(Transactions!$Q:$Q,ROW()-8))</f>
        <v>0</v>
      </c>
    </row>
    <row r="4468" spans="2:6" x14ac:dyDescent="0.15">
      <c r="B4468">
        <f ca="1">IF(INDEX(Transactions!$L:$L,ROW()-8)="",TODAY(),INDEX(Transactions!$G:$G,ROW()-8))</f>
        <v>46238</v>
      </c>
      <c r="F4468">
        <f>IF(INDEX(Transactions!$L:$L,ROW()-8)="",0,INDEX(Transactions!$Q:$Q,ROW()-8))</f>
        <v>0</v>
      </c>
    </row>
    <row r="4469" spans="2:6" x14ac:dyDescent="0.15">
      <c r="B4469">
        <f ca="1">IF(INDEX(Transactions!$L:$L,ROW()-8)="",TODAY(),INDEX(Transactions!$G:$G,ROW()-8))</f>
        <v>46238</v>
      </c>
      <c r="F4469">
        <f>IF(INDEX(Transactions!$L:$L,ROW()-8)="",0,INDEX(Transactions!$Q:$Q,ROW()-8))</f>
        <v>0</v>
      </c>
    </row>
    <row r="4470" spans="2:6" x14ac:dyDescent="0.15">
      <c r="B4470">
        <f ca="1">IF(INDEX(Transactions!$L:$L,ROW()-8)="",TODAY(),INDEX(Transactions!$G:$G,ROW()-8))</f>
        <v>46238</v>
      </c>
      <c r="F4470">
        <f>IF(INDEX(Transactions!$L:$L,ROW()-8)="",0,INDEX(Transactions!$Q:$Q,ROW()-8))</f>
        <v>0</v>
      </c>
    </row>
    <row r="4471" spans="2:6" x14ac:dyDescent="0.15">
      <c r="B4471">
        <f ca="1">IF(INDEX(Transactions!$L:$L,ROW()-8)="",TODAY(),INDEX(Transactions!$G:$G,ROW()-8))</f>
        <v>46238</v>
      </c>
      <c r="F4471">
        <f>IF(INDEX(Transactions!$L:$L,ROW()-8)="",0,INDEX(Transactions!$Q:$Q,ROW()-8))</f>
        <v>0</v>
      </c>
    </row>
    <row r="4472" spans="2:6" x14ac:dyDescent="0.15">
      <c r="B4472">
        <f ca="1">IF(INDEX(Transactions!$L:$L,ROW()-8)="",TODAY(),INDEX(Transactions!$G:$G,ROW()-8))</f>
        <v>46238</v>
      </c>
      <c r="F4472">
        <f>IF(INDEX(Transactions!$L:$L,ROW()-8)="",0,INDEX(Transactions!$Q:$Q,ROW()-8))</f>
        <v>0</v>
      </c>
    </row>
    <row r="4473" spans="2:6" x14ac:dyDescent="0.15">
      <c r="B4473">
        <f ca="1">IF(INDEX(Transactions!$L:$L,ROW()-8)="",TODAY(),INDEX(Transactions!$G:$G,ROW()-8))</f>
        <v>46238</v>
      </c>
      <c r="F4473">
        <f>IF(INDEX(Transactions!$L:$L,ROW()-8)="",0,INDEX(Transactions!$Q:$Q,ROW()-8))</f>
        <v>0</v>
      </c>
    </row>
    <row r="4474" spans="2:6" x14ac:dyDescent="0.15">
      <c r="B4474">
        <f ca="1">IF(INDEX(Transactions!$L:$L,ROW()-8)="",TODAY(),INDEX(Transactions!$G:$G,ROW()-8))</f>
        <v>46238</v>
      </c>
      <c r="F4474">
        <f>IF(INDEX(Transactions!$L:$L,ROW()-8)="",0,INDEX(Transactions!$Q:$Q,ROW()-8))</f>
        <v>0</v>
      </c>
    </row>
    <row r="4475" spans="2:6" x14ac:dyDescent="0.15">
      <c r="B4475">
        <f ca="1">IF(INDEX(Transactions!$L:$L,ROW()-8)="",TODAY(),INDEX(Transactions!$G:$G,ROW()-8))</f>
        <v>46238</v>
      </c>
      <c r="F4475">
        <f>IF(INDEX(Transactions!$L:$L,ROW()-8)="",0,INDEX(Transactions!$Q:$Q,ROW()-8))</f>
        <v>0</v>
      </c>
    </row>
    <row r="4476" spans="2:6" x14ac:dyDescent="0.15">
      <c r="B4476">
        <f ca="1">IF(INDEX(Transactions!$L:$L,ROW()-8)="",TODAY(),INDEX(Transactions!$G:$G,ROW()-8))</f>
        <v>46238</v>
      </c>
      <c r="F4476">
        <f>IF(INDEX(Transactions!$L:$L,ROW()-8)="",0,INDEX(Transactions!$Q:$Q,ROW()-8))</f>
        <v>0</v>
      </c>
    </row>
    <row r="4477" spans="2:6" x14ac:dyDescent="0.15">
      <c r="B4477">
        <f ca="1">IF(INDEX(Transactions!$L:$L,ROW()-8)="",TODAY(),INDEX(Transactions!$G:$G,ROW()-8))</f>
        <v>46238</v>
      </c>
      <c r="F4477">
        <f>IF(INDEX(Transactions!$L:$L,ROW()-8)="",0,INDEX(Transactions!$Q:$Q,ROW()-8))</f>
        <v>0</v>
      </c>
    </row>
    <row r="4478" spans="2:6" x14ac:dyDescent="0.15">
      <c r="B4478">
        <f ca="1">IF(INDEX(Transactions!$L:$L,ROW()-8)="",TODAY(),INDEX(Transactions!$G:$G,ROW()-8))</f>
        <v>46238</v>
      </c>
      <c r="F4478">
        <f>IF(INDEX(Transactions!$L:$L,ROW()-8)="",0,INDEX(Transactions!$Q:$Q,ROW()-8))</f>
        <v>0</v>
      </c>
    </row>
    <row r="4479" spans="2:6" x14ac:dyDescent="0.15">
      <c r="B4479">
        <f ca="1">IF(INDEX(Transactions!$L:$L,ROW()-8)="",TODAY(),INDEX(Transactions!$G:$G,ROW()-8))</f>
        <v>46238</v>
      </c>
      <c r="F4479">
        <f>IF(INDEX(Transactions!$L:$L,ROW()-8)="",0,INDEX(Transactions!$Q:$Q,ROW()-8))</f>
        <v>0</v>
      </c>
    </row>
    <row r="4480" spans="2:6" x14ac:dyDescent="0.15">
      <c r="B4480">
        <f ca="1">IF(INDEX(Transactions!$L:$L,ROW()-8)="",TODAY(),INDEX(Transactions!$G:$G,ROW()-8))</f>
        <v>46238</v>
      </c>
      <c r="F4480">
        <f>IF(INDEX(Transactions!$L:$L,ROW()-8)="",0,INDEX(Transactions!$Q:$Q,ROW()-8))</f>
        <v>0</v>
      </c>
    </row>
    <row r="4481" spans="2:6" x14ac:dyDescent="0.15">
      <c r="B4481">
        <f ca="1">IF(INDEX(Transactions!$L:$L,ROW()-8)="",TODAY(),INDEX(Transactions!$G:$G,ROW()-8))</f>
        <v>46238</v>
      </c>
      <c r="F4481">
        <f>IF(INDEX(Transactions!$L:$L,ROW()-8)="",0,INDEX(Transactions!$Q:$Q,ROW()-8))</f>
        <v>0</v>
      </c>
    </row>
    <row r="4482" spans="2:6" x14ac:dyDescent="0.15">
      <c r="B4482">
        <f ca="1">IF(INDEX(Transactions!$L:$L,ROW()-8)="",TODAY(),INDEX(Transactions!$G:$G,ROW()-8))</f>
        <v>46238</v>
      </c>
      <c r="F4482">
        <f>IF(INDEX(Transactions!$L:$L,ROW()-8)="",0,INDEX(Transactions!$Q:$Q,ROW()-8))</f>
        <v>0</v>
      </c>
    </row>
    <row r="4483" spans="2:6" x14ac:dyDescent="0.15">
      <c r="B4483">
        <f ca="1">IF(INDEX(Transactions!$L:$L,ROW()-8)="",TODAY(),INDEX(Transactions!$G:$G,ROW()-8))</f>
        <v>46238</v>
      </c>
      <c r="F4483">
        <f>IF(INDEX(Transactions!$L:$L,ROW()-8)="",0,INDEX(Transactions!$Q:$Q,ROW()-8))</f>
        <v>0</v>
      </c>
    </row>
    <row r="4484" spans="2:6" x14ac:dyDescent="0.15">
      <c r="B4484">
        <f ca="1">IF(INDEX(Transactions!$L:$L,ROW()-8)="",TODAY(),INDEX(Transactions!$G:$G,ROW()-8))</f>
        <v>46238</v>
      </c>
      <c r="F4484">
        <f>IF(INDEX(Transactions!$L:$L,ROW()-8)="",0,INDEX(Transactions!$Q:$Q,ROW()-8))</f>
        <v>0</v>
      </c>
    </row>
    <row r="4485" spans="2:6" x14ac:dyDescent="0.15">
      <c r="B4485">
        <f ca="1">IF(INDEX(Transactions!$L:$L,ROW()-8)="",TODAY(),INDEX(Transactions!$G:$G,ROW()-8))</f>
        <v>46238</v>
      </c>
      <c r="F4485">
        <f>IF(INDEX(Transactions!$L:$L,ROW()-8)="",0,INDEX(Transactions!$Q:$Q,ROW()-8))</f>
        <v>0</v>
      </c>
    </row>
    <row r="4486" spans="2:6" x14ac:dyDescent="0.15">
      <c r="B4486">
        <f ca="1">IF(INDEX(Transactions!$L:$L,ROW()-8)="",TODAY(),INDEX(Transactions!$G:$G,ROW()-8))</f>
        <v>46238</v>
      </c>
      <c r="F4486">
        <f>IF(INDEX(Transactions!$L:$L,ROW()-8)="",0,INDEX(Transactions!$Q:$Q,ROW()-8))</f>
        <v>0</v>
      </c>
    </row>
    <row r="4487" spans="2:6" x14ac:dyDescent="0.15">
      <c r="B4487">
        <f ca="1">IF(INDEX(Transactions!$L:$L,ROW()-8)="",TODAY(),INDEX(Transactions!$G:$G,ROW()-8))</f>
        <v>46238</v>
      </c>
      <c r="F4487">
        <f>IF(INDEX(Transactions!$L:$L,ROW()-8)="",0,INDEX(Transactions!$Q:$Q,ROW()-8))</f>
        <v>0</v>
      </c>
    </row>
    <row r="4488" spans="2:6" x14ac:dyDescent="0.15">
      <c r="B4488">
        <f ca="1">IF(INDEX(Transactions!$L:$L,ROW()-8)="",TODAY(),INDEX(Transactions!$G:$G,ROW()-8))</f>
        <v>46238</v>
      </c>
      <c r="F4488">
        <f>IF(INDEX(Transactions!$L:$L,ROW()-8)="",0,INDEX(Transactions!$Q:$Q,ROW()-8))</f>
        <v>0</v>
      </c>
    </row>
    <row r="4489" spans="2:6" x14ac:dyDescent="0.15">
      <c r="B4489">
        <f ca="1">IF(INDEX(Transactions!$L:$L,ROW()-8)="",TODAY(),INDEX(Transactions!$G:$G,ROW()-8))</f>
        <v>46238</v>
      </c>
      <c r="F4489">
        <f>IF(INDEX(Transactions!$L:$L,ROW()-8)="",0,INDEX(Transactions!$Q:$Q,ROW()-8))</f>
        <v>0</v>
      </c>
    </row>
    <row r="4490" spans="2:6" x14ac:dyDescent="0.15">
      <c r="B4490">
        <f ca="1">IF(INDEX(Transactions!$L:$L,ROW()-8)="",TODAY(),INDEX(Transactions!$G:$G,ROW()-8))</f>
        <v>46238</v>
      </c>
      <c r="F4490">
        <f>IF(INDEX(Transactions!$L:$L,ROW()-8)="",0,INDEX(Transactions!$Q:$Q,ROW()-8))</f>
        <v>0</v>
      </c>
    </row>
    <row r="4491" spans="2:6" x14ac:dyDescent="0.15">
      <c r="B4491">
        <f ca="1">IF(INDEX(Transactions!$L:$L,ROW()-8)="",TODAY(),INDEX(Transactions!$G:$G,ROW()-8))</f>
        <v>46238</v>
      </c>
      <c r="F4491">
        <f>IF(INDEX(Transactions!$L:$L,ROW()-8)="",0,INDEX(Transactions!$Q:$Q,ROW()-8))</f>
        <v>0</v>
      </c>
    </row>
    <row r="4492" spans="2:6" x14ac:dyDescent="0.15">
      <c r="B4492">
        <f ca="1">IF(INDEX(Transactions!$L:$L,ROW()-8)="",TODAY(),INDEX(Transactions!$G:$G,ROW()-8))</f>
        <v>46238</v>
      </c>
      <c r="F4492">
        <f>IF(INDEX(Transactions!$L:$L,ROW()-8)="",0,INDEX(Transactions!$Q:$Q,ROW()-8))</f>
        <v>0</v>
      </c>
    </row>
    <row r="4493" spans="2:6" x14ac:dyDescent="0.15">
      <c r="B4493">
        <f ca="1">IF(INDEX(Transactions!$L:$L,ROW()-8)="",TODAY(),INDEX(Transactions!$G:$G,ROW()-8))</f>
        <v>46238</v>
      </c>
      <c r="F4493">
        <f>IF(INDEX(Transactions!$L:$L,ROW()-8)="",0,INDEX(Transactions!$Q:$Q,ROW()-8))</f>
        <v>0</v>
      </c>
    </row>
    <row r="4494" spans="2:6" x14ac:dyDescent="0.15">
      <c r="B4494">
        <f ca="1">IF(INDEX(Transactions!$L:$L,ROW()-8)="",TODAY(),INDEX(Transactions!$G:$G,ROW()-8))</f>
        <v>46238</v>
      </c>
      <c r="F4494">
        <f>IF(INDEX(Transactions!$L:$L,ROW()-8)="",0,INDEX(Transactions!$Q:$Q,ROW()-8))</f>
        <v>0</v>
      </c>
    </row>
    <row r="4495" spans="2:6" x14ac:dyDescent="0.15">
      <c r="B4495">
        <f ca="1">IF(INDEX(Transactions!$L:$L,ROW()-8)="",TODAY(),INDEX(Transactions!$G:$G,ROW()-8))</f>
        <v>46238</v>
      </c>
      <c r="F4495">
        <f>IF(INDEX(Transactions!$L:$L,ROW()-8)="",0,INDEX(Transactions!$Q:$Q,ROW()-8))</f>
        <v>0</v>
      </c>
    </row>
    <row r="4496" spans="2:6" x14ac:dyDescent="0.15">
      <c r="B4496">
        <f ca="1">IF(INDEX(Transactions!$L:$L,ROW()-8)="",TODAY(),INDEX(Transactions!$G:$G,ROW()-8))</f>
        <v>46238</v>
      </c>
      <c r="F4496">
        <f>IF(INDEX(Transactions!$L:$L,ROW()-8)="",0,INDEX(Transactions!$Q:$Q,ROW()-8))</f>
        <v>0</v>
      </c>
    </row>
    <row r="4497" spans="2:6" x14ac:dyDescent="0.15">
      <c r="B4497">
        <f ca="1">IF(INDEX(Transactions!$L:$L,ROW()-8)="",TODAY(),INDEX(Transactions!$G:$G,ROW()-8))</f>
        <v>46238</v>
      </c>
      <c r="F4497">
        <f>IF(INDEX(Transactions!$L:$L,ROW()-8)="",0,INDEX(Transactions!$Q:$Q,ROW()-8))</f>
        <v>0</v>
      </c>
    </row>
    <row r="4498" spans="2:6" x14ac:dyDescent="0.15">
      <c r="B4498">
        <f ca="1">IF(INDEX(Transactions!$L:$L,ROW()-8)="",TODAY(),INDEX(Transactions!$G:$G,ROW()-8))</f>
        <v>46238</v>
      </c>
      <c r="F4498">
        <f>IF(INDEX(Transactions!$L:$L,ROW()-8)="",0,INDEX(Transactions!$Q:$Q,ROW()-8))</f>
        <v>0</v>
      </c>
    </row>
    <row r="4499" spans="2:6" x14ac:dyDescent="0.15">
      <c r="B4499">
        <f ca="1">IF(INDEX(Transactions!$L:$L,ROW()-8)="",TODAY(),INDEX(Transactions!$G:$G,ROW()-8))</f>
        <v>46238</v>
      </c>
      <c r="F4499">
        <f>IF(INDEX(Transactions!$L:$L,ROW()-8)="",0,INDEX(Transactions!$Q:$Q,ROW()-8))</f>
        <v>0</v>
      </c>
    </row>
    <row r="4500" spans="2:6" x14ac:dyDescent="0.15">
      <c r="B4500">
        <f ca="1">IF(INDEX(Transactions!$L:$L,ROW()-8)="",TODAY(),INDEX(Transactions!$G:$G,ROW()-8))</f>
        <v>46238</v>
      </c>
      <c r="F4500">
        <f>IF(INDEX(Transactions!$L:$L,ROW()-8)="",0,INDEX(Transactions!$Q:$Q,ROW()-8))</f>
        <v>0</v>
      </c>
    </row>
    <row r="4501" spans="2:6" x14ac:dyDescent="0.15">
      <c r="B4501">
        <f ca="1">IF(INDEX(Transactions!$L:$L,ROW()-8)="",TODAY(),INDEX(Transactions!$G:$G,ROW()-8))</f>
        <v>46238</v>
      </c>
      <c r="F4501">
        <f>IF(INDEX(Transactions!$L:$L,ROW()-8)="",0,INDEX(Transactions!$Q:$Q,ROW()-8))</f>
        <v>0</v>
      </c>
    </row>
    <row r="4502" spans="2:6" x14ac:dyDescent="0.15">
      <c r="B4502">
        <f ca="1">IF(INDEX(Transactions!$L:$L,ROW()-8)="",TODAY(),INDEX(Transactions!$G:$G,ROW()-8))</f>
        <v>46238</v>
      </c>
      <c r="F4502">
        <f>IF(INDEX(Transactions!$L:$L,ROW()-8)="",0,INDEX(Transactions!$Q:$Q,ROW()-8))</f>
        <v>0</v>
      </c>
    </row>
    <row r="4503" spans="2:6" x14ac:dyDescent="0.15">
      <c r="B4503">
        <f ca="1">IF(INDEX(Transactions!$L:$L,ROW()-8)="",TODAY(),INDEX(Transactions!$G:$G,ROW()-8))</f>
        <v>46238</v>
      </c>
      <c r="F4503">
        <f>IF(INDEX(Transactions!$L:$L,ROW()-8)="",0,INDEX(Transactions!$Q:$Q,ROW()-8))</f>
        <v>0</v>
      </c>
    </row>
    <row r="4504" spans="2:6" x14ac:dyDescent="0.15">
      <c r="B4504">
        <f ca="1">IF(INDEX(Transactions!$L:$L,ROW()-8)="",TODAY(),INDEX(Transactions!$G:$G,ROW()-8))</f>
        <v>46238</v>
      </c>
      <c r="F4504">
        <f>IF(INDEX(Transactions!$L:$L,ROW()-8)="",0,INDEX(Transactions!$Q:$Q,ROW()-8))</f>
        <v>0</v>
      </c>
    </row>
    <row r="4505" spans="2:6" x14ac:dyDescent="0.15">
      <c r="B4505">
        <f ca="1">IF(INDEX(Transactions!$L:$L,ROW()-8)="",TODAY(),INDEX(Transactions!$G:$G,ROW()-8))</f>
        <v>46238</v>
      </c>
      <c r="F4505">
        <f>IF(INDEX(Transactions!$L:$L,ROW()-8)="",0,INDEX(Transactions!$Q:$Q,ROW()-8))</f>
        <v>0</v>
      </c>
    </row>
    <row r="4506" spans="2:6" x14ac:dyDescent="0.15">
      <c r="B4506">
        <f ca="1">IF(INDEX(Transactions!$L:$L,ROW()-8)="",TODAY(),INDEX(Transactions!$G:$G,ROW()-8))</f>
        <v>46238</v>
      </c>
      <c r="F4506">
        <f>IF(INDEX(Transactions!$L:$L,ROW()-8)="",0,INDEX(Transactions!$Q:$Q,ROW()-8))</f>
        <v>0</v>
      </c>
    </row>
    <row r="4507" spans="2:6" x14ac:dyDescent="0.15">
      <c r="B4507">
        <f ca="1">IF(INDEX(Transactions!$L:$L,ROW()-8)="",TODAY(),INDEX(Transactions!$G:$G,ROW()-8))</f>
        <v>46238</v>
      </c>
      <c r="F4507">
        <f>IF(INDEX(Transactions!$L:$L,ROW()-8)="",0,INDEX(Transactions!$Q:$Q,ROW()-8))</f>
        <v>0</v>
      </c>
    </row>
    <row r="4508" spans="2:6" x14ac:dyDescent="0.15">
      <c r="B4508">
        <f ca="1">IF(INDEX(Transactions!$L:$L,ROW()-8)="",TODAY(),INDEX(Transactions!$G:$G,ROW()-8))</f>
        <v>46238</v>
      </c>
      <c r="F4508">
        <f>IF(INDEX(Transactions!$L:$L,ROW()-8)="",0,INDEX(Transactions!$Q:$Q,ROW()-8))</f>
        <v>0</v>
      </c>
    </row>
    <row r="4509" spans="2:6" x14ac:dyDescent="0.15">
      <c r="B4509">
        <f ca="1">IF(INDEX(Transactions!$L:$L,ROW()-8)="",TODAY(),INDEX(Transactions!$G:$G,ROW()-8))</f>
        <v>46238</v>
      </c>
      <c r="F4509">
        <f>IF(INDEX(Transactions!$L:$L,ROW()-8)="",0,INDEX(Transactions!$Q:$Q,ROW()-8))</f>
        <v>0</v>
      </c>
    </row>
    <row r="4510" spans="2:6" x14ac:dyDescent="0.15">
      <c r="B4510">
        <f ca="1">IF(INDEX(Transactions!$L:$L,ROW()-8)="",TODAY(),INDEX(Transactions!$G:$G,ROW()-8))</f>
        <v>46238</v>
      </c>
      <c r="F4510">
        <f>IF(INDEX(Transactions!$L:$L,ROW()-8)="",0,INDEX(Transactions!$Q:$Q,ROW()-8))</f>
        <v>0</v>
      </c>
    </row>
    <row r="4511" spans="2:6" x14ac:dyDescent="0.15">
      <c r="B4511">
        <f ca="1">IF(INDEX(Transactions!$L:$L,ROW()-8)="",TODAY(),INDEX(Transactions!$G:$G,ROW()-8))</f>
        <v>46238</v>
      </c>
      <c r="F4511">
        <f>IF(INDEX(Transactions!$L:$L,ROW()-8)="",0,INDEX(Transactions!$Q:$Q,ROW()-8))</f>
        <v>0</v>
      </c>
    </row>
    <row r="4512" spans="2:6" x14ac:dyDescent="0.15">
      <c r="B4512">
        <f ca="1">IF(INDEX(Transactions!$L:$L,ROW()-8)="",TODAY(),INDEX(Transactions!$G:$G,ROW()-8))</f>
        <v>46238</v>
      </c>
      <c r="F4512">
        <f>IF(INDEX(Transactions!$L:$L,ROW()-8)="",0,INDEX(Transactions!$Q:$Q,ROW()-8))</f>
        <v>0</v>
      </c>
    </row>
    <row r="4513" spans="2:6" x14ac:dyDescent="0.15">
      <c r="B4513">
        <f ca="1">IF(INDEX(Transactions!$L:$L,ROW()-8)="",TODAY(),INDEX(Transactions!$G:$G,ROW()-8))</f>
        <v>46238</v>
      </c>
      <c r="F4513">
        <f>IF(INDEX(Transactions!$L:$L,ROW()-8)="",0,INDEX(Transactions!$Q:$Q,ROW()-8))</f>
        <v>0</v>
      </c>
    </row>
    <row r="4514" spans="2:6" x14ac:dyDescent="0.15">
      <c r="B4514">
        <f ca="1">IF(INDEX(Transactions!$L:$L,ROW()-8)="",TODAY(),INDEX(Transactions!$G:$G,ROW()-8))</f>
        <v>46238</v>
      </c>
      <c r="F4514">
        <f>IF(INDEX(Transactions!$L:$L,ROW()-8)="",0,INDEX(Transactions!$Q:$Q,ROW()-8))</f>
        <v>0</v>
      </c>
    </row>
    <row r="4515" spans="2:6" x14ac:dyDescent="0.15">
      <c r="B4515">
        <f ca="1">IF(INDEX(Transactions!$L:$L,ROW()-8)="",TODAY(),INDEX(Transactions!$G:$G,ROW()-8))</f>
        <v>46238</v>
      </c>
      <c r="F4515">
        <f>IF(INDEX(Transactions!$L:$L,ROW()-8)="",0,INDEX(Transactions!$Q:$Q,ROW()-8))</f>
        <v>0</v>
      </c>
    </row>
    <row r="4516" spans="2:6" x14ac:dyDescent="0.15">
      <c r="B4516">
        <f ca="1">IF(INDEX(Transactions!$L:$L,ROW()-8)="",TODAY(),INDEX(Transactions!$G:$G,ROW()-8))</f>
        <v>46238</v>
      </c>
      <c r="F4516">
        <f>IF(INDEX(Transactions!$L:$L,ROW()-8)="",0,INDEX(Transactions!$Q:$Q,ROW()-8))</f>
        <v>0</v>
      </c>
    </row>
    <row r="4517" spans="2:6" x14ac:dyDescent="0.15">
      <c r="B4517">
        <f ca="1">IF(INDEX(Transactions!$L:$L,ROW()-8)="",TODAY(),INDEX(Transactions!$G:$G,ROW()-8))</f>
        <v>46238</v>
      </c>
      <c r="F4517">
        <f>IF(INDEX(Transactions!$L:$L,ROW()-8)="",0,INDEX(Transactions!$Q:$Q,ROW()-8))</f>
        <v>0</v>
      </c>
    </row>
    <row r="4518" spans="2:6" x14ac:dyDescent="0.15">
      <c r="B4518">
        <f ca="1">IF(INDEX(Transactions!$L:$L,ROW()-8)="",TODAY(),INDEX(Transactions!$G:$G,ROW()-8))</f>
        <v>46238</v>
      </c>
      <c r="F4518">
        <f>IF(INDEX(Transactions!$L:$L,ROW()-8)="",0,INDEX(Transactions!$Q:$Q,ROW()-8))</f>
        <v>0</v>
      </c>
    </row>
    <row r="4519" spans="2:6" x14ac:dyDescent="0.15">
      <c r="B4519">
        <f ca="1">IF(INDEX(Transactions!$L:$L,ROW()-8)="",TODAY(),INDEX(Transactions!$G:$G,ROW()-8))</f>
        <v>46238</v>
      </c>
      <c r="F4519">
        <f>IF(INDEX(Transactions!$L:$L,ROW()-8)="",0,INDEX(Transactions!$Q:$Q,ROW()-8))</f>
        <v>0</v>
      </c>
    </row>
    <row r="4520" spans="2:6" x14ac:dyDescent="0.15">
      <c r="B4520">
        <f ca="1">IF(INDEX(Transactions!$L:$L,ROW()-8)="",TODAY(),INDEX(Transactions!$G:$G,ROW()-8))</f>
        <v>46238</v>
      </c>
      <c r="F4520">
        <f>IF(INDEX(Transactions!$L:$L,ROW()-8)="",0,INDEX(Transactions!$Q:$Q,ROW()-8))</f>
        <v>0</v>
      </c>
    </row>
    <row r="4521" spans="2:6" x14ac:dyDescent="0.15">
      <c r="B4521">
        <f ca="1">IF(INDEX(Transactions!$L:$L,ROW()-8)="",TODAY(),INDEX(Transactions!$G:$G,ROW()-8))</f>
        <v>46238</v>
      </c>
      <c r="F4521">
        <f>IF(INDEX(Transactions!$L:$L,ROW()-8)="",0,INDEX(Transactions!$Q:$Q,ROW()-8))</f>
        <v>0</v>
      </c>
    </row>
    <row r="4522" spans="2:6" x14ac:dyDescent="0.15">
      <c r="B4522">
        <f ca="1">IF(INDEX(Transactions!$L:$L,ROW()-8)="",TODAY(),INDEX(Transactions!$G:$G,ROW()-8))</f>
        <v>46238</v>
      </c>
      <c r="F4522">
        <f>IF(INDEX(Transactions!$L:$L,ROW()-8)="",0,INDEX(Transactions!$Q:$Q,ROW()-8))</f>
        <v>0</v>
      </c>
    </row>
    <row r="4523" spans="2:6" x14ac:dyDescent="0.15">
      <c r="B4523">
        <f ca="1">IF(INDEX(Transactions!$L:$L,ROW()-8)="",TODAY(),INDEX(Transactions!$G:$G,ROW()-8))</f>
        <v>46238</v>
      </c>
      <c r="F4523">
        <f>IF(INDEX(Transactions!$L:$L,ROW()-8)="",0,INDEX(Transactions!$Q:$Q,ROW()-8))</f>
        <v>0</v>
      </c>
    </row>
    <row r="4524" spans="2:6" x14ac:dyDescent="0.15">
      <c r="B4524">
        <f ca="1">IF(INDEX(Transactions!$L:$L,ROW()-8)="",TODAY(),INDEX(Transactions!$G:$G,ROW()-8))</f>
        <v>46238</v>
      </c>
      <c r="F4524">
        <f>IF(INDEX(Transactions!$L:$L,ROW()-8)="",0,INDEX(Transactions!$Q:$Q,ROW()-8))</f>
        <v>0</v>
      </c>
    </row>
    <row r="4525" spans="2:6" x14ac:dyDescent="0.15">
      <c r="B4525">
        <f ca="1">IF(INDEX(Transactions!$L:$L,ROW()-8)="",TODAY(),INDEX(Transactions!$G:$G,ROW()-8))</f>
        <v>46238</v>
      </c>
      <c r="F4525">
        <f>IF(INDEX(Transactions!$L:$L,ROW()-8)="",0,INDEX(Transactions!$Q:$Q,ROW()-8))</f>
        <v>0</v>
      </c>
    </row>
    <row r="4526" spans="2:6" x14ac:dyDescent="0.15">
      <c r="B4526">
        <f ca="1">IF(INDEX(Transactions!$L:$L,ROW()-8)="",TODAY(),INDEX(Transactions!$G:$G,ROW()-8))</f>
        <v>46238</v>
      </c>
      <c r="F4526">
        <f>IF(INDEX(Transactions!$L:$L,ROW()-8)="",0,INDEX(Transactions!$Q:$Q,ROW()-8))</f>
        <v>0</v>
      </c>
    </row>
    <row r="4527" spans="2:6" x14ac:dyDescent="0.15">
      <c r="B4527">
        <f ca="1">IF(INDEX(Transactions!$L:$L,ROW()-8)="",TODAY(),INDEX(Transactions!$G:$G,ROW()-8))</f>
        <v>46238</v>
      </c>
      <c r="F4527">
        <f>IF(INDEX(Transactions!$L:$L,ROW()-8)="",0,INDEX(Transactions!$Q:$Q,ROW()-8))</f>
        <v>0</v>
      </c>
    </row>
    <row r="4528" spans="2:6" x14ac:dyDescent="0.15">
      <c r="B4528">
        <f ca="1">IF(INDEX(Transactions!$L:$L,ROW()-8)="",TODAY(),INDEX(Transactions!$G:$G,ROW()-8))</f>
        <v>46238</v>
      </c>
      <c r="F4528">
        <f>IF(INDEX(Transactions!$L:$L,ROW()-8)="",0,INDEX(Transactions!$Q:$Q,ROW()-8))</f>
        <v>0</v>
      </c>
    </row>
    <row r="4529" spans="2:6" x14ac:dyDescent="0.15">
      <c r="B4529">
        <f ca="1">IF(INDEX(Transactions!$L:$L,ROW()-8)="",TODAY(),INDEX(Transactions!$G:$G,ROW()-8))</f>
        <v>46238</v>
      </c>
      <c r="F4529">
        <f>IF(INDEX(Transactions!$L:$L,ROW()-8)="",0,INDEX(Transactions!$Q:$Q,ROW()-8))</f>
        <v>0</v>
      </c>
    </row>
    <row r="4530" spans="2:6" x14ac:dyDescent="0.15">
      <c r="B4530">
        <f ca="1">IF(INDEX(Transactions!$L:$L,ROW()-8)="",TODAY(),INDEX(Transactions!$G:$G,ROW()-8))</f>
        <v>46238</v>
      </c>
      <c r="F4530">
        <f>IF(INDEX(Transactions!$L:$L,ROW()-8)="",0,INDEX(Transactions!$Q:$Q,ROW()-8))</f>
        <v>0</v>
      </c>
    </row>
    <row r="4531" spans="2:6" x14ac:dyDescent="0.15">
      <c r="B4531">
        <f ca="1">IF(INDEX(Transactions!$L:$L,ROW()-8)="",TODAY(),INDEX(Transactions!$G:$G,ROW()-8))</f>
        <v>46238</v>
      </c>
      <c r="F4531">
        <f>IF(INDEX(Transactions!$L:$L,ROW()-8)="",0,INDEX(Transactions!$Q:$Q,ROW()-8))</f>
        <v>0</v>
      </c>
    </row>
    <row r="4532" spans="2:6" x14ac:dyDescent="0.15">
      <c r="B4532">
        <f ca="1">IF(INDEX(Transactions!$L:$L,ROW()-8)="",TODAY(),INDEX(Transactions!$G:$G,ROW()-8))</f>
        <v>46238</v>
      </c>
      <c r="F4532">
        <f>IF(INDEX(Transactions!$L:$L,ROW()-8)="",0,INDEX(Transactions!$Q:$Q,ROW()-8))</f>
        <v>0</v>
      </c>
    </row>
    <row r="4533" spans="2:6" x14ac:dyDescent="0.15">
      <c r="B4533">
        <f ca="1">IF(INDEX(Transactions!$L:$L,ROW()-8)="",TODAY(),INDEX(Transactions!$G:$G,ROW()-8))</f>
        <v>46238</v>
      </c>
      <c r="F4533">
        <f>IF(INDEX(Transactions!$L:$L,ROW()-8)="",0,INDEX(Transactions!$Q:$Q,ROW()-8))</f>
        <v>0</v>
      </c>
    </row>
    <row r="4534" spans="2:6" x14ac:dyDescent="0.15">
      <c r="B4534">
        <f ca="1">IF(INDEX(Transactions!$L:$L,ROW()-8)="",TODAY(),INDEX(Transactions!$G:$G,ROW()-8))</f>
        <v>46238</v>
      </c>
      <c r="F4534">
        <f>IF(INDEX(Transactions!$L:$L,ROW()-8)="",0,INDEX(Transactions!$Q:$Q,ROW()-8))</f>
        <v>0</v>
      </c>
    </row>
    <row r="4535" spans="2:6" x14ac:dyDescent="0.15">
      <c r="B4535">
        <f ca="1">IF(INDEX(Transactions!$L:$L,ROW()-8)="",TODAY(),INDEX(Transactions!$G:$G,ROW()-8))</f>
        <v>46238</v>
      </c>
      <c r="F4535">
        <f>IF(INDEX(Transactions!$L:$L,ROW()-8)="",0,INDEX(Transactions!$Q:$Q,ROW()-8))</f>
        <v>0</v>
      </c>
    </row>
    <row r="4536" spans="2:6" x14ac:dyDescent="0.15">
      <c r="B4536">
        <f ca="1">IF(INDEX(Transactions!$L:$L,ROW()-8)="",TODAY(),INDEX(Transactions!$G:$G,ROW()-8))</f>
        <v>46238</v>
      </c>
      <c r="F4536">
        <f>IF(INDEX(Transactions!$L:$L,ROW()-8)="",0,INDEX(Transactions!$Q:$Q,ROW()-8))</f>
        <v>0</v>
      </c>
    </row>
    <row r="4537" spans="2:6" x14ac:dyDescent="0.15">
      <c r="B4537">
        <f ca="1">IF(INDEX(Transactions!$L:$L,ROW()-8)="",TODAY(),INDEX(Transactions!$G:$G,ROW()-8))</f>
        <v>46238</v>
      </c>
      <c r="F4537">
        <f>IF(INDEX(Transactions!$L:$L,ROW()-8)="",0,INDEX(Transactions!$Q:$Q,ROW()-8))</f>
        <v>0</v>
      </c>
    </row>
    <row r="4538" spans="2:6" x14ac:dyDescent="0.15">
      <c r="B4538">
        <f ca="1">IF(INDEX(Transactions!$L:$L,ROW()-8)="",TODAY(),INDEX(Transactions!$G:$G,ROW()-8))</f>
        <v>46238</v>
      </c>
      <c r="F4538">
        <f>IF(INDEX(Transactions!$L:$L,ROW()-8)="",0,INDEX(Transactions!$Q:$Q,ROW()-8))</f>
        <v>0</v>
      </c>
    </row>
    <row r="4539" spans="2:6" x14ac:dyDescent="0.15">
      <c r="B4539">
        <f ca="1">IF(INDEX(Transactions!$L:$L,ROW()-8)="",TODAY(),INDEX(Transactions!$G:$G,ROW()-8))</f>
        <v>46238</v>
      </c>
      <c r="F4539">
        <f>IF(INDEX(Transactions!$L:$L,ROW()-8)="",0,INDEX(Transactions!$Q:$Q,ROW()-8))</f>
        <v>0</v>
      </c>
    </row>
    <row r="4540" spans="2:6" x14ac:dyDescent="0.15">
      <c r="B4540">
        <f ca="1">IF(INDEX(Transactions!$L:$L,ROW()-8)="",TODAY(),INDEX(Transactions!$G:$G,ROW()-8))</f>
        <v>46238</v>
      </c>
      <c r="F4540">
        <f>IF(INDEX(Transactions!$L:$L,ROW()-8)="",0,INDEX(Transactions!$Q:$Q,ROW()-8))</f>
        <v>0</v>
      </c>
    </row>
    <row r="4541" spans="2:6" x14ac:dyDescent="0.15">
      <c r="B4541">
        <f ca="1">IF(INDEX(Transactions!$L:$L,ROW()-8)="",TODAY(),INDEX(Transactions!$G:$G,ROW()-8))</f>
        <v>46238</v>
      </c>
      <c r="F4541">
        <f>IF(INDEX(Transactions!$L:$L,ROW()-8)="",0,INDEX(Transactions!$Q:$Q,ROW()-8))</f>
        <v>0</v>
      </c>
    </row>
    <row r="4542" spans="2:6" x14ac:dyDescent="0.15">
      <c r="B4542">
        <f ca="1">IF(INDEX(Transactions!$L:$L,ROW()-8)="",TODAY(),INDEX(Transactions!$G:$G,ROW()-8))</f>
        <v>46238</v>
      </c>
      <c r="F4542">
        <f>IF(INDEX(Transactions!$L:$L,ROW()-8)="",0,INDEX(Transactions!$Q:$Q,ROW()-8))</f>
        <v>0</v>
      </c>
    </row>
    <row r="4543" spans="2:6" x14ac:dyDescent="0.15">
      <c r="B4543">
        <f ca="1">IF(INDEX(Transactions!$L:$L,ROW()-8)="",TODAY(),INDEX(Transactions!$G:$G,ROW()-8))</f>
        <v>46238</v>
      </c>
      <c r="F4543">
        <f>IF(INDEX(Transactions!$L:$L,ROW()-8)="",0,INDEX(Transactions!$Q:$Q,ROW()-8))</f>
        <v>0</v>
      </c>
    </row>
    <row r="4544" spans="2:6" x14ac:dyDescent="0.15">
      <c r="B4544">
        <f ca="1">IF(INDEX(Transactions!$L:$L,ROW()-8)="",TODAY(),INDEX(Transactions!$G:$G,ROW()-8))</f>
        <v>46238</v>
      </c>
      <c r="F4544">
        <f>IF(INDEX(Transactions!$L:$L,ROW()-8)="",0,INDEX(Transactions!$Q:$Q,ROW()-8))</f>
        <v>0</v>
      </c>
    </row>
    <row r="4545" spans="2:6" x14ac:dyDescent="0.15">
      <c r="B4545">
        <f ca="1">IF(INDEX(Transactions!$L:$L,ROW()-8)="",TODAY(),INDEX(Transactions!$G:$G,ROW()-8))</f>
        <v>46238</v>
      </c>
      <c r="F4545">
        <f>IF(INDEX(Transactions!$L:$L,ROW()-8)="",0,INDEX(Transactions!$Q:$Q,ROW()-8))</f>
        <v>0</v>
      </c>
    </row>
    <row r="4546" spans="2:6" x14ac:dyDescent="0.15">
      <c r="B4546">
        <f ca="1">IF(INDEX(Transactions!$L:$L,ROW()-8)="",TODAY(),INDEX(Transactions!$G:$G,ROW()-8))</f>
        <v>46238</v>
      </c>
      <c r="F4546">
        <f>IF(INDEX(Transactions!$L:$L,ROW()-8)="",0,INDEX(Transactions!$Q:$Q,ROW()-8))</f>
        <v>0</v>
      </c>
    </row>
    <row r="4547" spans="2:6" x14ac:dyDescent="0.15">
      <c r="B4547">
        <f ca="1">IF(INDEX(Transactions!$L:$L,ROW()-8)="",TODAY(),INDEX(Transactions!$G:$G,ROW()-8))</f>
        <v>46238</v>
      </c>
      <c r="F4547">
        <f>IF(INDEX(Transactions!$L:$L,ROW()-8)="",0,INDEX(Transactions!$Q:$Q,ROW()-8))</f>
        <v>0</v>
      </c>
    </row>
    <row r="4548" spans="2:6" x14ac:dyDescent="0.15">
      <c r="B4548">
        <f ca="1">IF(INDEX(Transactions!$L:$L,ROW()-8)="",TODAY(),INDEX(Transactions!$G:$G,ROW()-8))</f>
        <v>46238</v>
      </c>
      <c r="F4548">
        <f>IF(INDEX(Transactions!$L:$L,ROW()-8)="",0,INDEX(Transactions!$Q:$Q,ROW()-8))</f>
        <v>0</v>
      </c>
    </row>
    <row r="4549" spans="2:6" x14ac:dyDescent="0.15">
      <c r="B4549">
        <f ca="1">IF(INDEX(Transactions!$L:$L,ROW()-8)="",TODAY(),INDEX(Transactions!$G:$G,ROW()-8))</f>
        <v>46238</v>
      </c>
      <c r="F4549">
        <f>IF(INDEX(Transactions!$L:$L,ROW()-8)="",0,INDEX(Transactions!$Q:$Q,ROW()-8))</f>
        <v>0</v>
      </c>
    </row>
    <row r="4550" spans="2:6" x14ac:dyDescent="0.15">
      <c r="B4550">
        <f ca="1">IF(INDEX(Transactions!$L:$L,ROW()-8)="",TODAY(),INDEX(Transactions!$G:$G,ROW()-8))</f>
        <v>46238</v>
      </c>
      <c r="F4550">
        <f>IF(INDEX(Transactions!$L:$L,ROW()-8)="",0,INDEX(Transactions!$Q:$Q,ROW()-8))</f>
        <v>0</v>
      </c>
    </row>
    <row r="4551" spans="2:6" x14ac:dyDescent="0.15">
      <c r="B4551">
        <f ca="1">IF(INDEX(Transactions!$L:$L,ROW()-8)="",TODAY(),INDEX(Transactions!$G:$G,ROW()-8))</f>
        <v>46238</v>
      </c>
      <c r="F4551">
        <f>IF(INDEX(Transactions!$L:$L,ROW()-8)="",0,INDEX(Transactions!$Q:$Q,ROW()-8))</f>
        <v>0</v>
      </c>
    </row>
    <row r="4552" spans="2:6" x14ac:dyDescent="0.15">
      <c r="B4552">
        <f ca="1">IF(INDEX(Transactions!$L:$L,ROW()-8)="",TODAY(),INDEX(Transactions!$G:$G,ROW()-8))</f>
        <v>46238</v>
      </c>
      <c r="F4552">
        <f>IF(INDEX(Transactions!$L:$L,ROW()-8)="",0,INDEX(Transactions!$Q:$Q,ROW()-8))</f>
        <v>0</v>
      </c>
    </row>
    <row r="4553" spans="2:6" x14ac:dyDescent="0.15">
      <c r="B4553">
        <f ca="1">IF(INDEX(Transactions!$L:$L,ROW()-8)="",TODAY(),INDEX(Transactions!$G:$G,ROW()-8))</f>
        <v>46238</v>
      </c>
      <c r="F4553">
        <f>IF(INDEX(Transactions!$L:$L,ROW()-8)="",0,INDEX(Transactions!$Q:$Q,ROW()-8))</f>
        <v>0</v>
      </c>
    </row>
    <row r="4554" spans="2:6" x14ac:dyDescent="0.15">
      <c r="B4554">
        <f ca="1">IF(INDEX(Transactions!$L:$L,ROW()-8)="",TODAY(),INDEX(Transactions!$G:$G,ROW()-8))</f>
        <v>46238</v>
      </c>
      <c r="F4554">
        <f>IF(INDEX(Transactions!$L:$L,ROW()-8)="",0,INDEX(Transactions!$Q:$Q,ROW()-8))</f>
        <v>0</v>
      </c>
    </row>
    <row r="4555" spans="2:6" x14ac:dyDescent="0.15">
      <c r="B4555">
        <f ca="1">IF(INDEX(Transactions!$L:$L,ROW()-8)="",TODAY(),INDEX(Transactions!$G:$G,ROW()-8))</f>
        <v>46238</v>
      </c>
      <c r="F4555">
        <f>IF(INDEX(Transactions!$L:$L,ROW()-8)="",0,INDEX(Transactions!$Q:$Q,ROW()-8))</f>
        <v>0</v>
      </c>
    </row>
    <row r="4556" spans="2:6" x14ac:dyDescent="0.15">
      <c r="B4556">
        <f ca="1">IF(INDEX(Transactions!$L:$L,ROW()-8)="",TODAY(),INDEX(Transactions!$G:$G,ROW()-8))</f>
        <v>46238</v>
      </c>
      <c r="F4556">
        <f>IF(INDEX(Transactions!$L:$L,ROW()-8)="",0,INDEX(Transactions!$Q:$Q,ROW()-8))</f>
        <v>0</v>
      </c>
    </row>
    <row r="4557" spans="2:6" x14ac:dyDescent="0.15">
      <c r="B4557">
        <f ca="1">IF(INDEX(Transactions!$L:$L,ROW()-8)="",TODAY(),INDEX(Transactions!$G:$G,ROW()-8))</f>
        <v>46238</v>
      </c>
      <c r="F4557">
        <f>IF(INDEX(Transactions!$L:$L,ROW()-8)="",0,INDEX(Transactions!$Q:$Q,ROW()-8))</f>
        <v>0</v>
      </c>
    </row>
    <row r="4558" spans="2:6" x14ac:dyDescent="0.15">
      <c r="B4558">
        <f ca="1">IF(INDEX(Transactions!$L:$L,ROW()-8)="",TODAY(),INDEX(Transactions!$G:$G,ROW()-8))</f>
        <v>46238</v>
      </c>
      <c r="F4558">
        <f>IF(INDEX(Transactions!$L:$L,ROW()-8)="",0,INDEX(Transactions!$Q:$Q,ROW()-8))</f>
        <v>0</v>
      </c>
    </row>
    <row r="4559" spans="2:6" x14ac:dyDescent="0.15">
      <c r="B4559">
        <f ca="1">IF(INDEX(Transactions!$L:$L,ROW()-8)="",TODAY(),INDEX(Transactions!$G:$G,ROW()-8))</f>
        <v>46238</v>
      </c>
      <c r="F4559">
        <f>IF(INDEX(Transactions!$L:$L,ROW()-8)="",0,INDEX(Transactions!$Q:$Q,ROW()-8))</f>
        <v>0</v>
      </c>
    </row>
    <row r="4560" spans="2:6" x14ac:dyDescent="0.15">
      <c r="B4560">
        <f ca="1">IF(INDEX(Transactions!$L:$L,ROW()-8)="",TODAY(),INDEX(Transactions!$G:$G,ROW()-8))</f>
        <v>46238</v>
      </c>
      <c r="F4560">
        <f>IF(INDEX(Transactions!$L:$L,ROW()-8)="",0,INDEX(Transactions!$Q:$Q,ROW()-8))</f>
        <v>0</v>
      </c>
    </row>
    <row r="4561" spans="2:6" x14ac:dyDescent="0.15">
      <c r="B4561">
        <f ca="1">IF(INDEX(Transactions!$L:$L,ROW()-8)="",TODAY(),INDEX(Transactions!$G:$G,ROW()-8))</f>
        <v>46238</v>
      </c>
      <c r="F4561">
        <f>IF(INDEX(Transactions!$L:$L,ROW()-8)="",0,INDEX(Transactions!$Q:$Q,ROW()-8))</f>
        <v>0</v>
      </c>
    </row>
    <row r="4562" spans="2:6" x14ac:dyDescent="0.15">
      <c r="B4562">
        <f ca="1">IF(INDEX(Transactions!$L:$L,ROW()-8)="",TODAY(),INDEX(Transactions!$G:$G,ROW()-8))</f>
        <v>46238</v>
      </c>
      <c r="F4562">
        <f>IF(INDEX(Transactions!$L:$L,ROW()-8)="",0,INDEX(Transactions!$Q:$Q,ROW()-8))</f>
        <v>0</v>
      </c>
    </row>
    <row r="4563" spans="2:6" x14ac:dyDescent="0.15">
      <c r="B4563">
        <f ca="1">IF(INDEX(Transactions!$L:$L,ROW()-8)="",TODAY(),INDEX(Transactions!$G:$G,ROW()-8))</f>
        <v>46238</v>
      </c>
      <c r="F4563">
        <f>IF(INDEX(Transactions!$L:$L,ROW()-8)="",0,INDEX(Transactions!$Q:$Q,ROW()-8))</f>
        <v>0</v>
      </c>
    </row>
    <row r="4564" spans="2:6" x14ac:dyDescent="0.15">
      <c r="B4564">
        <f ca="1">IF(INDEX(Transactions!$L:$L,ROW()-8)="",TODAY(),INDEX(Transactions!$G:$G,ROW()-8))</f>
        <v>46238</v>
      </c>
      <c r="F4564">
        <f>IF(INDEX(Transactions!$L:$L,ROW()-8)="",0,INDEX(Transactions!$Q:$Q,ROW()-8))</f>
        <v>0</v>
      </c>
    </row>
    <row r="4565" spans="2:6" x14ac:dyDescent="0.15">
      <c r="B4565">
        <f ca="1">IF(INDEX(Transactions!$L:$L,ROW()-8)="",TODAY(),INDEX(Transactions!$G:$G,ROW()-8))</f>
        <v>46238</v>
      </c>
      <c r="F4565">
        <f>IF(INDEX(Transactions!$L:$L,ROW()-8)="",0,INDEX(Transactions!$Q:$Q,ROW()-8))</f>
        <v>0</v>
      </c>
    </row>
    <row r="4566" spans="2:6" x14ac:dyDescent="0.15">
      <c r="B4566">
        <f ca="1">IF(INDEX(Transactions!$L:$L,ROW()-8)="",TODAY(),INDEX(Transactions!$G:$G,ROW()-8))</f>
        <v>46238</v>
      </c>
      <c r="F4566">
        <f>IF(INDEX(Transactions!$L:$L,ROW()-8)="",0,INDEX(Transactions!$Q:$Q,ROW()-8))</f>
        <v>0</v>
      </c>
    </row>
    <row r="4567" spans="2:6" x14ac:dyDescent="0.15">
      <c r="B4567">
        <f ca="1">IF(INDEX(Transactions!$L:$L,ROW()-8)="",TODAY(),INDEX(Transactions!$G:$G,ROW()-8))</f>
        <v>46238</v>
      </c>
      <c r="F4567">
        <f>IF(INDEX(Transactions!$L:$L,ROW()-8)="",0,INDEX(Transactions!$Q:$Q,ROW()-8))</f>
        <v>0</v>
      </c>
    </row>
    <row r="4568" spans="2:6" x14ac:dyDescent="0.15">
      <c r="B4568">
        <f ca="1">IF(INDEX(Transactions!$L:$L,ROW()-8)="",TODAY(),INDEX(Transactions!$G:$G,ROW()-8))</f>
        <v>46238</v>
      </c>
      <c r="F4568">
        <f>IF(INDEX(Transactions!$L:$L,ROW()-8)="",0,INDEX(Transactions!$Q:$Q,ROW()-8))</f>
        <v>0</v>
      </c>
    </row>
    <row r="4569" spans="2:6" x14ac:dyDescent="0.15">
      <c r="B4569">
        <f ca="1">IF(INDEX(Transactions!$L:$L,ROW()-8)="",TODAY(),INDEX(Transactions!$G:$G,ROW()-8))</f>
        <v>46238</v>
      </c>
      <c r="F4569">
        <f>IF(INDEX(Transactions!$L:$L,ROW()-8)="",0,INDEX(Transactions!$Q:$Q,ROW()-8))</f>
        <v>0</v>
      </c>
    </row>
    <row r="4570" spans="2:6" x14ac:dyDescent="0.15">
      <c r="B4570">
        <f ca="1">IF(INDEX(Transactions!$L:$L,ROW()-8)="",TODAY(),INDEX(Transactions!$G:$G,ROW()-8))</f>
        <v>46238</v>
      </c>
      <c r="F4570">
        <f>IF(INDEX(Transactions!$L:$L,ROW()-8)="",0,INDEX(Transactions!$Q:$Q,ROW()-8))</f>
        <v>0</v>
      </c>
    </row>
    <row r="4571" spans="2:6" x14ac:dyDescent="0.15">
      <c r="B4571">
        <f ca="1">IF(INDEX(Transactions!$L:$L,ROW()-8)="",TODAY(),INDEX(Transactions!$G:$G,ROW()-8))</f>
        <v>46238</v>
      </c>
      <c r="F4571">
        <f>IF(INDEX(Transactions!$L:$L,ROW()-8)="",0,INDEX(Transactions!$Q:$Q,ROW()-8))</f>
        <v>0</v>
      </c>
    </row>
    <row r="4572" spans="2:6" x14ac:dyDescent="0.15">
      <c r="B4572">
        <f ca="1">IF(INDEX(Transactions!$L:$L,ROW()-8)="",TODAY(),INDEX(Transactions!$G:$G,ROW()-8))</f>
        <v>46238</v>
      </c>
      <c r="F4572">
        <f>IF(INDEX(Transactions!$L:$L,ROW()-8)="",0,INDEX(Transactions!$Q:$Q,ROW()-8))</f>
        <v>0</v>
      </c>
    </row>
    <row r="4573" spans="2:6" x14ac:dyDescent="0.15">
      <c r="B4573">
        <f ca="1">IF(INDEX(Transactions!$L:$L,ROW()-8)="",TODAY(),INDEX(Transactions!$G:$G,ROW()-8))</f>
        <v>46238</v>
      </c>
      <c r="F4573">
        <f>IF(INDEX(Transactions!$L:$L,ROW()-8)="",0,INDEX(Transactions!$Q:$Q,ROW()-8))</f>
        <v>0</v>
      </c>
    </row>
    <row r="4574" spans="2:6" x14ac:dyDescent="0.15">
      <c r="B4574">
        <f ca="1">IF(INDEX(Transactions!$L:$L,ROW()-8)="",TODAY(),INDEX(Transactions!$G:$G,ROW()-8))</f>
        <v>46238</v>
      </c>
      <c r="F4574">
        <f>IF(INDEX(Transactions!$L:$L,ROW()-8)="",0,INDEX(Transactions!$Q:$Q,ROW()-8))</f>
        <v>0</v>
      </c>
    </row>
    <row r="4575" spans="2:6" x14ac:dyDescent="0.15">
      <c r="B4575">
        <f ca="1">IF(INDEX(Transactions!$L:$L,ROW()-8)="",TODAY(),INDEX(Transactions!$G:$G,ROW()-8))</f>
        <v>46238</v>
      </c>
      <c r="F4575">
        <f>IF(INDEX(Transactions!$L:$L,ROW()-8)="",0,INDEX(Transactions!$Q:$Q,ROW()-8))</f>
        <v>0</v>
      </c>
    </row>
    <row r="4576" spans="2:6" x14ac:dyDescent="0.15">
      <c r="B4576">
        <f ca="1">IF(INDEX(Transactions!$L:$L,ROW()-8)="",TODAY(),INDEX(Transactions!$G:$G,ROW()-8))</f>
        <v>46238</v>
      </c>
      <c r="F4576">
        <f>IF(INDEX(Transactions!$L:$L,ROW()-8)="",0,INDEX(Transactions!$Q:$Q,ROW()-8))</f>
        <v>0</v>
      </c>
    </row>
    <row r="4577" spans="2:6" x14ac:dyDescent="0.15">
      <c r="B4577">
        <f ca="1">IF(INDEX(Transactions!$L:$L,ROW()-8)="",TODAY(),INDEX(Transactions!$G:$G,ROW()-8))</f>
        <v>46238</v>
      </c>
      <c r="F4577">
        <f>IF(INDEX(Transactions!$L:$L,ROW()-8)="",0,INDEX(Transactions!$Q:$Q,ROW()-8))</f>
        <v>0</v>
      </c>
    </row>
    <row r="4578" spans="2:6" x14ac:dyDescent="0.15">
      <c r="B4578">
        <f ca="1">IF(INDEX(Transactions!$L:$L,ROW()-8)="",TODAY(),INDEX(Transactions!$G:$G,ROW()-8))</f>
        <v>46238</v>
      </c>
      <c r="F4578">
        <f>IF(INDEX(Transactions!$L:$L,ROW()-8)="",0,INDEX(Transactions!$Q:$Q,ROW()-8))</f>
        <v>0</v>
      </c>
    </row>
    <row r="4579" spans="2:6" x14ac:dyDescent="0.15">
      <c r="B4579">
        <f ca="1">IF(INDEX(Transactions!$L:$L,ROW()-8)="",TODAY(),INDEX(Transactions!$G:$G,ROW()-8))</f>
        <v>46238</v>
      </c>
      <c r="F4579">
        <f>IF(INDEX(Transactions!$L:$L,ROW()-8)="",0,INDEX(Transactions!$Q:$Q,ROW()-8))</f>
        <v>0</v>
      </c>
    </row>
    <row r="4580" spans="2:6" x14ac:dyDescent="0.15">
      <c r="B4580">
        <f ca="1">IF(INDEX(Transactions!$L:$L,ROW()-8)="",TODAY(),INDEX(Transactions!$G:$G,ROW()-8))</f>
        <v>46238</v>
      </c>
      <c r="F4580">
        <f>IF(INDEX(Transactions!$L:$L,ROW()-8)="",0,INDEX(Transactions!$Q:$Q,ROW()-8))</f>
        <v>0</v>
      </c>
    </row>
    <row r="4581" spans="2:6" x14ac:dyDescent="0.15">
      <c r="B4581">
        <f ca="1">IF(INDEX(Transactions!$L:$L,ROW()-8)="",TODAY(),INDEX(Transactions!$G:$G,ROW()-8))</f>
        <v>46238</v>
      </c>
      <c r="F4581">
        <f>IF(INDEX(Transactions!$L:$L,ROW()-8)="",0,INDEX(Transactions!$Q:$Q,ROW()-8))</f>
        <v>0</v>
      </c>
    </row>
    <row r="4582" spans="2:6" x14ac:dyDescent="0.15">
      <c r="B4582">
        <f ca="1">IF(INDEX(Transactions!$L:$L,ROW()-8)="",TODAY(),INDEX(Transactions!$G:$G,ROW()-8))</f>
        <v>46238</v>
      </c>
      <c r="F4582">
        <f>IF(INDEX(Transactions!$L:$L,ROW()-8)="",0,INDEX(Transactions!$Q:$Q,ROW()-8))</f>
        <v>0</v>
      </c>
    </row>
    <row r="4583" spans="2:6" x14ac:dyDescent="0.15">
      <c r="B4583">
        <f ca="1">IF(INDEX(Transactions!$L:$L,ROW()-8)="",TODAY(),INDEX(Transactions!$G:$G,ROW()-8))</f>
        <v>46238</v>
      </c>
      <c r="F4583">
        <f>IF(INDEX(Transactions!$L:$L,ROW()-8)="",0,INDEX(Transactions!$Q:$Q,ROW()-8))</f>
        <v>0</v>
      </c>
    </row>
    <row r="4584" spans="2:6" x14ac:dyDescent="0.15">
      <c r="B4584">
        <f ca="1">IF(INDEX(Transactions!$L:$L,ROW()-8)="",TODAY(),INDEX(Transactions!$G:$G,ROW()-8))</f>
        <v>46238</v>
      </c>
      <c r="F4584">
        <f>IF(INDEX(Transactions!$L:$L,ROW()-8)="",0,INDEX(Transactions!$Q:$Q,ROW()-8))</f>
        <v>0</v>
      </c>
    </row>
    <row r="4585" spans="2:6" x14ac:dyDescent="0.15">
      <c r="B4585">
        <f ca="1">IF(INDEX(Transactions!$L:$L,ROW()-8)="",TODAY(),INDEX(Transactions!$G:$G,ROW()-8))</f>
        <v>46238</v>
      </c>
      <c r="F4585">
        <f>IF(INDEX(Transactions!$L:$L,ROW()-8)="",0,INDEX(Transactions!$Q:$Q,ROW()-8))</f>
        <v>0</v>
      </c>
    </row>
    <row r="4586" spans="2:6" x14ac:dyDescent="0.15">
      <c r="B4586">
        <f ca="1">IF(INDEX(Transactions!$L:$L,ROW()-8)="",TODAY(),INDEX(Transactions!$G:$G,ROW()-8))</f>
        <v>46238</v>
      </c>
      <c r="F4586">
        <f>IF(INDEX(Transactions!$L:$L,ROW()-8)="",0,INDEX(Transactions!$Q:$Q,ROW()-8))</f>
        <v>0</v>
      </c>
    </row>
    <row r="4587" spans="2:6" x14ac:dyDescent="0.15">
      <c r="B4587">
        <f ca="1">IF(INDEX(Transactions!$L:$L,ROW()-8)="",TODAY(),INDEX(Transactions!$G:$G,ROW()-8))</f>
        <v>46238</v>
      </c>
      <c r="F4587">
        <f>IF(INDEX(Transactions!$L:$L,ROW()-8)="",0,INDEX(Transactions!$Q:$Q,ROW()-8))</f>
        <v>0</v>
      </c>
    </row>
    <row r="4588" spans="2:6" x14ac:dyDescent="0.15">
      <c r="B4588">
        <f ca="1">IF(INDEX(Transactions!$L:$L,ROW()-8)="",TODAY(),INDEX(Transactions!$G:$G,ROW()-8))</f>
        <v>46238</v>
      </c>
      <c r="F4588">
        <f>IF(INDEX(Transactions!$L:$L,ROW()-8)="",0,INDEX(Transactions!$Q:$Q,ROW()-8))</f>
        <v>0</v>
      </c>
    </row>
    <row r="4589" spans="2:6" x14ac:dyDescent="0.15">
      <c r="B4589">
        <f ca="1">IF(INDEX(Transactions!$L:$L,ROW()-8)="",TODAY(),INDEX(Transactions!$G:$G,ROW()-8))</f>
        <v>46238</v>
      </c>
      <c r="F4589">
        <f>IF(INDEX(Transactions!$L:$L,ROW()-8)="",0,INDEX(Transactions!$Q:$Q,ROW()-8))</f>
        <v>0</v>
      </c>
    </row>
    <row r="4590" spans="2:6" x14ac:dyDescent="0.15">
      <c r="B4590">
        <f ca="1">IF(INDEX(Transactions!$L:$L,ROW()-8)="",TODAY(),INDEX(Transactions!$G:$G,ROW()-8))</f>
        <v>46238</v>
      </c>
      <c r="F4590">
        <f>IF(INDEX(Transactions!$L:$L,ROW()-8)="",0,INDEX(Transactions!$Q:$Q,ROW()-8))</f>
        <v>0</v>
      </c>
    </row>
    <row r="4591" spans="2:6" x14ac:dyDescent="0.15">
      <c r="B4591">
        <f ca="1">IF(INDEX(Transactions!$L:$L,ROW()-8)="",TODAY(),INDEX(Transactions!$G:$G,ROW()-8))</f>
        <v>46238</v>
      </c>
      <c r="F4591">
        <f>IF(INDEX(Transactions!$L:$L,ROW()-8)="",0,INDEX(Transactions!$Q:$Q,ROW()-8))</f>
        <v>0</v>
      </c>
    </row>
    <row r="4592" spans="2:6" x14ac:dyDescent="0.15">
      <c r="B4592">
        <f ca="1">IF(INDEX(Transactions!$L:$L,ROW()-8)="",TODAY(),INDEX(Transactions!$G:$G,ROW()-8))</f>
        <v>46238</v>
      </c>
      <c r="F4592">
        <f>IF(INDEX(Transactions!$L:$L,ROW()-8)="",0,INDEX(Transactions!$Q:$Q,ROW()-8))</f>
        <v>0</v>
      </c>
    </row>
    <row r="4593" spans="2:6" x14ac:dyDescent="0.15">
      <c r="B4593">
        <f ca="1">IF(INDEX(Transactions!$L:$L,ROW()-8)="",TODAY(),INDEX(Transactions!$G:$G,ROW()-8))</f>
        <v>46238</v>
      </c>
      <c r="F4593">
        <f>IF(INDEX(Transactions!$L:$L,ROW()-8)="",0,INDEX(Transactions!$Q:$Q,ROW()-8))</f>
        <v>0</v>
      </c>
    </row>
    <row r="4594" spans="2:6" x14ac:dyDescent="0.15">
      <c r="B4594">
        <f ca="1">IF(INDEX(Transactions!$L:$L,ROW()-8)="",TODAY(),INDEX(Transactions!$G:$G,ROW()-8))</f>
        <v>46238</v>
      </c>
      <c r="F4594">
        <f>IF(INDEX(Transactions!$L:$L,ROW()-8)="",0,INDEX(Transactions!$Q:$Q,ROW()-8))</f>
        <v>0</v>
      </c>
    </row>
    <row r="4595" spans="2:6" x14ac:dyDescent="0.15">
      <c r="B4595">
        <f ca="1">IF(INDEX(Transactions!$L:$L,ROW()-8)="",TODAY(),INDEX(Transactions!$G:$G,ROW()-8))</f>
        <v>46238</v>
      </c>
      <c r="F4595">
        <f>IF(INDEX(Transactions!$L:$L,ROW()-8)="",0,INDEX(Transactions!$Q:$Q,ROW()-8))</f>
        <v>0</v>
      </c>
    </row>
    <row r="4596" spans="2:6" x14ac:dyDescent="0.15">
      <c r="B4596">
        <f ca="1">IF(INDEX(Transactions!$L:$L,ROW()-8)="",TODAY(),INDEX(Transactions!$G:$G,ROW()-8))</f>
        <v>46238</v>
      </c>
      <c r="F4596">
        <f>IF(INDEX(Transactions!$L:$L,ROW()-8)="",0,INDEX(Transactions!$Q:$Q,ROW()-8))</f>
        <v>0</v>
      </c>
    </row>
    <row r="4597" spans="2:6" x14ac:dyDescent="0.15">
      <c r="B4597">
        <f ca="1">IF(INDEX(Transactions!$L:$L,ROW()-8)="",TODAY(),INDEX(Transactions!$G:$G,ROW()-8))</f>
        <v>46238</v>
      </c>
      <c r="F4597">
        <f>IF(INDEX(Transactions!$L:$L,ROW()-8)="",0,INDEX(Transactions!$Q:$Q,ROW()-8))</f>
        <v>0</v>
      </c>
    </row>
    <row r="4598" spans="2:6" x14ac:dyDescent="0.15">
      <c r="B4598">
        <f ca="1">IF(INDEX(Transactions!$L:$L,ROW()-8)="",TODAY(),INDEX(Transactions!$G:$G,ROW()-8))</f>
        <v>46238</v>
      </c>
      <c r="F4598">
        <f>IF(INDEX(Transactions!$L:$L,ROW()-8)="",0,INDEX(Transactions!$Q:$Q,ROW()-8))</f>
        <v>0</v>
      </c>
    </row>
    <row r="4599" spans="2:6" x14ac:dyDescent="0.15">
      <c r="B4599">
        <f ca="1">IF(INDEX(Transactions!$L:$L,ROW()-8)="",TODAY(),INDEX(Transactions!$G:$G,ROW()-8))</f>
        <v>46238</v>
      </c>
      <c r="F4599">
        <f>IF(INDEX(Transactions!$L:$L,ROW()-8)="",0,INDEX(Transactions!$Q:$Q,ROW()-8))</f>
        <v>0</v>
      </c>
    </row>
    <row r="4600" spans="2:6" x14ac:dyDescent="0.15">
      <c r="B4600">
        <f ca="1">IF(INDEX(Transactions!$L:$L,ROW()-8)="",TODAY(),INDEX(Transactions!$G:$G,ROW()-8))</f>
        <v>46238</v>
      </c>
      <c r="F4600">
        <f>IF(INDEX(Transactions!$L:$L,ROW()-8)="",0,INDEX(Transactions!$Q:$Q,ROW()-8))</f>
        <v>0</v>
      </c>
    </row>
    <row r="4601" spans="2:6" x14ac:dyDescent="0.15">
      <c r="B4601">
        <f ca="1">IF(INDEX(Transactions!$L:$L,ROW()-8)="",TODAY(),INDEX(Transactions!$G:$G,ROW()-8))</f>
        <v>46238</v>
      </c>
      <c r="F4601">
        <f>IF(INDEX(Transactions!$L:$L,ROW()-8)="",0,INDEX(Transactions!$Q:$Q,ROW()-8))</f>
        <v>0</v>
      </c>
    </row>
    <row r="4602" spans="2:6" x14ac:dyDescent="0.15">
      <c r="B4602">
        <f ca="1">IF(INDEX(Transactions!$L:$L,ROW()-8)="",TODAY(),INDEX(Transactions!$G:$G,ROW()-8))</f>
        <v>46238</v>
      </c>
      <c r="F4602">
        <f>IF(INDEX(Transactions!$L:$L,ROW()-8)="",0,INDEX(Transactions!$Q:$Q,ROW()-8))</f>
        <v>0</v>
      </c>
    </row>
    <row r="4603" spans="2:6" x14ac:dyDescent="0.15">
      <c r="B4603">
        <f ca="1">IF(INDEX(Transactions!$L:$L,ROW()-8)="",TODAY(),INDEX(Transactions!$G:$G,ROW()-8))</f>
        <v>46238</v>
      </c>
      <c r="F4603">
        <f>IF(INDEX(Transactions!$L:$L,ROW()-8)="",0,INDEX(Transactions!$Q:$Q,ROW()-8))</f>
        <v>0</v>
      </c>
    </row>
    <row r="4604" spans="2:6" x14ac:dyDescent="0.15">
      <c r="B4604">
        <f ca="1">IF(INDEX(Transactions!$L:$L,ROW()-8)="",TODAY(),INDEX(Transactions!$G:$G,ROW()-8))</f>
        <v>46238</v>
      </c>
      <c r="F4604">
        <f>IF(INDEX(Transactions!$L:$L,ROW()-8)="",0,INDEX(Transactions!$Q:$Q,ROW()-8))</f>
        <v>0</v>
      </c>
    </row>
    <row r="4605" spans="2:6" x14ac:dyDescent="0.15">
      <c r="B4605">
        <f ca="1">IF(INDEX(Transactions!$L:$L,ROW()-8)="",TODAY(),INDEX(Transactions!$G:$G,ROW()-8))</f>
        <v>46238</v>
      </c>
      <c r="F4605">
        <f>IF(INDEX(Transactions!$L:$L,ROW()-8)="",0,INDEX(Transactions!$Q:$Q,ROW()-8))</f>
        <v>0</v>
      </c>
    </row>
    <row r="4606" spans="2:6" x14ac:dyDescent="0.15">
      <c r="B4606">
        <f ca="1">IF(INDEX(Transactions!$L:$L,ROW()-8)="",TODAY(),INDEX(Transactions!$G:$G,ROW()-8))</f>
        <v>46238</v>
      </c>
      <c r="F4606">
        <f>IF(INDEX(Transactions!$L:$L,ROW()-8)="",0,INDEX(Transactions!$Q:$Q,ROW()-8))</f>
        <v>0</v>
      </c>
    </row>
    <row r="4607" spans="2:6" x14ac:dyDescent="0.15">
      <c r="B4607">
        <f ca="1">IF(INDEX(Transactions!$L:$L,ROW()-8)="",TODAY(),INDEX(Transactions!$G:$G,ROW()-8))</f>
        <v>46238</v>
      </c>
      <c r="F4607">
        <f>IF(INDEX(Transactions!$L:$L,ROW()-8)="",0,INDEX(Transactions!$Q:$Q,ROW()-8))</f>
        <v>0</v>
      </c>
    </row>
    <row r="4608" spans="2:6" x14ac:dyDescent="0.15">
      <c r="B4608">
        <f ca="1">IF(INDEX(Transactions!$L:$L,ROW()-8)="",TODAY(),INDEX(Transactions!$G:$G,ROW()-8))</f>
        <v>46238</v>
      </c>
      <c r="F4608">
        <f>IF(INDEX(Transactions!$L:$L,ROW()-8)="",0,INDEX(Transactions!$Q:$Q,ROW()-8))</f>
        <v>0</v>
      </c>
    </row>
    <row r="4609" spans="2:6" x14ac:dyDescent="0.15">
      <c r="B4609">
        <f ca="1">IF(INDEX(Transactions!$L:$L,ROW()-8)="",TODAY(),INDEX(Transactions!$G:$G,ROW()-8))</f>
        <v>46238</v>
      </c>
      <c r="F4609">
        <f>IF(INDEX(Transactions!$L:$L,ROW()-8)="",0,INDEX(Transactions!$Q:$Q,ROW()-8))</f>
        <v>0</v>
      </c>
    </row>
    <row r="4610" spans="2:6" x14ac:dyDescent="0.15">
      <c r="B4610">
        <f ca="1">IF(INDEX(Transactions!$L:$L,ROW()-8)="",TODAY(),INDEX(Transactions!$G:$G,ROW()-8))</f>
        <v>46238</v>
      </c>
      <c r="F4610">
        <f>IF(INDEX(Transactions!$L:$L,ROW()-8)="",0,INDEX(Transactions!$Q:$Q,ROW()-8))</f>
        <v>0</v>
      </c>
    </row>
    <row r="4611" spans="2:6" x14ac:dyDescent="0.15">
      <c r="B4611">
        <f ca="1">IF(INDEX(Transactions!$L:$L,ROW()-8)="",TODAY(),INDEX(Transactions!$G:$G,ROW()-8))</f>
        <v>46238</v>
      </c>
      <c r="F4611">
        <f>IF(INDEX(Transactions!$L:$L,ROW()-8)="",0,INDEX(Transactions!$Q:$Q,ROW()-8))</f>
        <v>0</v>
      </c>
    </row>
    <row r="4612" spans="2:6" x14ac:dyDescent="0.15">
      <c r="B4612">
        <f ca="1">IF(INDEX(Transactions!$L:$L,ROW()-8)="",TODAY(),INDEX(Transactions!$G:$G,ROW()-8))</f>
        <v>46238</v>
      </c>
      <c r="F4612">
        <f>IF(INDEX(Transactions!$L:$L,ROW()-8)="",0,INDEX(Transactions!$Q:$Q,ROW()-8))</f>
        <v>0</v>
      </c>
    </row>
    <row r="4613" spans="2:6" x14ac:dyDescent="0.15">
      <c r="B4613">
        <f ca="1">IF(INDEX(Transactions!$L:$L,ROW()-8)="",TODAY(),INDEX(Transactions!$G:$G,ROW()-8))</f>
        <v>46238</v>
      </c>
      <c r="F4613">
        <f>IF(INDEX(Transactions!$L:$L,ROW()-8)="",0,INDEX(Transactions!$Q:$Q,ROW()-8))</f>
        <v>0</v>
      </c>
    </row>
    <row r="4614" spans="2:6" x14ac:dyDescent="0.15">
      <c r="B4614">
        <f ca="1">IF(INDEX(Transactions!$L:$L,ROW()-8)="",TODAY(),INDEX(Transactions!$G:$G,ROW()-8))</f>
        <v>46238</v>
      </c>
      <c r="F4614">
        <f>IF(INDEX(Transactions!$L:$L,ROW()-8)="",0,INDEX(Transactions!$Q:$Q,ROW()-8))</f>
        <v>0</v>
      </c>
    </row>
    <row r="4615" spans="2:6" x14ac:dyDescent="0.15">
      <c r="B4615">
        <f ca="1">IF(INDEX(Transactions!$L:$L,ROW()-8)="",TODAY(),INDEX(Transactions!$G:$G,ROW()-8))</f>
        <v>46238</v>
      </c>
      <c r="F4615">
        <f>IF(INDEX(Transactions!$L:$L,ROW()-8)="",0,INDEX(Transactions!$Q:$Q,ROW()-8))</f>
        <v>0</v>
      </c>
    </row>
    <row r="4616" spans="2:6" x14ac:dyDescent="0.15">
      <c r="B4616">
        <f ca="1">IF(INDEX(Transactions!$L:$L,ROW()-8)="",TODAY(),INDEX(Transactions!$G:$G,ROW()-8))</f>
        <v>46238</v>
      </c>
      <c r="F4616">
        <f>IF(INDEX(Transactions!$L:$L,ROW()-8)="",0,INDEX(Transactions!$Q:$Q,ROW()-8))</f>
        <v>0</v>
      </c>
    </row>
    <row r="4617" spans="2:6" x14ac:dyDescent="0.15">
      <c r="B4617">
        <f ca="1">IF(INDEX(Transactions!$L:$L,ROW()-8)="",TODAY(),INDEX(Transactions!$G:$G,ROW()-8))</f>
        <v>46238</v>
      </c>
      <c r="F4617">
        <f>IF(INDEX(Transactions!$L:$L,ROW()-8)="",0,INDEX(Transactions!$Q:$Q,ROW()-8))</f>
        <v>0</v>
      </c>
    </row>
    <row r="4618" spans="2:6" x14ac:dyDescent="0.15">
      <c r="B4618">
        <f ca="1">IF(INDEX(Transactions!$L:$L,ROW()-8)="",TODAY(),INDEX(Transactions!$G:$G,ROW()-8))</f>
        <v>46238</v>
      </c>
      <c r="F4618">
        <f>IF(INDEX(Transactions!$L:$L,ROW()-8)="",0,INDEX(Transactions!$Q:$Q,ROW()-8))</f>
        <v>0</v>
      </c>
    </row>
    <row r="4619" spans="2:6" x14ac:dyDescent="0.15">
      <c r="B4619">
        <f ca="1">IF(INDEX(Transactions!$L:$L,ROW()-8)="",TODAY(),INDEX(Transactions!$G:$G,ROW()-8))</f>
        <v>46238</v>
      </c>
      <c r="F4619">
        <f>IF(INDEX(Transactions!$L:$L,ROW()-8)="",0,INDEX(Transactions!$Q:$Q,ROW()-8))</f>
        <v>0</v>
      </c>
    </row>
    <row r="4620" spans="2:6" x14ac:dyDescent="0.15">
      <c r="B4620">
        <f ca="1">IF(INDEX(Transactions!$L:$L,ROW()-8)="",TODAY(),INDEX(Transactions!$G:$G,ROW()-8))</f>
        <v>46238</v>
      </c>
      <c r="F4620">
        <f>IF(INDEX(Transactions!$L:$L,ROW()-8)="",0,INDEX(Transactions!$Q:$Q,ROW()-8))</f>
        <v>0</v>
      </c>
    </row>
    <row r="4621" spans="2:6" x14ac:dyDescent="0.15">
      <c r="B4621">
        <f ca="1">IF(INDEX(Transactions!$L:$L,ROW()-8)="",TODAY(),INDEX(Transactions!$G:$G,ROW()-8))</f>
        <v>46238</v>
      </c>
      <c r="F4621">
        <f>IF(INDEX(Transactions!$L:$L,ROW()-8)="",0,INDEX(Transactions!$Q:$Q,ROW()-8))</f>
        <v>0</v>
      </c>
    </row>
    <row r="4622" spans="2:6" x14ac:dyDescent="0.15">
      <c r="B4622">
        <f ca="1">IF(INDEX(Transactions!$L:$L,ROW()-8)="",TODAY(),INDEX(Transactions!$G:$G,ROW()-8))</f>
        <v>46238</v>
      </c>
      <c r="F4622">
        <f>IF(INDEX(Transactions!$L:$L,ROW()-8)="",0,INDEX(Transactions!$Q:$Q,ROW()-8))</f>
        <v>0</v>
      </c>
    </row>
    <row r="4623" spans="2:6" x14ac:dyDescent="0.15">
      <c r="B4623">
        <f ca="1">IF(INDEX(Transactions!$L:$L,ROW()-8)="",TODAY(),INDEX(Transactions!$G:$G,ROW()-8))</f>
        <v>46238</v>
      </c>
      <c r="F4623">
        <f>IF(INDEX(Transactions!$L:$L,ROW()-8)="",0,INDEX(Transactions!$Q:$Q,ROW()-8))</f>
        <v>0</v>
      </c>
    </row>
    <row r="4624" spans="2:6" x14ac:dyDescent="0.15">
      <c r="B4624">
        <f ca="1">IF(INDEX(Transactions!$L:$L,ROW()-8)="",TODAY(),INDEX(Transactions!$G:$G,ROW()-8))</f>
        <v>46238</v>
      </c>
      <c r="F4624">
        <f>IF(INDEX(Transactions!$L:$L,ROW()-8)="",0,INDEX(Transactions!$Q:$Q,ROW()-8))</f>
        <v>0</v>
      </c>
    </row>
    <row r="4625" spans="2:6" x14ac:dyDescent="0.15">
      <c r="B4625">
        <f ca="1">IF(INDEX(Transactions!$L:$L,ROW()-8)="",TODAY(),INDEX(Transactions!$G:$G,ROW()-8))</f>
        <v>46238</v>
      </c>
      <c r="F4625">
        <f>IF(INDEX(Transactions!$L:$L,ROW()-8)="",0,INDEX(Transactions!$Q:$Q,ROW()-8))</f>
        <v>0</v>
      </c>
    </row>
    <row r="4626" spans="2:6" x14ac:dyDescent="0.15">
      <c r="B4626">
        <f ca="1">IF(INDEX(Transactions!$L:$L,ROW()-8)="",TODAY(),INDEX(Transactions!$G:$G,ROW()-8))</f>
        <v>46238</v>
      </c>
      <c r="F4626">
        <f>IF(INDEX(Transactions!$L:$L,ROW()-8)="",0,INDEX(Transactions!$Q:$Q,ROW()-8))</f>
        <v>0</v>
      </c>
    </row>
    <row r="4627" spans="2:6" x14ac:dyDescent="0.15">
      <c r="B4627">
        <f ca="1">IF(INDEX(Transactions!$L:$L,ROW()-8)="",TODAY(),INDEX(Transactions!$G:$G,ROW()-8))</f>
        <v>46238</v>
      </c>
      <c r="F4627">
        <f>IF(INDEX(Transactions!$L:$L,ROW()-8)="",0,INDEX(Transactions!$Q:$Q,ROW()-8))</f>
        <v>0</v>
      </c>
    </row>
    <row r="4628" spans="2:6" x14ac:dyDescent="0.15">
      <c r="B4628">
        <f ca="1">IF(INDEX(Transactions!$L:$L,ROW()-8)="",TODAY(),INDEX(Transactions!$G:$G,ROW()-8))</f>
        <v>46238</v>
      </c>
      <c r="F4628">
        <f>IF(INDEX(Transactions!$L:$L,ROW()-8)="",0,INDEX(Transactions!$Q:$Q,ROW()-8))</f>
        <v>0</v>
      </c>
    </row>
    <row r="4629" spans="2:6" x14ac:dyDescent="0.15">
      <c r="B4629">
        <f ca="1">IF(INDEX(Transactions!$L:$L,ROW()-8)="",TODAY(),INDEX(Transactions!$G:$G,ROW()-8))</f>
        <v>46238</v>
      </c>
      <c r="F4629">
        <f>IF(INDEX(Transactions!$L:$L,ROW()-8)="",0,INDEX(Transactions!$Q:$Q,ROW()-8))</f>
        <v>0</v>
      </c>
    </row>
    <row r="4630" spans="2:6" x14ac:dyDescent="0.15">
      <c r="B4630">
        <f ca="1">IF(INDEX(Transactions!$L:$L,ROW()-8)="",TODAY(),INDEX(Transactions!$G:$G,ROW()-8))</f>
        <v>46238</v>
      </c>
      <c r="F4630">
        <f>IF(INDEX(Transactions!$L:$L,ROW()-8)="",0,INDEX(Transactions!$Q:$Q,ROW()-8))</f>
        <v>0</v>
      </c>
    </row>
    <row r="4631" spans="2:6" x14ac:dyDescent="0.15">
      <c r="B4631">
        <f ca="1">IF(INDEX(Transactions!$L:$L,ROW()-8)="",TODAY(),INDEX(Transactions!$G:$G,ROW()-8))</f>
        <v>46238</v>
      </c>
      <c r="F4631">
        <f>IF(INDEX(Transactions!$L:$L,ROW()-8)="",0,INDEX(Transactions!$Q:$Q,ROW()-8))</f>
        <v>0</v>
      </c>
    </row>
    <row r="4632" spans="2:6" x14ac:dyDescent="0.15">
      <c r="B4632">
        <f ca="1">IF(INDEX(Transactions!$L:$L,ROW()-8)="",TODAY(),INDEX(Transactions!$G:$G,ROW()-8))</f>
        <v>46238</v>
      </c>
      <c r="F4632">
        <f>IF(INDEX(Transactions!$L:$L,ROW()-8)="",0,INDEX(Transactions!$Q:$Q,ROW()-8))</f>
        <v>0</v>
      </c>
    </row>
    <row r="4633" spans="2:6" x14ac:dyDescent="0.15">
      <c r="B4633">
        <f ca="1">IF(INDEX(Transactions!$L:$L,ROW()-8)="",TODAY(),INDEX(Transactions!$G:$G,ROW()-8))</f>
        <v>46238</v>
      </c>
      <c r="F4633">
        <f>IF(INDEX(Transactions!$L:$L,ROW()-8)="",0,INDEX(Transactions!$Q:$Q,ROW()-8))</f>
        <v>0</v>
      </c>
    </row>
    <row r="4634" spans="2:6" x14ac:dyDescent="0.15">
      <c r="B4634">
        <f ca="1">IF(INDEX(Transactions!$L:$L,ROW()-8)="",TODAY(),INDEX(Transactions!$G:$G,ROW()-8))</f>
        <v>46238</v>
      </c>
      <c r="F4634">
        <f>IF(INDEX(Transactions!$L:$L,ROW()-8)="",0,INDEX(Transactions!$Q:$Q,ROW()-8))</f>
        <v>0</v>
      </c>
    </row>
    <row r="4635" spans="2:6" x14ac:dyDescent="0.15">
      <c r="B4635">
        <f ca="1">IF(INDEX(Transactions!$L:$L,ROW()-8)="",TODAY(),INDEX(Transactions!$G:$G,ROW()-8))</f>
        <v>46238</v>
      </c>
      <c r="F4635">
        <f>IF(INDEX(Transactions!$L:$L,ROW()-8)="",0,INDEX(Transactions!$Q:$Q,ROW()-8))</f>
        <v>0</v>
      </c>
    </row>
    <row r="4636" spans="2:6" x14ac:dyDescent="0.15">
      <c r="B4636">
        <f ca="1">IF(INDEX(Transactions!$L:$L,ROW()-8)="",TODAY(),INDEX(Transactions!$G:$G,ROW()-8))</f>
        <v>46238</v>
      </c>
      <c r="F4636">
        <f>IF(INDEX(Transactions!$L:$L,ROW()-8)="",0,INDEX(Transactions!$Q:$Q,ROW()-8))</f>
        <v>0</v>
      </c>
    </row>
    <row r="4637" spans="2:6" x14ac:dyDescent="0.15">
      <c r="B4637">
        <f ca="1">IF(INDEX(Transactions!$L:$L,ROW()-8)="",TODAY(),INDEX(Transactions!$G:$G,ROW()-8))</f>
        <v>46238</v>
      </c>
      <c r="F4637">
        <f>IF(INDEX(Transactions!$L:$L,ROW()-8)="",0,INDEX(Transactions!$Q:$Q,ROW()-8))</f>
        <v>0</v>
      </c>
    </row>
    <row r="4638" spans="2:6" x14ac:dyDescent="0.15">
      <c r="B4638">
        <f ca="1">IF(INDEX(Transactions!$L:$L,ROW()-8)="",TODAY(),INDEX(Transactions!$G:$G,ROW()-8))</f>
        <v>46238</v>
      </c>
      <c r="F4638">
        <f>IF(INDEX(Transactions!$L:$L,ROW()-8)="",0,INDEX(Transactions!$Q:$Q,ROW()-8))</f>
        <v>0</v>
      </c>
    </row>
    <row r="4639" spans="2:6" x14ac:dyDescent="0.15">
      <c r="B4639">
        <f ca="1">IF(INDEX(Transactions!$L:$L,ROW()-8)="",TODAY(),INDEX(Transactions!$G:$G,ROW()-8))</f>
        <v>46238</v>
      </c>
      <c r="F4639">
        <f>IF(INDEX(Transactions!$L:$L,ROW()-8)="",0,INDEX(Transactions!$Q:$Q,ROW()-8))</f>
        <v>0</v>
      </c>
    </row>
    <row r="4640" spans="2:6" x14ac:dyDescent="0.15">
      <c r="B4640">
        <f ca="1">IF(INDEX(Transactions!$L:$L,ROW()-8)="",TODAY(),INDEX(Transactions!$G:$G,ROW()-8))</f>
        <v>46238</v>
      </c>
      <c r="F4640">
        <f>IF(INDEX(Transactions!$L:$L,ROW()-8)="",0,INDEX(Transactions!$Q:$Q,ROW()-8))</f>
        <v>0</v>
      </c>
    </row>
    <row r="4641" spans="2:6" x14ac:dyDescent="0.15">
      <c r="B4641">
        <f ca="1">IF(INDEX(Transactions!$L:$L,ROW()-8)="",TODAY(),INDEX(Transactions!$G:$G,ROW()-8))</f>
        <v>46238</v>
      </c>
      <c r="F4641">
        <f>IF(INDEX(Transactions!$L:$L,ROW()-8)="",0,INDEX(Transactions!$Q:$Q,ROW()-8))</f>
        <v>0</v>
      </c>
    </row>
    <row r="4642" spans="2:6" x14ac:dyDescent="0.15">
      <c r="B4642">
        <f ca="1">IF(INDEX(Transactions!$L:$L,ROW()-8)="",TODAY(),INDEX(Transactions!$G:$G,ROW()-8))</f>
        <v>46238</v>
      </c>
      <c r="F4642">
        <f>IF(INDEX(Transactions!$L:$L,ROW()-8)="",0,INDEX(Transactions!$Q:$Q,ROW()-8))</f>
        <v>0</v>
      </c>
    </row>
    <row r="4643" spans="2:6" x14ac:dyDescent="0.15">
      <c r="B4643">
        <f ca="1">IF(INDEX(Transactions!$L:$L,ROW()-8)="",TODAY(),INDEX(Transactions!$G:$G,ROW()-8))</f>
        <v>46238</v>
      </c>
      <c r="F4643">
        <f>IF(INDEX(Transactions!$L:$L,ROW()-8)="",0,INDEX(Transactions!$Q:$Q,ROW()-8))</f>
        <v>0</v>
      </c>
    </row>
    <row r="4644" spans="2:6" x14ac:dyDescent="0.15">
      <c r="B4644">
        <f ca="1">IF(INDEX(Transactions!$L:$L,ROW()-8)="",TODAY(),INDEX(Transactions!$G:$G,ROW()-8))</f>
        <v>46238</v>
      </c>
      <c r="F4644">
        <f>IF(INDEX(Transactions!$L:$L,ROW()-8)="",0,INDEX(Transactions!$Q:$Q,ROW()-8))</f>
        <v>0</v>
      </c>
    </row>
    <row r="4645" spans="2:6" x14ac:dyDescent="0.15">
      <c r="B4645">
        <f ca="1">IF(INDEX(Transactions!$L:$L,ROW()-8)="",TODAY(),INDEX(Transactions!$G:$G,ROW()-8))</f>
        <v>46238</v>
      </c>
      <c r="F4645">
        <f>IF(INDEX(Transactions!$L:$L,ROW()-8)="",0,INDEX(Transactions!$Q:$Q,ROW()-8))</f>
        <v>0</v>
      </c>
    </row>
    <row r="4646" spans="2:6" x14ac:dyDescent="0.15">
      <c r="B4646">
        <f ca="1">IF(INDEX(Transactions!$L:$L,ROW()-8)="",TODAY(),INDEX(Transactions!$G:$G,ROW()-8))</f>
        <v>46238</v>
      </c>
      <c r="F4646">
        <f>IF(INDEX(Transactions!$L:$L,ROW()-8)="",0,INDEX(Transactions!$Q:$Q,ROW()-8))</f>
        <v>0</v>
      </c>
    </row>
    <row r="4647" spans="2:6" x14ac:dyDescent="0.15">
      <c r="B4647">
        <f ca="1">IF(INDEX(Transactions!$L:$L,ROW()-8)="",TODAY(),INDEX(Transactions!$G:$G,ROW()-8))</f>
        <v>46238</v>
      </c>
      <c r="F4647">
        <f>IF(INDEX(Transactions!$L:$L,ROW()-8)="",0,INDEX(Transactions!$Q:$Q,ROW()-8))</f>
        <v>0</v>
      </c>
    </row>
    <row r="4648" spans="2:6" x14ac:dyDescent="0.15">
      <c r="B4648">
        <f ca="1">IF(INDEX(Transactions!$L:$L,ROW()-8)="",TODAY(),INDEX(Transactions!$G:$G,ROW()-8))</f>
        <v>46238</v>
      </c>
      <c r="F4648">
        <f>IF(INDEX(Transactions!$L:$L,ROW()-8)="",0,INDEX(Transactions!$Q:$Q,ROW()-8))</f>
        <v>0</v>
      </c>
    </row>
    <row r="4649" spans="2:6" x14ac:dyDescent="0.15">
      <c r="B4649">
        <f ca="1">IF(INDEX(Transactions!$L:$L,ROW()-8)="",TODAY(),INDEX(Transactions!$G:$G,ROW()-8))</f>
        <v>46238</v>
      </c>
      <c r="F4649">
        <f>IF(INDEX(Transactions!$L:$L,ROW()-8)="",0,INDEX(Transactions!$Q:$Q,ROW()-8))</f>
        <v>0</v>
      </c>
    </row>
    <row r="4650" spans="2:6" x14ac:dyDescent="0.15">
      <c r="B4650">
        <f ca="1">IF(INDEX(Transactions!$L:$L,ROW()-8)="",TODAY(),INDEX(Transactions!$G:$G,ROW()-8))</f>
        <v>46238</v>
      </c>
      <c r="F4650">
        <f>IF(INDEX(Transactions!$L:$L,ROW()-8)="",0,INDEX(Transactions!$Q:$Q,ROW()-8))</f>
        <v>0</v>
      </c>
    </row>
    <row r="4651" spans="2:6" x14ac:dyDescent="0.15">
      <c r="B4651">
        <f ca="1">IF(INDEX(Transactions!$L:$L,ROW()-8)="",TODAY(),INDEX(Transactions!$G:$G,ROW()-8))</f>
        <v>46238</v>
      </c>
      <c r="F4651">
        <f>IF(INDEX(Transactions!$L:$L,ROW()-8)="",0,INDEX(Transactions!$Q:$Q,ROW()-8))</f>
        <v>0</v>
      </c>
    </row>
    <row r="4652" spans="2:6" x14ac:dyDescent="0.15">
      <c r="B4652">
        <f ca="1">IF(INDEX(Transactions!$L:$L,ROW()-8)="",TODAY(),INDEX(Transactions!$G:$G,ROW()-8))</f>
        <v>46238</v>
      </c>
      <c r="F4652">
        <f>IF(INDEX(Transactions!$L:$L,ROW()-8)="",0,INDEX(Transactions!$Q:$Q,ROW()-8))</f>
        <v>0</v>
      </c>
    </row>
    <row r="4653" spans="2:6" x14ac:dyDescent="0.15">
      <c r="B4653">
        <f ca="1">IF(INDEX(Transactions!$L:$L,ROW()-8)="",TODAY(),INDEX(Transactions!$G:$G,ROW()-8))</f>
        <v>46238</v>
      </c>
      <c r="F4653">
        <f>IF(INDEX(Transactions!$L:$L,ROW()-8)="",0,INDEX(Transactions!$Q:$Q,ROW()-8))</f>
        <v>0</v>
      </c>
    </row>
    <row r="4654" spans="2:6" x14ac:dyDescent="0.15">
      <c r="B4654">
        <f ca="1">IF(INDEX(Transactions!$L:$L,ROW()-8)="",TODAY(),INDEX(Transactions!$G:$G,ROW()-8))</f>
        <v>46238</v>
      </c>
      <c r="F4654">
        <f>IF(INDEX(Transactions!$L:$L,ROW()-8)="",0,INDEX(Transactions!$Q:$Q,ROW()-8))</f>
        <v>0</v>
      </c>
    </row>
    <row r="4655" spans="2:6" x14ac:dyDescent="0.15">
      <c r="B4655">
        <f ca="1">IF(INDEX(Transactions!$L:$L,ROW()-8)="",TODAY(),INDEX(Transactions!$G:$G,ROW()-8))</f>
        <v>46238</v>
      </c>
      <c r="F4655">
        <f>IF(INDEX(Transactions!$L:$L,ROW()-8)="",0,INDEX(Transactions!$Q:$Q,ROW()-8))</f>
        <v>0</v>
      </c>
    </row>
    <row r="4656" spans="2:6" x14ac:dyDescent="0.15">
      <c r="B4656">
        <f ca="1">IF(INDEX(Transactions!$L:$L,ROW()-8)="",TODAY(),INDEX(Transactions!$G:$G,ROW()-8))</f>
        <v>46238</v>
      </c>
      <c r="F4656">
        <f>IF(INDEX(Transactions!$L:$L,ROW()-8)="",0,INDEX(Transactions!$Q:$Q,ROW()-8))</f>
        <v>0</v>
      </c>
    </row>
    <row r="4657" spans="2:6" x14ac:dyDescent="0.15">
      <c r="B4657">
        <f ca="1">IF(INDEX(Transactions!$L:$L,ROW()-8)="",TODAY(),INDEX(Transactions!$G:$G,ROW()-8))</f>
        <v>46238</v>
      </c>
      <c r="F4657">
        <f>IF(INDEX(Transactions!$L:$L,ROW()-8)="",0,INDEX(Transactions!$Q:$Q,ROW()-8))</f>
        <v>0</v>
      </c>
    </row>
    <row r="4658" spans="2:6" x14ac:dyDescent="0.15">
      <c r="B4658">
        <f ca="1">IF(INDEX(Transactions!$L:$L,ROW()-8)="",TODAY(),INDEX(Transactions!$G:$G,ROW()-8))</f>
        <v>46238</v>
      </c>
      <c r="F4658">
        <f>IF(INDEX(Transactions!$L:$L,ROW()-8)="",0,INDEX(Transactions!$Q:$Q,ROW()-8))</f>
        <v>0</v>
      </c>
    </row>
    <row r="4659" spans="2:6" x14ac:dyDescent="0.15">
      <c r="B4659">
        <f ca="1">IF(INDEX(Transactions!$L:$L,ROW()-8)="",TODAY(),INDEX(Transactions!$G:$G,ROW()-8))</f>
        <v>46238</v>
      </c>
      <c r="F4659">
        <f>IF(INDEX(Transactions!$L:$L,ROW()-8)="",0,INDEX(Transactions!$Q:$Q,ROW()-8))</f>
        <v>0</v>
      </c>
    </row>
    <row r="4660" spans="2:6" x14ac:dyDescent="0.15">
      <c r="B4660">
        <f ca="1">IF(INDEX(Transactions!$L:$L,ROW()-8)="",TODAY(),INDEX(Transactions!$G:$G,ROW()-8))</f>
        <v>46238</v>
      </c>
      <c r="F4660">
        <f>IF(INDEX(Transactions!$L:$L,ROW()-8)="",0,INDEX(Transactions!$Q:$Q,ROW()-8))</f>
        <v>0</v>
      </c>
    </row>
    <row r="4661" spans="2:6" x14ac:dyDescent="0.15">
      <c r="B4661">
        <f ca="1">IF(INDEX(Transactions!$L:$L,ROW()-8)="",TODAY(),INDEX(Transactions!$G:$G,ROW()-8))</f>
        <v>46238</v>
      </c>
      <c r="F4661">
        <f>IF(INDEX(Transactions!$L:$L,ROW()-8)="",0,INDEX(Transactions!$Q:$Q,ROW()-8))</f>
        <v>0</v>
      </c>
    </row>
    <row r="4662" spans="2:6" x14ac:dyDescent="0.15">
      <c r="B4662">
        <f ca="1">IF(INDEX(Transactions!$L:$L,ROW()-8)="",TODAY(),INDEX(Transactions!$G:$G,ROW()-8))</f>
        <v>46238</v>
      </c>
      <c r="F4662">
        <f>IF(INDEX(Transactions!$L:$L,ROW()-8)="",0,INDEX(Transactions!$Q:$Q,ROW()-8))</f>
        <v>0</v>
      </c>
    </row>
    <row r="4663" spans="2:6" x14ac:dyDescent="0.15">
      <c r="B4663">
        <f ca="1">IF(INDEX(Transactions!$L:$L,ROW()-8)="",TODAY(),INDEX(Transactions!$G:$G,ROW()-8))</f>
        <v>46238</v>
      </c>
      <c r="F4663">
        <f>IF(INDEX(Transactions!$L:$L,ROW()-8)="",0,INDEX(Transactions!$Q:$Q,ROW()-8))</f>
        <v>0</v>
      </c>
    </row>
    <row r="4664" spans="2:6" x14ac:dyDescent="0.15">
      <c r="B4664">
        <f ca="1">IF(INDEX(Transactions!$L:$L,ROW()-8)="",TODAY(),INDEX(Transactions!$G:$G,ROW()-8))</f>
        <v>46238</v>
      </c>
      <c r="F4664">
        <f>IF(INDEX(Transactions!$L:$L,ROW()-8)="",0,INDEX(Transactions!$Q:$Q,ROW()-8))</f>
        <v>0</v>
      </c>
    </row>
    <row r="4665" spans="2:6" x14ac:dyDescent="0.15">
      <c r="B4665">
        <f ca="1">IF(INDEX(Transactions!$L:$L,ROW()-8)="",TODAY(),INDEX(Transactions!$G:$G,ROW()-8))</f>
        <v>46238</v>
      </c>
      <c r="F4665">
        <f>IF(INDEX(Transactions!$L:$L,ROW()-8)="",0,INDEX(Transactions!$Q:$Q,ROW()-8))</f>
        <v>0</v>
      </c>
    </row>
    <row r="4666" spans="2:6" x14ac:dyDescent="0.15">
      <c r="B4666">
        <f ca="1">IF(INDEX(Transactions!$L:$L,ROW()-8)="",TODAY(),INDEX(Transactions!$G:$G,ROW()-8))</f>
        <v>46238</v>
      </c>
      <c r="F4666">
        <f>IF(INDEX(Transactions!$L:$L,ROW()-8)="",0,INDEX(Transactions!$Q:$Q,ROW()-8))</f>
        <v>0</v>
      </c>
    </row>
    <row r="4667" spans="2:6" x14ac:dyDescent="0.15">
      <c r="B4667">
        <f ca="1">IF(INDEX(Transactions!$L:$L,ROW()-8)="",TODAY(),INDEX(Transactions!$G:$G,ROW()-8))</f>
        <v>46238</v>
      </c>
      <c r="F4667">
        <f>IF(INDEX(Transactions!$L:$L,ROW()-8)="",0,INDEX(Transactions!$Q:$Q,ROW()-8))</f>
        <v>0</v>
      </c>
    </row>
    <row r="4668" spans="2:6" x14ac:dyDescent="0.15">
      <c r="B4668">
        <f ca="1">IF(INDEX(Transactions!$L:$L,ROW()-8)="",TODAY(),INDEX(Transactions!$G:$G,ROW()-8))</f>
        <v>46238</v>
      </c>
      <c r="F4668">
        <f>IF(INDEX(Transactions!$L:$L,ROW()-8)="",0,INDEX(Transactions!$Q:$Q,ROW()-8))</f>
        <v>0</v>
      </c>
    </row>
    <row r="4669" spans="2:6" x14ac:dyDescent="0.15">
      <c r="B4669">
        <f ca="1">IF(INDEX(Transactions!$L:$L,ROW()-8)="",TODAY(),INDEX(Transactions!$G:$G,ROW()-8))</f>
        <v>46238</v>
      </c>
      <c r="F4669">
        <f>IF(INDEX(Transactions!$L:$L,ROW()-8)="",0,INDEX(Transactions!$Q:$Q,ROW()-8))</f>
        <v>0</v>
      </c>
    </row>
    <row r="4670" spans="2:6" x14ac:dyDescent="0.15">
      <c r="B4670">
        <f ca="1">IF(INDEX(Transactions!$L:$L,ROW()-8)="",TODAY(),INDEX(Transactions!$G:$G,ROW()-8))</f>
        <v>46238</v>
      </c>
      <c r="F4670">
        <f>IF(INDEX(Transactions!$L:$L,ROW()-8)="",0,INDEX(Transactions!$Q:$Q,ROW()-8))</f>
        <v>0</v>
      </c>
    </row>
    <row r="4671" spans="2:6" x14ac:dyDescent="0.15">
      <c r="B4671">
        <f ca="1">IF(INDEX(Transactions!$L:$L,ROW()-8)="",TODAY(),INDEX(Transactions!$G:$G,ROW()-8))</f>
        <v>46238</v>
      </c>
      <c r="F4671">
        <f>IF(INDEX(Transactions!$L:$L,ROW()-8)="",0,INDEX(Transactions!$Q:$Q,ROW()-8))</f>
        <v>0</v>
      </c>
    </row>
    <row r="4672" spans="2:6" x14ac:dyDescent="0.15">
      <c r="B4672">
        <f ca="1">IF(INDEX(Transactions!$L:$L,ROW()-8)="",TODAY(),INDEX(Transactions!$G:$G,ROW()-8))</f>
        <v>46238</v>
      </c>
      <c r="F4672">
        <f>IF(INDEX(Transactions!$L:$L,ROW()-8)="",0,INDEX(Transactions!$Q:$Q,ROW()-8))</f>
        <v>0</v>
      </c>
    </row>
    <row r="4673" spans="2:6" x14ac:dyDescent="0.15">
      <c r="B4673">
        <f ca="1">IF(INDEX(Transactions!$L:$L,ROW()-8)="",TODAY(),INDEX(Transactions!$G:$G,ROW()-8))</f>
        <v>46238</v>
      </c>
      <c r="F4673">
        <f>IF(INDEX(Transactions!$L:$L,ROW()-8)="",0,INDEX(Transactions!$Q:$Q,ROW()-8))</f>
        <v>0</v>
      </c>
    </row>
    <row r="4674" spans="2:6" x14ac:dyDescent="0.15">
      <c r="B4674">
        <f ca="1">IF(INDEX(Transactions!$L:$L,ROW()-8)="",TODAY(),INDEX(Transactions!$G:$G,ROW()-8))</f>
        <v>46238</v>
      </c>
      <c r="F4674">
        <f>IF(INDEX(Transactions!$L:$L,ROW()-8)="",0,INDEX(Transactions!$Q:$Q,ROW()-8))</f>
        <v>0</v>
      </c>
    </row>
    <row r="4675" spans="2:6" x14ac:dyDescent="0.15">
      <c r="B4675">
        <f ca="1">IF(INDEX(Transactions!$L:$L,ROW()-8)="",TODAY(),INDEX(Transactions!$G:$G,ROW()-8))</f>
        <v>46238</v>
      </c>
      <c r="F4675">
        <f>IF(INDEX(Transactions!$L:$L,ROW()-8)="",0,INDEX(Transactions!$Q:$Q,ROW()-8))</f>
        <v>0</v>
      </c>
    </row>
    <row r="4676" spans="2:6" x14ac:dyDescent="0.15">
      <c r="B4676">
        <f ca="1">IF(INDEX(Transactions!$L:$L,ROW()-8)="",TODAY(),INDEX(Transactions!$G:$G,ROW()-8))</f>
        <v>46238</v>
      </c>
      <c r="F4676">
        <f>IF(INDEX(Transactions!$L:$L,ROW()-8)="",0,INDEX(Transactions!$Q:$Q,ROW()-8))</f>
        <v>0</v>
      </c>
    </row>
    <row r="4677" spans="2:6" x14ac:dyDescent="0.15">
      <c r="B4677">
        <f ca="1">IF(INDEX(Transactions!$L:$L,ROW()-8)="",TODAY(),INDEX(Transactions!$G:$G,ROW()-8))</f>
        <v>46238</v>
      </c>
      <c r="F4677">
        <f>IF(INDEX(Transactions!$L:$L,ROW()-8)="",0,INDEX(Transactions!$Q:$Q,ROW()-8))</f>
        <v>0</v>
      </c>
    </row>
    <row r="4678" spans="2:6" x14ac:dyDescent="0.15">
      <c r="B4678">
        <f ca="1">IF(INDEX(Transactions!$L:$L,ROW()-8)="",TODAY(),INDEX(Transactions!$G:$G,ROW()-8))</f>
        <v>46238</v>
      </c>
      <c r="F4678">
        <f>IF(INDEX(Transactions!$L:$L,ROW()-8)="",0,INDEX(Transactions!$Q:$Q,ROW()-8))</f>
        <v>0</v>
      </c>
    </row>
    <row r="4679" spans="2:6" x14ac:dyDescent="0.15">
      <c r="B4679">
        <f ca="1">IF(INDEX(Transactions!$L:$L,ROW()-8)="",TODAY(),INDEX(Transactions!$G:$G,ROW()-8))</f>
        <v>46238</v>
      </c>
      <c r="F4679">
        <f>IF(INDEX(Transactions!$L:$L,ROW()-8)="",0,INDEX(Transactions!$Q:$Q,ROW()-8))</f>
        <v>0</v>
      </c>
    </row>
    <row r="4680" spans="2:6" x14ac:dyDescent="0.15">
      <c r="B4680">
        <f ca="1">IF(INDEX(Transactions!$L:$L,ROW()-8)="",TODAY(),INDEX(Transactions!$G:$G,ROW()-8))</f>
        <v>46238</v>
      </c>
      <c r="F4680">
        <f>IF(INDEX(Transactions!$L:$L,ROW()-8)="",0,INDEX(Transactions!$Q:$Q,ROW()-8))</f>
        <v>0</v>
      </c>
    </row>
    <row r="4681" spans="2:6" x14ac:dyDescent="0.15">
      <c r="B4681">
        <f ca="1">IF(INDEX(Transactions!$L:$L,ROW()-8)="",TODAY(),INDEX(Transactions!$G:$G,ROW()-8))</f>
        <v>46238</v>
      </c>
      <c r="F4681">
        <f>IF(INDEX(Transactions!$L:$L,ROW()-8)="",0,INDEX(Transactions!$Q:$Q,ROW()-8))</f>
        <v>0</v>
      </c>
    </row>
    <row r="4682" spans="2:6" x14ac:dyDescent="0.15">
      <c r="B4682">
        <f ca="1">IF(INDEX(Transactions!$L:$L,ROW()-8)="",TODAY(),INDEX(Transactions!$G:$G,ROW()-8))</f>
        <v>46238</v>
      </c>
      <c r="F4682">
        <f>IF(INDEX(Transactions!$L:$L,ROW()-8)="",0,INDEX(Transactions!$Q:$Q,ROW()-8))</f>
        <v>0</v>
      </c>
    </row>
    <row r="4683" spans="2:6" x14ac:dyDescent="0.15">
      <c r="B4683">
        <f ca="1">IF(INDEX(Transactions!$L:$L,ROW()-8)="",TODAY(),INDEX(Transactions!$G:$G,ROW()-8))</f>
        <v>46238</v>
      </c>
      <c r="F4683">
        <f>IF(INDEX(Transactions!$L:$L,ROW()-8)="",0,INDEX(Transactions!$Q:$Q,ROW()-8))</f>
        <v>0</v>
      </c>
    </row>
    <row r="4684" spans="2:6" x14ac:dyDescent="0.15">
      <c r="B4684">
        <f ca="1">IF(INDEX(Transactions!$L:$L,ROW()-8)="",TODAY(),INDEX(Transactions!$G:$G,ROW()-8))</f>
        <v>46238</v>
      </c>
      <c r="F4684">
        <f>IF(INDEX(Transactions!$L:$L,ROW()-8)="",0,INDEX(Transactions!$Q:$Q,ROW()-8))</f>
        <v>0</v>
      </c>
    </row>
    <row r="4685" spans="2:6" x14ac:dyDescent="0.15">
      <c r="B4685">
        <f ca="1">IF(INDEX(Transactions!$L:$L,ROW()-8)="",TODAY(),INDEX(Transactions!$G:$G,ROW()-8))</f>
        <v>46238</v>
      </c>
      <c r="F4685">
        <f>IF(INDEX(Transactions!$L:$L,ROW()-8)="",0,INDEX(Transactions!$Q:$Q,ROW()-8))</f>
        <v>0</v>
      </c>
    </row>
    <row r="4686" spans="2:6" x14ac:dyDescent="0.15">
      <c r="B4686">
        <f ca="1">IF(INDEX(Transactions!$L:$L,ROW()-8)="",TODAY(),INDEX(Transactions!$G:$G,ROW()-8))</f>
        <v>46238</v>
      </c>
      <c r="F4686">
        <f>IF(INDEX(Transactions!$L:$L,ROW()-8)="",0,INDEX(Transactions!$Q:$Q,ROW()-8))</f>
        <v>0</v>
      </c>
    </row>
    <row r="4687" spans="2:6" x14ac:dyDescent="0.15">
      <c r="B4687">
        <f ca="1">IF(INDEX(Transactions!$L:$L,ROW()-8)="",TODAY(),INDEX(Transactions!$G:$G,ROW()-8))</f>
        <v>46238</v>
      </c>
      <c r="F4687">
        <f>IF(INDEX(Transactions!$L:$L,ROW()-8)="",0,INDEX(Transactions!$Q:$Q,ROW()-8))</f>
        <v>0</v>
      </c>
    </row>
    <row r="4688" spans="2:6" x14ac:dyDescent="0.15">
      <c r="B4688">
        <f ca="1">IF(INDEX(Transactions!$L:$L,ROW()-8)="",TODAY(),INDEX(Transactions!$G:$G,ROW()-8))</f>
        <v>46238</v>
      </c>
      <c r="F4688">
        <f>IF(INDEX(Transactions!$L:$L,ROW()-8)="",0,INDEX(Transactions!$Q:$Q,ROW()-8))</f>
        <v>0</v>
      </c>
    </row>
    <row r="4689" spans="2:6" x14ac:dyDescent="0.15">
      <c r="B4689">
        <f ca="1">IF(INDEX(Transactions!$L:$L,ROW()-8)="",TODAY(),INDEX(Transactions!$G:$G,ROW()-8))</f>
        <v>46238</v>
      </c>
      <c r="F4689">
        <f>IF(INDEX(Transactions!$L:$L,ROW()-8)="",0,INDEX(Transactions!$Q:$Q,ROW()-8))</f>
        <v>0</v>
      </c>
    </row>
    <row r="4690" spans="2:6" x14ac:dyDescent="0.15">
      <c r="B4690">
        <f ca="1">IF(INDEX(Transactions!$L:$L,ROW()-8)="",TODAY(),INDEX(Transactions!$G:$G,ROW()-8))</f>
        <v>46238</v>
      </c>
      <c r="F4690">
        <f>IF(INDEX(Transactions!$L:$L,ROW()-8)="",0,INDEX(Transactions!$Q:$Q,ROW()-8))</f>
        <v>0</v>
      </c>
    </row>
    <row r="4691" spans="2:6" x14ac:dyDescent="0.15">
      <c r="B4691">
        <f ca="1">IF(INDEX(Transactions!$L:$L,ROW()-8)="",TODAY(),INDEX(Transactions!$G:$G,ROW()-8))</f>
        <v>46238</v>
      </c>
      <c r="F4691">
        <f>IF(INDEX(Transactions!$L:$L,ROW()-8)="",0,INDEX(Transactions!$Q:$Q,ROW()-8))</f>
        <v>0</v>
      </c>
    </row>
    <row r="4692" spans="2:6" x14ac:dyDescent="0.15">
      <c r="B4692">
        <f ca="1">IF(INDEX(Transactions!$L:$L,ROW()-8)="",TODAY(),INDEX(Transactions!$G:$G,ROW()-8))</f>
        <v>46238</v>
      </c>
      <c r="F4692">
        <f>IF(INDEX(Transactions!$L:$L,ROW()-8)="",0,INDEX(Transactions!$Q:$Q,ROW()-8))</f>
        <v>0</v>
      </c>
    </row>
    <row r="4693" spans="2:6" x14ac:dyDescent="0.15">
      <c r="B4693">
        <f ca="1">IF(INDEX(Transactions!$L:$L,ROW()-8)="",TODAY(),INDEX(Transactions!$G:$G,ROW()-8))</f>
        <v>46238</v>
      </c>
      <c r="F4693">
        <f>IF(INDEX(Transactions!$L:$L,ROW()-8)="",0,INDEX(Transactions!$Q:$Q,ROW()-8))</f>
        <v>0</v>
      </c>
    </row>
    <row r="4694" spans="2:6" x14ac:dyDescent="0.15">
      <c r="B4694">
        <f ca="1">IF(INDEX(Transactions!$L:$L,ROW()-8)="",TODAY(),INDEX(Transactions!$G:$G,ROW()-8))</f>
        <v>46238</v>
      </c>
      <c r="F4694">
        <f>IF(INDEX(Transactions!$L:$L,ROW()-8)="",0,INDEX(Transactions!$Q:$Q,ROW()-8))</f>
        <v>0</v>
      </c>
    </row>
    <row r="4695" spans="2:6" x14ac:dyDescent="0.15">
      <c r="B4695">
        <f ca="1">IF(INDEX(Transactions!$L:$L,ROW()-8)="",TODAY(),INDEX(Transactions!$G:$G,ROW()-8))</f>
        <v>46238</v>
      </c>
      <c r="F4695">
        <f>IF(INDEX(Transactions!$L:$L,ROW()-8)="",0,INDEX(Transactions!$Q:$Q,ROW()-8))</f>
        <v>0</v>
      </c>
    </row>
    <row r="4696" spans="2:6" x14ac:dyDescent="0.15">
      <c r="B4696">
        <f ca="1">IF(INDEX(Transactions!$L:$L,ROW()-8)="",TODAY(),INDEX(Transactions!$G:$G,ROW()-8))</f>
        <v>46238</v>
      </c>
      <c r="F4696">
        <f>IF(INDEX(Transactions!$L:$L,ROW()-8)="",0,INDEX(Transactions!$Q:$Q,ROW()-8))</f>
        <v>0</v>
      </c>
    </row>
    <row r="4697" spans="2:6" x14ac:dyDescent="0.15">
      <c r="B4697">
        <f ca="1">IF(INDEX(Transactions!$L:$L,ROW()-8)="",TODAY(),INDEX(Transactions!$G:$G,ROW()-8))</f>
        <v>46238</v>
      </c>
      <c r="F4697">
        <f>IF(INDEX(Transactions!$L:$L,ROW()-8)="",0,INDEX(Transactions!$Q:$Q,ROW()-8))</f>
        <v>0</v>
      </c>
    </row>
    <row r="4698" spans="2:6" x14ac:dyDescent="0.15">
      <c r="B4698">
        <f ca="1">IF(INDEX(Transactions!$L:$L,ROW()-8)="",TODAY(),INDEX(Transactions!$G:$G,ROW()-8))</f>
        <v>46238</v>
      </c>
      <c r="F4698">
        <f>IF(INDEX(Transactions!$L:$L,ROW()-8)="",0,INDEX(Transactions!$Q:$Q,ROW()-8))</f>
        <v>0</v>
      </c>
    </row>
    <row r="4699" spans="2:6" x14ac:dyDescent="0.15">
      <c r="B4699">
        <f ca="1">IF(INDEX(Transactions!$L:$L,ROW()-8)="",TODAY(),INDEX(Transactions!$G:$G,ROW()-8))</f>
        <v>46238</v>
      </c>
      <c r="F4699">
        <f>IF(INDEX(Transactions!$L:$L,ROW()-8)="",0,INDEX(Transactions!$Q:$Q,ROW()-8))</f>
        <v>0</v>
      </c>
    </row>
    <row r="4700" spans="2:6" x14ac:dyDescent="0.15">
      <c r="B4700">
        <f ca="1">IF(INDEX(Transactions!$L:$L,ROW()-8)="",TODAY(),INDEX(Transactions!$G:$G,ROW()-8))</f>
        <v>46238</v>
      </c>
      <c r="F4700">
        <f>IF(INDEX(Transactions!$L:$L,ROW()-8)="",0,INDEX(Transactions!$Q:$Q,ROW()-8))</f>
        <v>0</v>
      </c>
    </row>
    <row r="4701" spans="2:6" x14ac:dyDescent="0.15">
      <c r="B4701">
        <f ca="1">IF(INDEX(Transactions!$L:$L,ROW()-8)="",TODAY(),INDEX(Transactions!$G:$G,ROW()-8))</f>
        <v>46238</v>
      </c>
      <c r="F4701">
        <f>IF(INDEX(Transactions!$L:$L,ROW()-8)="",0,INDEX(Transactions!$Q:$Q,ROW()-8))</f>
        <v>0</v>
      </c>
    </row>
    <row r="4702" spans="2:6" x14ac:dyDescent="0.15">
      <c r="B4702">
        <f ca="1">IF(INDEX(Transactions!$L:$L,ROW()-8)="",TODAY(),INDEX(Transactions!$G:$G,ROW()-8))</f>
        <v>46238</v>
      </c>
      <c r="F4702">
        <f>IF(INDEX(Transactions!$L:$L,ROW()-8)="",0,INDEX(Transactions!$Q:$Q,ROW()-8))</f>
        <v>0</v>
      </c>
    </row>
    <row r="4703" spans="2:6" x14ac:dyDescent="0.15">
      <c r="B4703">
        <f ca="1">IF(INDEX(Transactions!$L:$L,ROW()-8)="",TODAY(),INDEX(Transactions!$G:$G,ROW()-8))</f>
        <v>46238</v>
      </c>
      <c r="F4703">
        <f>IF(INDEX(Transactions!$L:$L,ROW()-8)="",0,INDEX(Transactions!$Q:$Q,ROW()-8))</f>
        <v>0</v>
      </c>
    </row>
    <row r="4704" spans="2:6" x14ac:dyDescent="0.15">
      <c r="B4704">
        <f ca="1">IF(INDEX(Transactions!$L:$L,ROW()-8)="",TODAY(),INDEX(Transactions!$G:$G,ROW()-8))</f>
        <v>46238</v>
      </c>
      <c r="F4704">
        <f>IF(INDEX(Transactions!$L:$L,ROW()-8)="",0,INDEX(Transactions!$Q:$Q,ROW()-8))</f>
        <v>0</v>
      </c>
    </row>
    <row r="4705" spans="2:6" x14ac:dyDescent="0.15">
      <c r="B4705">
        <f ca="1">IF(INDEX(Transactions!$L:$L,ROW()-8)="",TODAY(),INDEX(Transactions!$G:$G,ROW()-8))</f>
        <v>46238</v>
      </c>
      <c r="F4705">
        <f>IF(INDEX(Transactions!$L:$L,ROW()-8)="",0,INDEX(Transactions!$Q:$Q,ROW()-8))</f>
        <v>0</v>
      </c>
    </row>
    <row r="4706" spans="2:6" x14ac:dyDescent="0.15">
      <c r="B4706">
        <f ca="1">IF(INDEX(Transactions!$L:$L,ROW()-8)="",TODAY(),INDEX(Transactions!$G:$G,ROW()-8))</f>
        <v>46238</v>
      </c>
      <c r="F4706">
        <f>IF(INDEX(Transactions!$L:$L,ROW()-8)="",0,INDEX(Transactions!$Q:$Q,ROW()-8))</f>
        <v>0</v>
      </c>
    </row>
    <row r="4707" spans="2:6" x14ac:dyDescent="0.15">
      <c r="B4707">
        <f ca="1">IF(INDEX(Transactions!$L:$L,ROW()-8)="",TODAY(),INDEX(Transactions!$G:$G,ROW()-8))</f>
        <v>46238</v>
      </c>
      <c r="F4707">
        <f>IF(INDEX(Transactions!$L:$L,ROW()-8)="",0,INDEX(Transactions!$Q:$Q,ROW()-8))</f>
        <v>0</v>
      </c>
    </row>
    <row r="4708" spans="2:6" x14ac:dyDescent="0.15">
      <c r="B4708">
        <f ca="1">IF(INDEX(Transactions!$L:$L,ROW()-8)="",TODAY(),INDEX(Transactions!$G:$G,ROW()-8))</f>
        <v>46238</v>
      </c>
      <c r="F4708">
        <f>IF(INDEX(Transactions!$L:$L,ROW()-8)="",0,INDEX(Transactions!$Q:$Q,ROW()-8))</f>
        <v>0</v>
      </c>
    </row>
    <row r="4709" spans="2:6" x14ac:dyDescent="0.15">
      <c r="B4709">
        <f ca="1">IF(INDEX(Transactions!$L:$L,ROW()-8)="",TODAY(),INDEX(Transactions!$G:$G,ROW()-8))</f>
        <v>46238</v>
      </c>
      <c r="F4709">
        <f>IF(INDEX(Transactions!$L:$L,ROW()-8)="",0,INDEX(Transactions!$Q:$Q,ROW()-8))</f>
        <v>0</v>
      </c>
    </row>
    <row r="4710" spans="2:6" x14ac:dyDescent="0.15">
      <c r="B4710">
        <f ca="1">IF(INDEX(Transactions!$L:$L,ROW()-8)="",TODAY(),INDEX(Transactions!$G:$G,ROW()-8))</f>
        <v>46238</v>
      </c>
      <c r="F4710">
        <f>IF(INDEX(Transactions!$L:$L,ROW()-8)="",0,INDEX(Transactions!$Q:$Q,ROW()-8))</f>
        <v>0</v>
      </c>
    </row>
    <row r="4711" spans="2:6" x14ac:dyDescent="0.15">
      <c r="B4711">
        <f ca="1">IF(INDEX(Transactions!$L:$L,ROW()-8)="",TODAY(),INDEX(Transactions!$G:$G,ROW()-8))</f>
        <v>46238</v>
      </c>
      <c r="F4711">
        <f>IF(INDEX(Transactions!$L:$L,ROW()-8)="",0,INDEX(Transactions!$Q:$Q,ROW()-8))</f>
        <v>0</v>
      </c>
    </row>
    <row r="4712" spans="2:6" x14ac:dyDescent="0.15">
      <c r="B4712">
        <f ca="1">IF(INDEX(Transactions!$L:$L,ROW()-8)="",TODAY(),INDEX(Transactions!$G:$G,ROW()-8))</f>
        <v>46238</v>
      </c>
      <c r="F4712">
        <f>IF(INDEX(Transactions!$L:$L,ROW()-8)="",0,INDEX(Transactions!$Q:$Q,ROW()-8))</f>
        <v>0</v>
      </c>
    </row>
    <row r="4713" spans="2:6" x14ac:dyDescent="0.15">
      <c r="B4713">
        <f ca="1">IF(INDEX(Transactions!$L:$L,ROW()-8)="",TODAY(),INDEX(Transactions!$G:$G,ROW()-8))</f>
        <v>46238</v>
      </c>
      <c r="F4713">
        <f>IF(INDEX(Transactions!$L:$L,ROW()-8)="",0,INDEX(Transactions!$Q:$Q,ROW()-8))</f>
        <v>0</v>
      </c>
    </row>
    <row r="4714" spans="2:6" x14ac:dyDescent="0.15">
      <c r="B4714">
        <f ca="1">IF(INDEX(Transactions!$L:$L,ROW()-8)="",TODAY(),INDEX(Transactions!$G:$G,ROW()-8))</f>
        <v>46238</v>
      </c>
      <c r="F4714">
        <f>IF(INDEX(Transactions!$L:$L,ROW()-8)="",0,INDEX(Transactions!$Q:$Q,ROW()-8))</f>
        <v>0</v>
      </c>
    </row>
    <row r="4715" spans="2:6" x14ac:dyDescent="0.15">
      <c r="B4715">
        <f ca="1">IF(INDEX(Transactions!$L:$L,ROW()-8)="",TODAY(),INDEX(Transactions!$G:$G,ROW()-8))</f>
        <v>46238</v>
      </c>
      <c r="F4715">
        <f>IF(INDEX(Transactions!$L:$L,ROW()-8)="",0,INDEX(Transactions!$Q:$Q,ROW()-8))</f>
        <v>0</v>
      </c>
    </row>
    <row r="4716" spans="2:6" x14ac:dyDescent="0.15">
      <c r="B4716">
        <f ca="1">IF(INDEX(Transactions!$L:$L,ROW()-8)="",TODAY(),INDEX(Transactions!$G:$G,ROW()-8))</f>
        <v>46238</v>
      </c>
      <c r="F4716">
        <f>IF(INDEX(Transactions!$L:$L,ROW()-8)="",0,INDEX(Transactions!$Q:$Q,ROW()-8))</f>
        <v>0</v>
      </c>
    </row>
    <row r="4717" spans="2:6" x14ac:dyDescent="0.15">
      <c r="B4717">
        <f ca="1">IF(INDEX(Transactions!$L:$L,ROW()-8)="",TODAY(),INDEX(Transactions!$G:$G,ROW()-8))</f>
        <v>46238</v>
      </c>
      <c r="F4717">
        <f>IF(INDEX(Transactions!$L:$L,ROW()-8)="",0,INDEX(Transactions!$Q:$Q,ROW()-8))</f>
        <v>0</v>
      </c>
    </row>
    <row r="4718" spans="2:6" x14ac:dyDescent="0.15">
      <c r="B4718">
        <f ca="1">IF(INDEX(Transactions!$L:$L,ROW()-8)="",TODAY(),INDEX(Transactions!$G:$G,ROW()-8))</f>
        <v>46238</v>
      </c>
      <c r="F4718">
        <f>IF(INDEX(Transactions!$L:$L,ROW()-8)="",0,INDEX(Transactions!$Q:$Q,ROW()-8))</f>
        <v>0</v>
      </c>
    </row>
    <row r="4719" spans="2:6" x14ac:dyDescent="0.15">
      <c r="B4719">
        <f ca="1">IF(INDEX(Transactions!$L:$L,ROW()-8)="",TODAY(),INDEX(Transactions!$G:$G,ROW()-8))</f>
        <v>46238</v>
      </c>
      <c r="F4719">
        <f>IF(INDEX(Transactions!$L:$L,ROW()-8)="",0,INDEX(Transactions!$Q:$Q,ROW()-8))</f>
        <v>0</v>
      </c>
    </row>
    <row r="4720" spans="2:6" x14ac:dyDescent="0.15">
      <c r="B4720">
        <f ca="1">IF(INDEX(Transactions!$L:$L,ROW()-8)="",TODAY(),INDEX(Transactions!$G:$G,ROW()-8))</f>
        <v>46238</v>
      </c>
      <c r="F4720">
        <f>IF(INDEX(Transactions!$L:$L,ROW()-8)="",0,INDEX(Transactions!$Q:$Q,ROW()-8))</f>
        <v>0</v>
      </c>
    </row>
    <row r="4721" spans="2:6" x14ac:dyDescent="0.15">
      <c r="B4721">
        <f ca="1">IF(INDEX(Transactions!$L:$L,ROW()-8)="",TODAY(),INDEX(Transactions!$G:$G,ROW()-8))</f>
        <v>46238</v>
      </c>
      <c r="F4721">
        <f>IF(INDEX(Transactions!$L:$L,ROW()-8)="",0,INDEX(Transactions!$Q:$Q,ROW()-8))</f>
        <v>0</v>
      </c>
    </row>
    <row r="4722" spans="2:6" x14ac:dyDescent="0.15">
      <c r="B4722">
        <f ca="1">IF(INDEX(Transactions!$L:$L,ROW()-8)="",TODAY(),INDEX(Transactions!$G:$G,ROW()-8))</f>
        <v>46238</v>
      </c>
      <c r="F4722">
        <f>IF(INDEX(Transactions!$L:$L,ROW()-8)="",0,INDEX(Transactions!$Q:$Q,ROW()-8))</f>
        <v>0</v>
      </c>
    </row>
    <row r="4723" spans="2:6" x14ac:dyDescent="0.15">
      <c r="B4723">
        <f ca="1">IF(INDEX(Transactions!$L:$L,ROW()-8)="",TODAY(),INDEX(Transactions!$G:$G,ROW()-8))</f>
        <v>46238</v>
      </c>
      <c r="F4723">
        <f>IF(INDEX(Transactions!$L:$L,ROW()-8)="",0,INDEX(Transactions!$Q:$Q,ROW()-8))</f>
        <v>0</v>
      </c>
    </row>
    <row r="4724" spans="2:6" x14ac:dyDescent="0.15">
      <c r="B4724">
        <f ca="1">IF(INDEX(Transactions!$L:$L,ROW()-8)="",TODAY(),INDEX(Transactions!$G:$G,ROW()-8))</f>
        <v>46238</v>
      </c>
      <c r="F4724">
        <f>IF(INDEX(Transactions!$L:$L,ROW()-8)="",0,INDEX(Transactions!$Q:$Q,ROW()-8))</f>
        <v>0</v>
      </c>
    </row>
    <row r="4725" spans="2:6" x14ac:dyDescent="0.15">
      <c r="B4725">
        <f ca="1">IF(INDEX(Transactions!$L:$L,ROW()-8)="",TODAY(),INDEX(Transactions!$G:$G,ROW()-8))</f>
        <v>46238</v>
      </c>
      <c r="F4725">
        <f>IF(INDEX(Transactions!$L:$L,ROW()-8)="",0,INDEX(Transactions!$Q:$Q,ROW()-8))</f>
        <v>0</v>
      </c>
    </row>
    <row r="4726" spans="2:6" x14ac:dyDescent="0.15">
      <c r="B4726">
        <f ca="1">IF(INDEX(Transactions!$L:$L,ROW()-8)="",TODAY(),INDEX(Transactions!$G:$G,ROW()-8))</f>
        <v>46238</v>
      </c>
      <c r="F4726">
        <f>IF(INDEX(Transactions!$L:$L,ROW()-8)="",0,INDEX(Transactions!$Q:$Q,ROW()-8))</f>
        <v>0</v>
      </c>
    </row>
    <row r="4727" spans="2:6" x14ac:dyDescent="0.15">
      <c r="B4727">
        <f ca="1">IF(INDEX(Transactions!$L:$L,ROW()-8)="",TODAY(),INDEX(Transactions!$G:$G,ROW()-8))</f>
        <v>46238</v>
      </c>
      <c r="F4727">
        <f>IF(INDEX(Transactions!$L:$L,ROW()-8)="",0,INDEX(Transactions!$Q:$Q,ROW()-8))</f>
        <v>0</v>
      </c>
    </row>
    <row r="4728" spans="2:6" x14ac:dyDescent="0.15">
      <c r="B4728">
        <f ca="1">IF(INDEX(Transactions!$L:$L,ROW()-8)="",TODAY(),INDEX(Transactions!$G:$G,ROW()-8))</f>
        <v>46238</v>
      </c>
      <c r="F4728">
        <f>IF(INDEX(Transactions!$L:$L,ROW()-8)="",0,INDEX(Transactions!$Q:$Q,ROW()-8))</f>
        <v>0</v>
      </c>
    </row>
    <row r="4729" spans="2:6" x14ac:dyDescent="0.15">
      <c r="B4729">
        <f ca="1">IF(INDEX(Transactions!$L:$L,ROW()-8)="",TODAY(),INDEX(Transactions!$G:$G,ROW()-8))</f>
        <v>46238</v>
      </c>
      <c r="F4729">
        <f>IF(INDEX(Transactions!$L:$L,ROW()-8)="",0,INDEX(Transactions!$Q:$Q,ROW()-8))</f>
        <v>0</v>
      </c>
    </row>
    <row r="4730" spans="2:6" x14ac:dyDescent="0.15">
      <c r="B4730">
        <f ca="1">IF(INDEX(Transactions!$L:$L,ROW()-8)="",TODAY(),INDEX(Transactions!$G:$G,ROW()-8))</f>
        <v>46238</v>
      </c>
      <c r="F4730">
        <f>IF(INDEX(Transactions!$L:$L,ROW()-8)="",0,INDEX(Transactions!$Q:$Q,ROW()-8))</f>
        <v>0</v>
      </c>
    </row>
    <row r="4731" spans="2:6" x14ac:dyDescent="0.15">
      <c r="B4731">
        <f ca="1">IF(INDEX(Transactions!$L:$L,ROW()-8)="",TODAY(),INDEX(Transactions!$G:$G,ROW()-8))</f>
        <v>46238</v>
      </c>
      <c r="F4731">
        <f>IF(INDEX(Transactions!$L:$L,ROW()-8)="",0,INDEX(Transactions!$Q:$Q,ROW()-8))</f>
        <v>0</v>
      </c>
    </row>
    <row r="4732" spans="2:6" x14ac:dyDescent="0.15">
      <c r="B4732">
        <f ca="1">IF(INDEX(Transactions!$L:$L,ROW()-8)="",TODAY(),INDEX(Transactions!$G:$G,ROW()-8))</f>
        <v>46238</v>
      </c>
      <c r="F4732">
        <f>IF(INDEX(Transactions!$L:$L,ROW()-8)="",0,INDEX(Transactions!$Q:$Q,ROW()-8))</f>
        <v>0</v>
      </c>
    </row>
    <row r="4733" spans="2:6" x14ac:dyDescent="0.15">
      <c r="B4733">
        <f ca="1">IF(INDEX(Transactions!$L:$L,ROW()-8)="",TODAY(),INDEX(Transactions!$G:$G,ROW()-8))</f>
        <v>46238</v>
      </c>
      <c r="F4733">
        <f>IF(INDEX(Transactions!$L:$L,ROW()-8)="",0,INDEX(Transactions!$Q:$Q,ROW()-8))</f>
        <v>0</v>
      </c>
    </row>
    <row r="4734" spans="2:6" x14ac:dyDescent="0.15">
      <c r="B4734">
        <f ca="1">IF(INDEX(Transactions!$L:$L,ROW()-8)="",TODAY(),INDEX(Transactions!$G:$G,ROW()-8))</f>
        <v>46238</v>
      </c>
      <c r="F4734">
        <f>IF(INDEX(Transactions!$L:$L,ROW()-8)="",0,INDEX(Transactions!$Q:$Q,ROW()-8))</f>
        <v>0</v>
      </c>
    </row>
    <row r="4735" spans="2:6" x14ac:dyDescent="0.15">
      <c r="B4735">
        <f ca="1">IF(INDEX(Transactions!$L:$L,ROW()-8)="",TODAY(),INDEX(Transactions!$G:$G,ROW()-8))</f>
        <v>46238</v>
      </c>
      <c r="F4735">
        <f>IF(INDEX(Transactions!$L:$L,ROW()-8)="",0,INDEX(Transactions!$Q:$Q,ROW()-8))</f>
        <v>0</v>
      </c>
    </row>
    <row r="4736" spans="2:6" x14ac:dyDescent="0.15">
      <c r="B4736">
        <f ca="1">IF(INDEX(Transactions!$L:$L,ROW()-8)="",TODAY(),INDEX(Transactions!$G:$G,ROW()-8))</f>
        <v>46238</v>
      </c>
      <c r="F4736">
        <f>IF(INDEX(Transactions!$L:$L,ROW()-8)="",0,INDEX(Transactions!$Q:$Q,ROW()-8))</f>
        <v>0</v>
      </c>
    </row>
    <row r="4737" spans="2:6" x14ac:dyDescent="0.15">
      <c r="B4737">
        <f ca="1">IF(INDEX(Transactions!$L:$L,ROW()-8)="",TODAY(),INDEX(Transactions!$G:$G,ROW()-8))</f>
        <v>46238</v>
      </c>
      <c r="F4737">
        <f>IF(INDEX(Transactions!$L:$L,ROW()-8)="",0,INDEX(Transactions!$Q:$Q,ROW()-8))</f>
        <v>0</v>
      </c>
    </row>
    <row r="4738" spans="2:6" x14ac:dyDescent="0.15">
      <c r="B4738">
        <f ca="1">IF(INDEX(Transactions!$L:$L,ROW()-8)="",TODAY(),INDEX(Transactions!$G:$G,ROW()-8))</f>
        <v>46238</v>
      </c>
      <c r="F4738">
        <f>IF(INDEX(Transactions!$L:$L,ROW()-8)="",0,INDEX(Transactions!$Q:$Q,ROW()-8))</f>
        <v>0</v>
      </c>
    </row>
    <row r="4739" spans="2:6" x14ac:dyDescent="0.15">
      <c r="B4739">
        <f ca="1">IF(INDEX(Transactions!$L:$L,ROW()-8)="",TODAY(),INDEX(Transactions!$G:$G,ROW()-8))</f>
        <v>46238</v>
      </c>
      <c r="F4739">
        <f>IF(INDEX(Transactions!$L:$L,ROW()-8)="",0,INDEX(Transactions!$Q:$Q,ROW()-8))</f>
        <v>0</v>
      </c>
    </row>
    <row r="4740" spans="2:6" x14ac:dyDescent="0.15">
      <c r="B4740">
        <f ca="1">IF(INDEX(Transactions!$L:$L,ROW()-8)="",TODAY(),INDEX(Transactions!$G:$G,ROW()-8))</f>
        <v>46238</v>
      </c>
      <c r="F4740">
        <f>IF(INDEX(Transactions!$L:$L,ROW()-8)="",0,INDEX(Transactions!$Q:$Q,ROW()-8))</f>
        <v>0</v>
      </c>
    </row>
    <row r="4741" spans="2:6" x14ac:dyDescent="0.15">
      <c r="B4741">
        <f ca="1">IF(INDEX(Transactions!$L:$L,ROW()-8)="",TODAY(),INDEX(Transactions!$G:$G,ROW()-8))</f>
        <v>46238</v>
      </c>
      <c r="F4741">
        <f>IF(INDEX(Transactions!$L:$L,ROW()-8)="",0,INDEX(Transactions!$Q:$Q,ROW()-8))</f>
        <v>0</v>
      </c>
    </row>
    <row r="4742" spans="2:6" x14ac:dyDescent="0.15">
      <c r="B4742">
        <f ca="1">IF(INDEX(Transactions!$L:$L,ROW()-8)="",TODAY(),INDEX(Transactions!$G:$G,ROW()-8))</f>
        <v>46238</v>
      </c>
      <c r="F4742">
        <f>IF(INDEX(Transactions!$L:$L,ROW()-8)="",0,INDEX(Transactions!$Q:$Q,ROW()-8))</f>
        <v>0</v>
      </c>
    </row>
    <row r="4743" spans="2:6" x14ac:dyDescent="0.15">
      <c r="B4743">
        <f ca="1">IF(INDEX(Transactions!$L:$L,ROW()-8)="",TODAY(),INDEX(Transactions!$G:$G,ROW()-8))</f>
        <v>46238</v>
      </c>
      <c r="F4743">
        <f>IF(INDEX(Transactions!$L:$L,ROW()-8)="",0,INDEX(Transactions!$Q:$Q,ROW()-8))</f>
        <v>0</v>
      </c>
    </row>
    <row r="4744" spans="2:6" x14ac:dyDescent="0.15">
      <c r="B4744">
        <f ca="1">IF(INDEX(Transactions!$L:$L,ROW()-8)="",TODAY(),INDEX(Transactions!$G:$G,ROW()-8))</f>
        <v>46238</v>
      </c>
      <c r="F4744">
        <f>IF(INDEX(Transactions!$L:$L,ROW()-8)="",0,INDEX(Transactions!$Q:$Q,ROW()-8))</f>
        <v>0</v>
      </c>
    </row>
    <row r="4745" spans="2:6" x14ac:dyDescent="0.15">
      <c r="B4745">
        <f ca="1">IF(INDEX(Transactions!$L:$L,ROW()-8)="",TODAY(),INDEX(Transactions!$G:$G,ROW()-8))</f>
        <v>46238</v>
      </c>
      <c r="F4745">
        <f>IF(INDEX(Transactions!$L:$L,ROW()-8)="",0,INDEX(Transactions!$Q:$Q,ROW()-8))</f>
        <v>0</v>
      </c>
    </row>
    <row r="4746" spans="2:6" x14ac:dyDescent="0.15">
      <c r="B4746">
        <f ca="1">IF(INDEX(Transactions!$L:$L,ROW()-8)="",TODAY(),INDEX(Transactions!$G:$G,ROW()-8))</f>
        <v>46238</v>
      </c>
      <c r="F4746">
        <f>IF(INDEX(Transactions!$L:$L,ROW()-8)="",0,INDEX(Transactions!$Q:$Q,ROW()-8))</f>
        <v>0</v>
      </c>
    </row>
    <row r="4747" spans="2:6" x14ac:dyDescent="0.15">
      <c r="B4747">
        <f ca="1">IF(INDEX(Transactions!$L:$L,ROW()-8)="",TODAY(),INDEX(Transactions!$G:$G,ROW()-8))</f>
        <v>46238</v>
      </c>
      <c r="F4747">
        <f>IF(INDEX(Transactions!$L:$L,ROW()-8)="",0,INDEX(Transactions!$Q:$Q,ROW()-8))</f>
        <v>0</v>
      </c>
    </row>
    <row r="4748" spans="2:6" x14ac:dyDescent="0.15">
      <c r="B4748">
        <f ca="1">IF(INDEX(Transactions!$L:$L,ROW()-8)="",TODAY(),INDEX(Transactions!$G:$G,ROW()-8))</f>
        <v>46238</v>
      </c>
      <c r="F4748">
        <f>IF(INDEX(Transactions!$L:$L,ROW()-8)="",0,INDEX(Transactions!$Q:$Q,ROW()-8))</f>
        <v>0</v>
      </c>
    </row>
    <row r="4749" spans="2:6" x14ac:dyDescent="0.15">
      <c r="B4749">
        <f ca="1">IF(INDEX(Transactions!$L:$L,ROW()-8)="",TODAY(),INDEX(Transactions!$G:$G,ROW()-8))</f>
        <v>46238</v>
      </c>
      <c r="F4749">
        <f>IF(INDEX(Transactions!$L:$L,ROW()-8)="",0,INDEX(Transactions!$Q:$Q,ROW()-8))</f>
        <v>0</v>
      </c>
    </row>
    <row r="4750" spans="2:6" x14ac:dyDescent="0.15">
      <c r="B4750">
        <f ca="1">IF(INDEX(Transactions!$L:$L,ROW()-8)="",TODAY(),INDEX(Transactions!$G:$G,ROW()-8))</f>
        <v>46238</v>
      </c>
      <c r="F4750">
        <f>IF(INDEX(Transactions!$L:$L,ROW()-8)="",0,INDEX(Transactions!$Q:$Q,ROW()-8))</f>
        <v>0</v>
      </c>
    </row>
    <row r="4751" spans="2:6" x14ac:dyDescent="0.15">
      <c r="B4751">
        <f ca="1">IF(INDEX(Transactions!$L:$L,ROW()-8)="",TODAY(),INDEX(Transactions!$G:$G,ROW()-8))</f>
        <v>46238</v>
      </c>
      <c r="F4751">
        <f>IF(INDEX(Transactions!$L:$L,ROW()-8)="",0,INDEX(Transactions!$Q:$Q,ROW()-8))</f>
        <v>0</v>
      </c>
    </row>
    <row r="4752" spans="2:6" x14ac:dyDescent="0.15">
      <c r="B4752">
        <f ca="1">IF(INDEX(Transactions!$L:$L,ROW()-8)="",TODAY(),INDEX(Transactions!$G:$G,ROW()-8))</f>
        <v>46238</v>
      </c>
      <c r="F4752">
        <f>IF(INDEX(Transactions!$L:$L,ROW()-8)="",0,INDEX(Transactions!$Q:$Q,ROW()-8))</f>
        <v>0</v>
      </c>
    </row>
    <row r="4753" spans="2:6" x14ac:dyDescent="0.15">
      <c r="B4753">
        <f ca="1">IF(INDEX(Transactions!$L:$L,ROW()-8)="",TODAY(),INDEX(Transactions!$G:$G,ROW()-8))</f>
        <v>46238</v>
      </c>
      <c r="F4753">
        <f>IF(INDEX(Transactions!$L:$L,ROW()-8)="",0,INDEX(Transactions!$Q:$Q,ROW()-8))</f>
        <v>0</v>
      </c>
    </row>
    <row r="4754" spans="2:6" x14ac:dyDescent="0.15">
      <c r="B4754">
        <f ca="1">IF(INDEX(Transactions!$L:$L,ROW()-8)="",TODAY(),INDEX(Transactions!$G:$G,ROW()-8))</f>
        <v>46238</v>
      </c>
      <c r="F4754">
        <f>IF(INDEX(Transactions!$L:$L,ROW()-8)="",0,INDEX(Transactions!$Q:$Q,ROW()-8))</f>
        <v>0</v>
      </c>
    </row>
    <row r="4755" spans="2:6" x14ac:dyDescent="0.15">
      <c r="B4755">
        <f ca="1">IF(INDEX(Transactions!$L:$L,ROW()-8)="",TODAY(),INDEX(Transactions!$G:$G,ROW()-8))</f>
        <v>46238</v>
      </c>
      <c r="F4755">
        <f>IF(INDEX(Transactions!$L:$L,ROW()-8)="",0,INDEX(Transactions!$Q:$Q,ROW()-8))</f>
        <v>0</v>
      </c>
    </row>
    <row r="4756" spans="2:6" x14ac:dyDescent="0.15">
      <c r="B4756">
        <f ca="1">IF(INDEX(Transactions!$L:$L,ROW()-8)="",TODAY(),INDEX(Transactions!$G:$G,ROW()-8))</f>
        <v>46238</v>
      </c>
      <c r="F4756">
        <f>IF(INDEX(Transactions!$L:$L,ROW()-8)="",0,INDEX(Transactions!$Q:$Q,ROW()-8))</f>
        <v>0</v>
      </c>
    </row>
    <row r="4757" spans="2:6" x14ac:dyDescent="0.15">
      <c r="B4757">
        <f ca="1">IF(INDEX(Transactions!$L:$L,ROW()-8)="",TODAY(),INDEX(Transactions!$G:$G,ROW()-8))</f>
        <v>46238</v>
      </c>
      <c r="F4757">
        <f>IF(INDEX(Transactions!$L:$L,ROW()-8)="",0,INDEX(Transactions!$Q:$Q,ROW()-8))</f>
        <v>0</v>
      </c>
    </row>
    <row r="4758" spans="2:6" x14ac:dyDescent="0.15">
      <c r="B4758">
        <f ca="1">IF(INDEX(Transactions!$L:$L,ROW()-8)="",TODAY(),INDEX(Transactions!$G:$G,ROW()-8))</f>
        <v>46238</v>
      </c>
      <c r="F4758">
        <f>IF(INDEX(Transactions!$L:$L,ROW()-8)="",0,INDEX(Transactions!$Q:$Q,ROW()-8))</f>
        <v>0</v>
      </c>
    </row>
    <row r="4759" spans="2:6" x14ac:dyDescent="0.15">
      <c r="B4759">
        <f ca="1">IF(INDEX(Transactions!$L:$L,ROW()-8)="",TODAY(),INDEX(Transactions!$G:$G,ROW()-8))</f>
        <v>46238</v>
      </c>
      <c r="F4759">
        <f>IF(INDEX(Transactions!$L:$L,ROW()-8)="",0,INDEX(Transactions!$Q:$Q,ROW()-8))</f>
        <v>0</v>
      </c>
    </row>
    <row r="4760" spans="2:6" x14ac:dyDescent="0.15">
      <c r="B4760">
        <f ca="1">IF(INDEX(Transactions!$L:$L,ROW()-8)="",TODAY(),INDEX(Transactions!$G:$G,ROW()-8))</f>
        <v>46238</v>
      </c>
      <c r="F4760">
        <f>IF(INDEX(Transactions!$L:$L,ROW()-8)="",0,INDEX(Transactions!$Q:$Q,ROW()-8))</f>
        <v>0</v>
      </c>
    </row>
    <row r="4761" spans="2:6" x14ac:dyDescent="0.15">
      <c r="B4761">
        <f ca="1">IF(INDEX(Transactions!$L:$L,ROW()-8)="",TODAY(),INDEX(Transactions!$G:$G,ROW()-8))</f>
        <v>46238</v>
      </c>
      <c r="F4761">
        <f>IF(INDEX(Transactions!$L:$L,ROW()-8)="",0,INDEX(Transactions!$Q:$Q,ROW()-8))</f>
        <v>0</v>
      </c>
    </row>
    <row r="4762" spans="2:6" x14ac:dyDescent="0.15">
      <c r="B4762">
        <f ca="1">IF(INDEX(Transactions!$L:$L,ROW()-8)="",TODAY(),INDEX(Transactions!$G:$G,ROW()-8))</f>
        <v>46238</v>
      </c>
      <c r="F4762">
        <f>IF(INDEX(Transactions!$L:$L,ROW()-8)="",0,INDEX(Transactions!$Q:$Q,ROW()-8))</f>
        <v>0</v>
      </c>
    </row>
    <row r="4763" spans="2:6" x14ac:dyDescent="0.15">
      <c r="B4763">
        <f ca="1">IF(INDEX(Transactions!$L:$L,ROW()-8)="",TODAY(),INDEX(Transactions!$G:$G,ROW()-8))</f>
        <v>46238</v>
      </c>
      <c r="F4763">
        <f>IF(INDEX(Transactions!$L:$L,ROW()-8)="",0,INDEX(Transactions!$Q:$Q,ROW()-8))</f>
        <v>0</v>
      </c>
    </row>
    <row r="4764" spans="2:6" x14ac:dyDescent="0.15">
      <c r="B4764">
        <f ca="1">IF(INDEX(Transactions!$L:$L,ROW()-8)="",TODAY(),INDEX(Transactions!$G:$G,ROW()-8))</f>
        <v>46238</v>
      </c>
      <c r="F4764">
        <f>IF(INDEX(Transactions!$L:$L,ROW()-8)="",0,INDEX(Transactions!$Q:$Q,ROW()-8))</f>
        <v>0</v>
      </c>
    </row>
    <row r="4765" spans="2:6" x14ac:dyDescent="0.15">
      <c r="B4765">
        <f ca="1">IF(INDEX(Transactions!$L:$L,ROW()-8)="",TODAY(),INDEX(Transactions!$G:$G,ROW()-8))</f>
        <v>46238</v>
      </c>
      <c r="F4765">
        <f>IF(INDEX(Transactions!$L:$L,ROW()-8)="",0,INDEX(Transactions!$Q:$Q,ROW()-8))</f>
        <v>0</v>
      </c>
    </row>
    <row r="4766" spans="2:6" x14ac:dyDescent="0.15">
      <c r="B4766">
        <f ca="1">IF(INDEX(Transactions!$L:$L,ROW()-8)="",TODAY(),INDEX(Transactions!$G:$G,ROW()-8))</f>
        <v>46238</v>
      </c>
      <c r="F4766">
        <f>IF(INDEX(Transactions!$L:$L,ROW()-8)="",0,INDEX(Transactions!$Q:$Q,ROW()-8))</f>
        <v>0</v>
      </c>
    </row>
    <row r="4767" spans="2:6" x14ac:dyDescent="0.15">
      <c r="B4767">
        <f ca="1">IF(INDEX(Transactions!$L:$L,ROW()-8)="",TODAY(),INDEX(Transactions!$G:$G,ROW()-8))</f>
        <v>46238</v>
      </c>
      <c r="F4767">
        <f>IF(INDEX(Transactions!$L:$L,ROW()-8)="",0,INDEX(Transactions!$Q:$Q,ROW()-8))</f>
        <v>0</v>
      </c>
    </row>
    <row r="4768" spans="2:6" x14ac:dyDescent="0.15">
      <c r="B4768">
        <f ca="1">IF(INDEX(Transactions!$L:$L,ROW()-8)="",TODAY(),INDEX(Transactions!$G:$G,ROW()-8))</f>
        <v>46238</v>
      </c>
      <c r="F4768">
        <f>IF(INDEX(Transactions!$L:$L,ROW()-8)="",0,INDEX(Transactions!$Q:$Q,ROW()-8))</f>
        <v>0</v>
      </c>
    </row>
    <row r="4769" spans="2:6" x14ac:dyDescent="0.15">
      <c r="B4769">
        <f ca="1">IF(INDEX(Transactions!$L:$L,ROW()-8)="",TODAY(),INDEX(Transactions!$G:$G,ROW()-8))</f>
        <v>46238</v>
      </c>
      <c r="F4769">
        <f>IF(INDEX(Transactions!$L:$L,ROW()-8)="",0,INDEX(Transactions!$Q:$Q,ROW()-8))</f>
        <v>0</v>
      </c>
    </row>
    <row r="4770" spans="2:6" x14ac:dyDescent="0.15">
      <c r="B4770">
        <f ca="1">IF(INDEX(Transactions!$L:$L,ROW()-8)="",TODAY(),INDEX(Transactions!$G:$G,ROW()-8))</f>
        <v>46238</v>
      </c>
      <c r="F4770">
        <f>IF(INDEX(Transactions!$L:$L,ROW()-8)="",0,INDEX(Transactions!$Q:$Q,ROW()-8))</f>
        <v>0</v>
      </c>
    </row>
    <row r="4771" spans="2:6" x14ac:dyDescent="0.15">
      <c r="B4771">
        <f ca="1">IF(INDEX(Transactions!$L:$L,ROW()-8)="",TODAY(),INDEX(Transactions!$G:$G,ROW()-8))</f>
        <v>46238</v>
      </c>
      <c r="F4771">
        <f>IF(INDEX(Transactions!$L:$L,ROW()-8)="",0,INDEX(Transactions!$Q:$Q,ROW()-8))</f>
        <v>0</v>
      </c>
    </row>
    <row r="4772" spans="2:6" x14ac:dyDescent="0.15">
      <c r="B4772">
        <f ca="1">IF(INDEX(Transactions!$L:$L,ROW()-8)="",TODAY(),INDEX(Transactions!$G:$G,ROW()-8))</f>
        <v>46238</v>
      </c>
      <c r="F4772">
        <f>IF(INDEX(Transactions!$L:$L,ROW()-8)="",0,INDEX(Transactions!$Q:$Q,ROW()-8))</f>
        <v>0</v>
      </c>
    </row>
    <row r="4773" spans="2:6" x14ac:dyDescent="0.15">
      <c r="B4773">
        <f ca="1">IF(INDEX(Transactions!$L:$L,ROW()-8)="",TODAY(),INDEX(Transactions!$G:$G,ROW()-8))</f>
        <v>46238</v>
      </c>
      <c r="F4773">
        <f>IF(INDEX(Transactions!$L:$L,ROW()-8)="",0,INDEX(Transactions!$Q:$Q,ROW()-8))</f>
        <v>0</v>
      </c>
    </row>
    <row r="4774" spans="2:6" x14ac:dyDescent="0.15">
      <c r="B4774">
        <f ca="1">IF(INDEX(Transactions!$L:$L,ROW()-8)="",TODAY(),INDEX(Transactions!$G:$G,ROW()-8))</f>
        <v>46238</v>
      </c>
      <c r="F4774">
        <f>IF(INDEX(Transactions!$L:$L,ROW()-8)="",0,INDEX(Transactions!$Q:$Q,ROW()-8))</f>
        <v>0</v>
      </c>
    </row>
    <row r="4775" spans="2:6" x14ac:dyDescent="0.15">
      <c r="B4775">
        <f ca="1">IF(INDEX(Transactions!$L:$L,ROW()-8)="",TODAY(),INDEX(Transactions!$G:$G,ROW()-8))</f>
        <v>46238</v>
      </c>
      <c r="F4775">
        <f>IF(INDEX(Transactions!$L:$L,ROW()-8)="",0,INDEX(Transactions!$Q:$Q,ROW()-8))</f>
        <v>0</v>
      </c>
    </row>
    <row r="4776" spans="2:6" x14ac:dyDescent="0.15">
      <c r="B4776">
        <f ca="1">IF(INDEX(Transactions!$L:$L,ROW()-8)="",TODAY(),INDEX(Transactions!$G:$G,ROW()-8))</f>
        <v>46238</v>
      </c>
      <c r="F4776">
        <f>IF(INDEX(Transactions!$L:$L,ROW()-8)="",0,INDEX(Transactions!$Q:$Q,ROW()-8))</f>
        <v>0</v>
      </c>
    </row>
    <row r="4777" spans="2:6" x14ac:dyDescent="0.15">
      <c r="B4777">
        <f ca="1">IF(INDEX(Transactions!$L:$L,ROW()-8)="",TODAY(),INDEX(Transactions!$G:$G,ROW()-8))</f>
        <v>46238</v>
      </c>
      <c r="F4777">
        <f>IF(INDEX(Transactions!$L:$L,ROW()-8)="",0,INDEX(Transactions!$Q:$Q,ROW()-8))</f>
        <v>0</v>
      </c>
    </row>
    <row r="4778" spans="2:6" x14ac:dyDescent="0.15">
      <c r="B4778">
        <f ca="1">IF(INDEX(Transactions!$L:$L,ROW()-8)="",TODAY(),INDEX(Transactions!$G:$G,ROW()-8))</f>
        <v>46238</v>
      </c>
      <c r="F4778">
        <f>IF(INDEX(Transactions!$L:$L,ROW()-8)="",0,INDEX(Transactions!$Q:$Q,ROW()-8))</f>
        <v>0</v>
      </c>
    </row>
    <row r="4779" spans="2:6" x14ac:dyDescent="0.15">
      <c r="B4779">
        <f ca="1">IF(INDEX(Transactions!$L:$L,ROW()-8)="",TODAY(),INDEX(Transactions!$G:$G,ROW()-8))</f>
        <v>46238</v>
      </c>
      <c r="F4779">
        <f>IF(INDEX(Transactions!$L:$L,ROW()-8)="",0,INDEX(Transactions!$Q:$Q,ROW()-8))</f>
        <v>0</v>
      </c>
    </row>
    <row r="4780" spans="2:6" x14ac:dyDescent="0.15">
      <c r="B4780">
        <f ca="1">IF(INDEX(Transactions!$L:$L,ROW()-8)="",TODAY(),INDEX(Transactions!$G:$G,ROW()-8))</f>
        <v>46238</v>
      </c>
      <c r="F4780">
        <f>IF(INDEX(Transactions!$L:$L,ROW()-8)="",0,INDEX(Transactions!$Q:$Q,ROW()-8))</f>
        <v>0</v>
      </c>
    </row>
    <row r="4781" spans="2:6" x14ac:dyDescent="0.15">
      <c r="B4781">
        <f ca="1">IF(INDEX(Transactions!$L:$L,ROW()-8)="",TODAY(),INDEX(Transactions!$G:$G,ROW()-8))</f>
        <v>46238</v>
      </c>
      <c r="F4781">
        <f>IF(INDEX(Transactions!$L:$L,ROW()-8)="",0,INDEX(Transactions!$Q:$Q,ROW()-8))</f>
        <v>0</v>
      </c>
    </row>
    <row r="4782" spans="2:6" x14ac:dyDescent="0.15">
      <c r="B4782">
        <f ca="1">IF(INDEX(Transactions!$L:$L,ROW()-8)="",TODAY(),INDEX(Transactions!$G:$G,ROW()-8))</f>
        <v>46238</v>
      </c>
      <c r="F4782">
        <f>IF(INDEX(Transactions!$L:$L,ROW()-8)="",0,INDEX(Transactions!$Q:$Q,ROW()-8))</f>
        <v>0</v>
      </c>
    </row>
    <row r="4783" spans="2:6" x14ac:dyDescent="0.15">
      <c r="B4783">
        <f ca="1">IF(INDEX(Transactions!$L:$L,ROW()-8)="",TODAY(),INDEX(Transactions!$G:$G,ROW()-8))</f>
        <v>46238</v>
      </c>
      <c r="F4783">
        <f>IF(INDEX(Transactions!$L:$L,ROW()-8)="",0,INDEX(Transactions!$Q:$Q,ROW()-8))</f>
        <v>0</v>
      </c>
    </row>
    <row r="4784" spans="2:6" x14ac:dyDescent="0.15">
      <c r="B4784">
        <f ca="1">IF(INDEX(Transactions!$L:$L,ROW()-8)="",TODAY(),INDEX(Transactions!$G:$G,ROW()-8))</f>
        <v>46238</v>
      </c>
      <c r="F4784">
        <f>IF(INDEX(Transactions!$L:$L,ROW()-8)="",0,INDEX(Transactions!$Q:$Q,ROW()-8))</f>
        <v>0</v>
      </c>
    </row>
    <row r="4785" spans="2:6" x14ac:dyDescent="0.15">
      <c r="B4785">
        <f ca="1">IF(INDEX(Transactions!$L:$L,ROW()-8)="",TODAY(),INDEX(Transactions!$G:$G,ROW()-8))</f>
        <v>46238</v>
      </c>
      <c r="F4785">
        <f>IF(INDEX(Transactions!$L:$L,ROW()-8)="",0,INDEX(Transactions!$Q:$Q,ROW()-8))</f>
        <v>0</v>
      </c>
    </row>
    <row r="4786" spans="2:6" x14ac:dyDescent="0.15">
      <c r="B4786">
        <f ca="1">IF(INDEX(Transactions!$L:$L,ROW()-8)="",TODAY(),INDEX(Transactions!$G:$G,ROW()-8))</f>
        <v>46238</v>
      </c>
      <c r="F4786">
        <f>IF(INDEX(Transactions!$L:$L,ROW()-8)="",0,INDEX(Transactions!$Q:$Q,ROW()-8))</f>
        <v>0</v>
      </c>
    </row>
    <row r="4787" spans="2:6" x14ac:dyDescent="0.15">
      <c r="B4787">
        <f ca="1">IF(INDEX(Transactions!$L:$L,ROW()-8)="",TODAY(),INDEX(Transactions!$G:$G,ROW()-8))</f>
        <v>46238</v>
      </c>
      <c r="F4787">
        <f>IF(INDEX(Transactions!$L:$L,ROW()-8)="",0,INDEX(Transactions!$Q:$Q,ROW()-8))</f>
        <v>0</v>
      </c>
    </row>
    <row r="4788" spans="2:6" x14ac:dyDescent="0.15">
      <c r="B4788">
        <f ca="1">IF(INDEX(Transactions!$L:$L,ROW()-8)="",TODAY(),INDEX(Transactions!$G:$G,ROW()-8))</f>
        <v>46238</v>
      </c>
      <c r="F4788">
        <f>IF(INDEX(Transactions!$L:$L,ROW()-8)="",0,INDEX(Transactions!$Q:$Q,ROW()-8))</f>
        <v>0</v>
      </c>
    </row>
    <row r="4789" spans="2:6" x14ac:dyDescent="0.15">
      <c r="B4789">
        <f ca="1">IF(INDEX(Transactions!$L:$L,ROW()-8)="",TODAY(),INDEX(Transactions!$G:$G,ROW()-8))</f>
        <v>46238</v>
      </c>
      <c r="F4789">
        <f>IF(INDEX(Transactions!$L:$L,ROW()-8)="",0,INDEX(Transactions!$Q:$Q,ROW()-8))</f>
        <v>0</v>
      </c>
    </row>
    <row r="4790" spans="2:6" x14ac:dyDescent="0.15">
      <c r="B4790">
        <f ca="1">IF(INDEX(Transactions!$L:$L,ROW()-8)="",TODAY(),INDEX(Transactions!$G:$G,ROW()-8))</f>
        <v>46238</v>
      </c>
      <c r="F4790">
        <f>IF(INDEX(Transactions!$L:$L,ROW()-8)="",0,INDEX(Transactions!$Q:$Q,ROW()-8))</f>
        <v>0</v>
      </c>
    </row>
    <row r="4791" spans="2:6" x14ac:dyDescent="0.15">
      <c r="B4791">
        <f ca="1">IF(INDEX(Transactions!$L:$L,ROW()-8)="",TODAY(),INDEX(Transactions!$G:$G,ROW()-8))</f>
        <v>46238</v>
      </c>
      <c r="F4791">
        <f>IF(INDEX(Transactions!$L:$L,ROW()-8)="",0,INDEX(Transactions!$Q:$Q,ROW()-8))</f>
        <v>0</v>
      </c>
    </row>
    <row r="4792" spans="2:6" x14ac:dyDescent="0.15">
      <c r="B4792">
        <f ca="1">IF(INDEX(Transactions!$L:$L,ROW()-8)="",TODAY(),INDEX(Transactions!$G:$G,ROW()-8))</f>
        <v>46238</v>
      </c>
      <c r="F4792">
        <f>IF(INDEX(Transactions!$L:$L,ROW()-8)="",0,INDEX(Transactions!$Q:$Q,ROW()-8))</f>
        <v>0</v>
      </c>
    </row>
    <row r="4793" spans="2:6" x14ac:dyDescent="0.15">
      <c r="B4793">
        <f ca="1">IF(INDEX(Transactions!$L:$L,ROW()-8)="",TODAY(),INDEX(Transactions!$G:$G,ROW()-8))</f>
        <v>46238</v>
      </c>
      <c r="F4793">
        <f>IF(INDEX(Transactions!$L:$L,ROW()-8)="",0,INDEX(Transactions!$Q:$Q,ROW()-8))</f>
        <v>0</v>
      </c>
    </row>
    <row r="4794" spans="2:6" x14ac:dyDescent="0.15">
      <c r="B4794">
        <f ca="1">IF(INDEX(Transactions!$L:$L,ROW()-8)="",TODAY(),INDEX(Transactions!$G:$G,ROW()-8))</f>
        <v>46238</v>
      </c>
      <c r="F4794">
        <f>IF(INDEX(Transactions!$L:$L,ROW()-8)="",0,INDEX(Transactions!$Q:$Q,ROW()-8))</f>
        <v>0</v>
      </c>
    </row>
    <row r="4795" spans="2:6" x14ac:dyDescent="0.15">
      <c r="B4795">
        <f ca="1">IF(INDEX(Transactions!$L:$L,ROW()-8)="",TODAY(),INDEX(Transactions!$G:$G,ROW()-8))</f>
        <v>46238</v>
      </c>
      <c r="F4795">
        <f>IF(INDEX(Transactions!$L:$L,ROW()-8)="",0,INDEX(Transactions!$Q:$Q,ROW()-8))</f>
        <v>0</v>
      </c>
    </row>
    <row r="4796" spans="2:6" x14ac:dyDescent="0.15">
      <c r="B4796">
        <f ca="1">IF(INDEX(Transactions!$L:$L,ROW()-8)="",TODAY(),INDEX(Transactions!$G:$G,ROW()-8))</f>
        <v>46238</v>
      </c>
      <c r="F4796">
        <f>IF(INDEX(Transactions!$L:$L,ROW()-8)="",0,INDEX(Transactions!$Q:$Q,ROW()-8))</f>
        <v>0</v>
      </c>
    </row>
    <row r="4797" spans="2:6" x14ac:dyDescent="0.15">
      <c r="B4797">
        <f ca="1">IF(INDEX(Transactions!$L:$L,ROW()-8)="",TODAY(),INDEX(Transactions!$G:$G,ROW()-8))</f>
        <v>46238</v>
      </c>
      <c r="F4797">
        <f>IF(INDEX(Transactions!$L:$L,ROW()-8)="",0,INDEX(Transactions!$Q:$Q,ROW()-8))</f>
        <v>0</v>
      </c>
    </row>
    <row r="4798" spans="2:6" x14ac:dyDescent="0.15">
      <c r="B4798">
        <f ca="1">IF(INDEX(Transactions!$L:$L,ROW()-8)="",TODAY(),INDEX(Transactions!$G:$G,ROW()-8))</f>
        <v>46238</v>
      </c>
      <c r="F4798">
        <f>IF(INDEX(Transactions!$L:$L,ROW()-8)="",0,INDEX(Transactions!$Q:$Q,ROW()-8))</f>
        <v>0</v>
      </c>
    </row>
    <row r="4799" spans="2:6" x14ac:dyDescent="0.15">
      <c r="B4799">
        <f ca="1">IF(INDEX(Transactions!$L:$L,ROW()-8)="",TODAY(),INDEX(Transactions!$G:$G,ROW()-8))</f>
        <v>46238</v>
      </c>
      <c r="F4799">
        <f>IF(INDEX(Transactions!$L:$L,ROW()-8)="",0,INDEX(Transactions!$Q:$Q,ROW()-8))</f>
        <v>0</v>
      </c>
    </row>
    <row r="4800" spans="2:6" x14ac:dyDescent="0.15">
      <c r="B4800">
        <f ca="1">IF(INDEX(Transactions!$L:$L,ROW()-8)="",TODAY(),INDEX(Transactions!$G:$G,ROW()-8))</f>
        <v>46238</v>
      </c>
      <c r="F4800">
        <f>IF(INDEX(Transactions!$L:$L,ROW()-8)="",0,INDEX(Transactions!$Q:$Q,ROW()-8))</f>
        <v>0</v>
      </c>
    </row>
    <row r="4801" spans="2:6" x14ac:dyDescent="0.15">
      <c r="B4801">
        <f ca="1">IF(INDEX(Transactions!$L:$L,ROW()-8)="",TODAY(),INDEX(Transactions!$G:$G,ROW()-8))</f>
        <v>46238</v>
      </c>
      <c r="F4801">
        <f>IF(INDEX(Transactions!$L:$L,ROW()-8)="",0,INDEX(Transactions!$Q:$Q,ROW()-8))</f>
        <v>0</v>
      </c>
    </row>
    <row r="4802" spans="2:6" x14ac:dyDescent="0.15">
      <c r="B4802">
        <f ca="1">IF(INDEX(Transactions!$L:$L,ROW()-8)="",TODAY(),INDEX(Transactions!$G:$G,ROW()-8))</f>
        <v>46238</v>
      </c>
      <c r="F4802">
        <f>IF(INDEX(Transactions!$L:$L,ROW()-8)="",0,INDEX(Transactions!$Q:$Q,ROW()-8))</f>
        <v>0</v>
      </c>
    </row>
    <row r="4803" spans="2:6" x14ac:dyDescent="0.15">
      <c r="B4803">
        <f ca="1">IF(INDEX(Transactions!$L:$L,ROW()-8)="",TODAY(),INDEX(Transactions!$G:$G,ROW()-8))</f>
        <v>46238</v>
      </c>
      <c r="F4803">
        <f>IF(INDEX(Transactions!$L:$L,ROW()-8)="",0,INDEX(Transactions!$Q:$Q,ROW()-8))</f>
        <v>0</v>
      </c>
    </row>
    <row r="4804" spans="2:6" x14ac:dyDescent="0.15">
      <c r="B4804">
        <f ca="1">IF(INDEX(Transactions!$L:$L,ROW()-8)="",TODAY(),INDEX(Transactions!$G:$G,ROW()-8))</f>
        <v>46238</v>
      </c>
      <c r="F4804">
        <f>IF(INDEX(Transactions!$L:$L,ROW()-8)="",0,INDEX(Transactions!$Q:$Q,ROW()-8))</f>
        <v>0</v>
      </c>
    </row>
    <row r="4805" spans="2:6" x14ac:dyDescent="0.15">
      <c r="B4805">
        <f ca="1">IF(INDEX(Transactions!$L:$L,ROW()-8)="",TODAY(),INDEX(Transactions!$G:$G,ROW()-8))</f>
        <v>46238</v>
      </c>
      <c r="F4805">
        <f>IF(INDEX(Transactions!$L:$L,ROW()-8)="",0,INDEX(Transactions!$Q:$Q,ROW()-8))</f>
        <v>0</v>
      </c>
    </row>
    <row r="4806" spans="2:6" x14ac:dyDescent="0.15">
      <c r="B4806">
        <f ca="1">IF(INDEX(Transactions!$L:$L,ROW()-8)="",TODAY(),INDEX(Transactions!$G:$G,ROW()-8))</f>
        <v>46238</v>
      </c>
      <c r="F4806">
        <f>IF(INDEX(Transactions!$L:$L,ROW()-8)="",0,INDEX(Transactions!$Q:$Q,ROW()-8))</f>
        <v>0</v>
      </c>
    </row>
    <row r="4807" spans="2:6" x14ac:dyDescent="0.15">
      <c r="B4807">
        <f ca="1">IF(INDEX(Transactions!$L:$L,ROW()-8)="",TODAY(),INDEX(Transactions!$G:$G,ROW()-8))</f>
        <v>46238</v>
      </c>
      <c r="F4807">
        <f>IF(INDEX(Transactions!$L:$L,ROW()-8)="",0,INDEX(Transactions!$Q:$Q,ROW()-8))</f>
        <v>0</v>
      </c>
    </row>
    <row r="4808" spans="2:6" x14ac:dyDescent="0.15">
      <c r="B4808">
        <f ca="1">IF(INDEX(Transactions!$L:$L,ROW()-8)="",TODAY(),INDEX(Transactions!$G:$G,ROW()-8))</f>
        <v>46238</v>
      </c>
      <c r="F4808">
        <f>IF(INDEX(Transactions!$L:$L,ROW()-8)="",0,INDEX(Transactions!$Q:$Q,ROW()-8))</f>
        <v>0</v>
      </c>
    </row>
    <row r="4809" spans="2:6" x14ac:dyDescent="0.15">
      <c r="B4809">
        <f ca="1">IF(INDEX(Transactions!$L:$L,ROW()-8)="",TODAY(),INDEX(Transactions!$G:$G,ROW()-8))</f>
        <v>46238</v>
      </c>
      <c r="F4809">
        <f>IF(INDEX(Transactions!$L:$L,ROW()-8)="",0,INDEX(Transactions!$Q:$Q,ROW()-8))</f>
        <v>0</v>
      </c>
    </row>
    <row r="4810" spans="2:6" x14ac:dyDescent="0.15">
      <c r="B4810">
        <f ca="1">IF(INDEX(Transactions!$L:$L,ROW()-8)="",TODAY(),INDEX(Transactions!$G:$G,ROW()-8))</f>
        <v>46238</v>
      </c>
      <c r="F4810">
        <f>IF(INDEX(Transactions!$L:$L,ROW()-8)="",0,INDEX(Transactions!$Q:$Q,ROW()-8))</f>
        <v>0</v>
      </c>
    </row>
    <row r="4811" spans="2:6" x14ac:dyDescent="0.15">
      <c r="B4811">
        <f ca="1">IF(INDEX(Transactions!$L:$L,ROW()-8)="",TODAY(),INDEX(Transactions!$G:$G,ROW()-8))</f>
        <v>46238</v>
      </c>
      <c r="F4811">
        <f>IF(INDEX(Transactions!$L:$L,ROW()-8)="",0,INDEX(Transactions!$Q:$Q,ROW()-8))</f>
        <v>0</v>
      </c>
    </row>
    <row r="4812" spans="2:6" x14ac:dyDescent="0.15">
      <c r="B4812">
        <f ca="1">IF(INDEX(Transactions!$L:$L,ROW()-8)="",TODAY(),INDEX(Transactions!$G:$G,ROW()-8))</f>
        <v>46238</v>
      </c>
      <c r="F4812">
        <f>IF(INDEX(Transactions!$L:$L,ROW()-8)="",0,INDEX(Transactions!$Q:$Q,ROW()-8))</f>
        <v>0</v>
      </c>
    </row>
    <row r="4813" spans="2:6" x14ac:dyDescent="0.15">
      <c r="B4813">
        <f ca="1">IF(INDEX(Transactions!$L:$L,ROW()-8)="",TODAY(),INDEX(Transactions!$G:$G,ROW()-8))</f>
        <v>46238</v>
      </c>
      <c r="F4813">
        <f>IF(INDEX(Transactions!$L:$L,ROW()-8)="",0,INDEX(Transactions!$Q:$Q,ROW()-8))</f>
        <v>0</v>
      </c>
    </row>
    <row r="4814" spans="2:6" x14ac:dyDescent="0.15">
      <c r="B4814">
        <f ca="1">IF(INDEX(Transactions!$L:$L,ROW()-8)="",TODAY(),INDEX(Transactions!$G:$G,ROW()-8))</f>
        <v>46238</v>
      </c>
      <c r="F4814">
        <f>IF(INDEX(Transactions!$L:$L,ROW()-8)="",0,INDEX(Transactions!$Q:$Q,ROW()-8))</f>
        <v>0</v>
      </c>
    </row>
    <row r="4815" spans="2:6" x14ac:dyDescent="0.15">
      <c r="B4815">
        <f ca="1">IF(INDEX(Transactions!$L:$L,ROW()-8)="",TODAY(),INDEX(Transactions!$G:$G,ROW()-8))</f>
        <v>46238</v>
      </c>
      <c r="F4815">
        <f>IF(INDEX(Transactions!$L:$L,ROW()-8)="",0,INDEX(Transactions!$Q:$Q,ROW()-8))</f>
        <v>0</v>
      </c>
    </row>
    <row r="4816" spans="2:6" x14ac:dyDescent="0.15">
      <c r="B4816">
        <f ca="1">IF(INDEX(Transactions!$L:$L,ROW()-8)="",TODAY(),INDEX(Transactions!$G:$G,ROW()-8))</f>
        <v>46238</v>
      </c>
      <c r="F4816">
        <f>IF(INDEX(Transactions!$L:$L,ROW()-8)="",0,INDEX(Transactions!$Q:$Q,ROW()-8))</f>
        <v>0</v>
      </c>
    </row>
    <row r="4817" spans="2:6" x14ac:dyDescent="0.15">
      <c r="B4817">
        <f ca="1">IF(INDEX(Transactions!$L:$L,ROW()-8)="",TODAY(),INDEX(Transactions!$G:$G,ROW()-8))</f>
        <v>46238</v>
      </c>
      <c r="F4817">
        <f>IF(INDEX(Transactions!$L:$L,ROW()-8)="",0,INDEX(Transactions!$Q:$Q,ROW()-8))</f>
        <v>0</v>
      </c>
    </row>
    <row r="4818" spans="2:6" x14ac:dyDescent="0.15">
      <c r="B4818">
        <f ca="1">IF(INDEX(Transactions!$L:$L,ROW()-8)="",TODAY(),INDEX(Transactions!$G:$G,ROW()-8))</f>
        <v>46238</v>
      </c>
      <c r="F4818">
        <f>IF(INDEX(Transactions!$L:$L,ROW()-8)="",0,INDEX(Transactions!$Q:$Q,ROW()-8))</f>
        <v>0</v>
      </c>
    </row>
    <row r="4819" spans="2:6" x14ac:dyDescent="0.15">
      <c r="B4819">
        <f ca="1">IF(INDEX(Transactions!$L:$L,ROW()-8)="",TODAY(),INDEX(Transactions!$G:$G,ROW()-8))</f>
        <v>46238</v>
      </c>
      <c r="F4819">
        <f>IF(INDEX(Transactions!$L:$L,ROW()-8)="",0,INDEX(Transactions!$Q:$Q,ROW()-8))</f>
        <v>0</v>
      </c>
    </row>
    <row r="4820" spans="2:6" x14ac:dyDescent="0.15">
      <c r="B4820">
        <f ca="1">IF(INDEX(Transactions!$L:$L,ROW()-8)="",TODAY(),INDEX(Transactions!$G:$G,ROW()-8))</f>
        <v>46238</v>
      </c>
      <c r="F4820">
        <f>IF(INDEX(Transactions!$L:$L,ROW()-8)="",0,INDEX(Transactions!$Q:$Q,ROW()-8))</f>
        <v>0</v>
      </c>
    </row>
    <row r="4821" spans="2:6" x14ac:dyDescent="0.15">
      <c r="B4821">
        <f ca="1">IF(INDEX(Transactions!$L:$L,ROW()-8)="",TODAY(),INDEX(Transactions!$G:$G,ROW()-8))</f>
        <v>46238</v>
      </c>
      <c r="F4821">
        <f>IF(INDEX(Transactions!$L:$L,ROW()-8)="",0,INDEX(Transactions!$Q:$Q,ROW()-8))</f>
        <v>0</v>
      </c>
    </row>
    <row r="4822" spans="2:6" x14ac:dyDescent="0.15">
      <c r="B4822">
        <f ca="1">IF(INDEX(Transactions!$L:$L,ROW()-8)="",TODAY(),INDEX(Transactions!$G:$G,ROW()-8))</f>
        <v>46238</v>
      </c>
      <c r="F4822">
        <f>IF(INDEX(Transactions!$L:$L,ROW()-8)="",0,INDEX(Transactions!$Q:$Q,ROW()-8))</f>
        <v>0</v>
      </c>
    </row>
    <row r="4823" spans="2:6" x14ac:dyDescent="0.15">
      <c r="B4823">
        <f ca="1">IF(INDEX(Transactions!$L:$L,ROW()-8)="",TODAY(),INDEX(Transactions!$G:$G,ROW()-8))</f>
        <v>46238</v>
      </c>
      <c r="F4823">
        <f>IF(INDEX(Transactions!$L:$L,ROW()-8)="",0,INDEX(Transactions!$Q:$Q,ROW()-8))</f>
        <v>0</v>
      </c>
    </row>
    <row r="4824" spans="2:6" x14ac:dyDescent="0.15">
      <c r="B4824">
        <f ca="1">IF(INDEX(Transactions!$L:$L,ROW()-8)="",TODAY(),INDEX(Transactions!$G:$G,ROW()-8))</f>
        <v>46238</v>
      </c>
      <c r="F4824">
        <f>IF(INDEX(Transactions!$L:$L,ROW()-8)="",0,INDEX(Transactions!$Q:$Q,ROW()-8))</f>
        <v>0</v>
      </c>
    </row>
    <row r="4825" spans="2:6" x14ac:dyDescent="0.15">
      <c r="B4825">
        <f ca="1">IF(INDEX(Transactions!$L:$L,ROW()-8)="",TODAY(),INDEX(Transactions!$G:$G,ROW()-8))</f>
        <v>46238</v>
      </c>
      <c r="F4825">
        <f>IF(INDEX(Transactions!$L:$L,ROW()-8)="",0,INDEX(Transactions!$Q:$Q,ROW()-8))</f>
        <v>0</v>
      </c>
    </row>
    <row r="4826" spans="2:6" x14ac:dyDescent="0.15">
      <c r="B4826">
        <f ca="1">IF(INDEX(Transactions!$L:$L,ROW()-8)="",TODAY(),INDEX(Transactions!$G:$G,ROW()-8))</f>
        <v>46238</v>
      </c>
      <c r="F4826">
        <f>IF(INDEX(Transactions!$L:$L,ROW()-8)="",0,INDEX(Transactions!$Q:$Q,ROW()-8))</f>
        <v>0</v>
      </c>
    </row>
    <row r="4827" spans="2:6" x14ac:dyDescent="0.15">
      <c r="B4827">
        <f ca="1">IF(INDEX(Transactions!$L:$L,ROW()-8)="",TODAY(),INDEX(Transactions!$G:$G,ROW()-8))</f>
        <v>46238</v>
      </c>
      <c r="F4827">
        <f>IF(INDEX(Transactions!$L:$L,ROW()-8)="",0,INDEX(Transactions!$Q:$Q,ROW()-8))</f>
        <v>0</v>
      </c>
    </row>
    <row r="4828" spans="2:6" x14ac:dyDescent="0.15">
      <c r="B4828">
        <f ca="1">IF(INDEX(Transactions!$L:$L,ROW()-8)="",TODAY(),INDEX(Transactions!$G:$G,ROW()-8))</f>
        <v>46238</v>
      </c>
      <c r="F4828">
        <f>IF(INDEX(Transactions!$L:$L,ROW()-8)="",0,INDEX(Transactions!$Q:$Q,ROW()-8))</f>
        <v>0</v>
      </c>
    </row>
    <row r="4829" spans="2:6" x14ac:dyDescent="0.15">
      <c r="B4829">
        <f ca="1">IF(INDEX(Transactions!$L:$L,ROW()-8)="",TODAY(),INDEX(Transactions!$G:$G,ROW()-8))</f>
        <v>46238</v>
      </c>
      <c r="F4829">
        <f>IF(INDEX(Transactions!$L:$L,ROW()-8)="",0,INDEX(Transactions!$Q:$Q,ROW()-8))</f>
        <v>0</v>
      </c>
    </row>
    <row r="4830" spans="2:6" x14ac:dyDescent="0.15">
      <c r="B4830">
        <f ca="1">IF(INDEX(Transactions!$L:$L,ROW()-8)="",TODAY(),INDEX(Transactions!$G:$G,ROW()-8))</f>
        <v>46238</v>
      </c>
      <c r="F4830">
        <f>IF(INDEX(Transactions!$L:$L,ROW()-8)="",0,INDEX(Transactions!$Q:$Q,ROW()-8))</f>
        <v>0</v>
      </c>
    </row>
    <row r="4831" spans="2:6" x14ac:dyDescent="0.15">
      <c r="B4831">
        <f ca="1">IF(INDEX(Transactions!$L:$L,ROW()-8)="",TODAY(),INDEX(Transactions!$G:$G,ROW()-8))</f>
        <v>46238</v>
      </c>
      <c r="F4831">
        <f>IF(INDEX(Transactions!$L:$L,ROW()-8)="",0,INDEX(Transactions!$Q:$Q,ROW()-8))</f>
        <v>0</v>
      </c>
    </row>
    <row r="4832" spans="2:6" x14ac:dyDescent="0.15">
      <c r="B4832">
        <f ca="1">IF(INDEX(Transactions!$L:$L,ROW()-8)="",TODAY(),INDEX(Transactions!$G:$G,ROW()-8))</f>
        <v>46238</v>
      </c>
      <c r="F4832">
        <f>IF(INDEX(Transactions!$L:$L,ROW()-8)="",0,INDEX(Transactions!$Q:$Q,ROW()-8))</f>
        <v>0</v>
      </c>
    </row>
    <row r="4833" spans="2:6" x14ac:dyDescent="0.15">
      <c r="B4833">
        <f ca="1">IF(INDEX(Transactions!$L:$L,ROW()-8)="",TODAY(),INDEX(Transactions!$G:$G,ROW()-8))</f>
        <v>46238</v>
      </c>
      <c r="F4833">
        <f>IF(INDEX(Transactions!$L:$L,ROW()-8)="",0,INDEX(Transactions!$Q:$Q,ROW()-8))</f>
        <v>0</v>
      </c>
    </row>
    <row r="4834" spans="2:6" x14ac:dyDescent="0.15">
      <c r="B4834">
        <f ca="1">IF(INDEX(Transactions!$L:$L,ROW()-8)="",TODAY(),INDEX(Transactions!$G:$G,ROW()-8))</f>
        <v>46238</v>
      </c>
      <c r="F4834">
        <f>IF(INDEX(Transactions!$L:$L,ROW()-8)="",0,INDEX(Transactions!$Q:$Q,ROW()-8))</f>
        <v>0</v>
      </c>
    </row>
    <row r="4835" spans="2:6" x14ac:dyDescent="0.15">
      <c r="B4835">
        <f ca="1">IF(INDEX(Transactions!$L:$L,ROW()-8)="",TODAY(),INDEX(Transactions!$G:$G,ROW()-8))</f>
        <v>46238</v>
      </c>
      <c r="F4835">
        <f>IF(INDEX(Transactions!$L:$L,ROW()-8)="",0,INDEX(Transactions!$Q:$Q,ROW()-8))</f>
        <v>0</v>
      </c>
    </row>
    <row r="4836" spans="2:6" x14ac:dyDescent="0.15">
      <c r="B4836">
        <f ca="1">IF(INDEX(Transactions!$L:$L,ROW()-8)="",TODAY(),INDEX(Transactions!$G:$G,ROW()-8))</f>
        <v>46238</v>
      </c>
      <c r="F4836">
        <f>IF(INDEX(Transactions!$L:$L,ROW()-8)="",0,INDEX(Transactions!$Q:$Q,ROW()-8))</f>
        <v>0</v>
      </c>
    </row>
    <row r="4837" spans="2:6" x14ac:dyDescent="0.15">
      <c r="B4837">
        <f ca="1">IF(INDEX(Transactions!$L:$L,ROW()-8)="",TODAY(),INDEX(Transactions!$G:$G,ROW()-8))</f>
        <v>46238</v>
      </c>
      <c r="F4837">
        <f>IF(INDEX(Transactions!$L:$L,ROW()-8)="",0,INDEX(Transactions!$Q:$Q,ROW()-8))</f>
        <v>0</v>
      </c>
    </row>
    <row r="4838" spans="2:6" x14ac:dyDescent="0.15">
      <c r="B4838">
        <f ca="1">IF(INDEX(Transactions!$L:$L,ROW()-8)="",TODAY(),INDEX(Transactions!$G:$G,ROW()-8))</f>
        <v>46238</v>
      </c>
      <c r="F4838">
        <f>IF(INDEX(Transactions!$L:$L,ROW()-8)="",0,INDEX(Transactions!$Q:$Q,ROW()-8))</f>
        <v>0</v>
      </c>
    </row>
    <row r="4839" spans="2:6" x14ac:dyDescent="0.15">
      <c r="B4839">
        <f ca="1">IF(INDEX(Transactions!$L:$L,ROW()-8)="",TODAY(),INDEX(Transactions!$G:$G,ROW()-8))</f>
        <v>46238</v>
      </c>
      <c r="F4839">
        <f>IF(INDEX(Transactions!$L:$L,ROW()-8)="",0,INDEX(Transactions!$Q:$Q,ROW()-8))</f>
        <v>0</v>
      </c>
    </row>
    <row r="4840" spans="2:6" x14ac:dyDescent="0.15">
      <c r="B4840">
        <f ca="1">IF(INDEX(Transactions!$L:$L,ROW()-8)="",TODAY(),INDEX(Transactions!$G:$G,ROW()-8))</f>
        <v>46238</v>
      </c>
      <c r="F4840">
        <f>IF(INDEX(Transactions!$L:$L,ROW()-8)="",0,INDEX(Transactions!$Q:$Q,ROW()-8))</f>
        <v>0</v>
      </c>
    </row>
    <row r="4841" spans="2:6" x14ac:dyDescent="0.15">
      <c r="B4841">
        <f ca="1">IF(INDEX(Transactions!$L:$L,ROW()-8)="",TODAY(),INDEX(Transactions!$G:$G,ROW()-8))</f>
        <v>46238</v>
      </c>
      <c r="F4841">
        <f>IF(INDEX(Transactions!$L:$L,ROW()-8)="",0,INDEX(Transactions!$Q:$Q,ROW()-8))</f>
        <v>0</v>
      </c>
    </row>
    <row r="4842" spans="2:6" x14ac:dyDescent="0.15">
      <c r="B4842">
        <f ca="1">IF(INDEX(Transactions!$L:$L,ROW()-8)="",TODAY(),INDEX(Transactions!$G:$G,ROW()-8))</f>
        <v>46238</v>
      </c>
      <c r="F4842">
        <f>IF(INDEX(Transactions!$L:$L,ROW()-8)="",0,INDEX(Transactions!$Q:$Q,ROW()-8))</f>
        <v>0</v>
      </c>
    </row>
    <row r="4843" spans="2:6" x14ac:dyDescent="0.15">
      <c r="B4843">
        <f ca="1">IF(INDEX(Transactions!$L:$L,ROW()-8)="",TODAY(),INDEX(Transactions!$G:$G,ROW()-8))</f>
        <v>46238</v>
      </c>
      <c r="F4843">
        <f>IF(INDEX(Transactions!$L:$L,ROW()-8)="",0,INDEX(Transactions!$Q:$Q,ROW()-8))</f>
        <v>0</v>
      </c>
    </row>
    <row r="4844" spans="2:6" x14ac:dyDescent="0.15">
      <c r="B4844">
        <f ca="1">IF(INDEX(Transactions!$L:$L,ROW()-8)="",TODAY(),INDEX(Transactions!$G:$G,ROW()-8))</f>
        <v>46238</v>
      </c>
      <c r="F4844">
        <f>IF(INDEX(Transactions!$L:$L,ROW()-8)="",0,INDEX(Transactions!$Q:$Q,ROW()-8))</f>
        <v>0</v>
      </c>
    </row>
    <row r="4845" spans="2:6" x14ac:dyDescent="0.15">
      <c r="B4845">
        <f ca="1">IF(INDEX(Transactions!$L:$L,ROW()-8)="",TODAY(),INDEX(Transactions!$G:$G,ROW()-8))</f>
        <v>46238</v>
      </c>
      <c r="F4845">
        <f>IF(INDEX(Transactions!$L:$L,ROW()-8)="",0,INDEX(Transactions!$Q:$Q,ROW()-8))</f>
        <v>0</v>
      </c>
    </row>
    <row r="4846" spans="2:6" x14ac:dyDescent="0.15">
      <c r="B4846">
        <f ca="1">IF(INDEX(Transactions!$L:$L,ROW()-8)="",TODAY(),INDEX(Transactions!$G:$G,ROW()-8))</f>
        <v>46238</v>
      </c>
      <c r="F4846">
        <f>IF(INDEX(Transactions!$L:$L,ROW()-8)="",0,INDEX(Transactions!$Q:$Q,ROW()-8))</f>
        <v>0</v>
      </c>
    </row>
    <row r="4847" spans="2:6" x14ac:dyDescent="0.15">
      <c r="B4847">
        <f ca="1">IF(INDEX(Transactions!$L:$L,ROW()-8)="",TODAY(),INDEX(Transactions!$G:$G,ROW()-8))</f>
        <v>46238</v>
      </c>
      <c r="F4847">
        <f>IF(INDEX(Transactions!$L:$L,ROW()-8)="",0,INDEX(Transactions!$Q:$Q,ROW()-8))</f>
        <v>0</v>
      </c>
    </row>
    <row r="4848" spans="2:6" x14ac:dyDescent="0.15">
      <c r="B4848">
        <f ca="1">IF(INDEX(Transactions!$L:$L,ROW()-8)="",TODAY(),INDEX(Transactions!$G:$G,ROW()-8))</f>
        <v>46238</v>
      </c>
      <c r="F4848">
        <f>IF(INDEX(Transactions!$L:$L,ROW()-8)="",0,INDEX(Transactions!$Q:$Q,ROW()-8))</f>
        <v>0</v>
      </c>
    </row>
    <row r="4849" spans="2:6" x14ac:dyDescent="0.15">
      <c r="B4849">
        <f ca="1">IF(INDEX(Transactions!$L:$L,ROW()-8)="",TODAY(),INDEX(Transactions!$G:$G,ROW()-8))</f>
        <v>46238</v>
      </c>
      <c r="F4849">
        <f>IF(INDEX(Transactions!$L:$L,ROW()-8)="",0,INDEX(Transactions!$Q:$Q,ROW()-8))</f>
        <v>0</v>
      </c>
    </row>
    <row r="4850" spans="2:6" x14ac:dyDescent="0.15">
      <c r="B4850">
        <f ca="1">IF(INDEX(Transactions!$L:$L,ROW()-8)="",TODAY(),INDEX(Transactions!$G:$G,ROW()-8))</f>
        <v>46238</v>
      </c>
      <c r="F4850">
        <f>IF(INDEX(Transactions!$L:$L,ROW()-8)="",0,INDEX(Transactions!$Q:$Q,ROW()-8))</f>
        <v>0</v>
      </c>
    </row>
    <row r="4851" spans="2:6" x14ac:dyDescent="0.15">
      <c r="B4851">
        <f ca="1">IF(INDEX(Transactions!$L:$L,ROW()-8)="",TODAY(),INDEX(Transactions!$G:$G,ROW()-8))</f>
        <v>46238</v>
      </c>
      <c r="F4851">
        <f>IF(INDEX(Transactions!$L:$L,ROW()-8)="",0,INDEX(Transactions!$Q:$Q,ROW()-8))</f>
        <v>0</v>
      </c>
    </row>
    <row r="4852" spans="2:6" x14ac:dyDescent="0.15">
      <c r="B4852">
        <f ca="1">IF(INDEX(Transactions!$L:$L,ROW()-8)="",TODAY(),INDEX(Transactions!$G:$G,ROW()-8))</f>
        <v>46238</v>
      </c>
      <c r="F4852">
        <f>IF(INDEX(Transactions!$L:$L,ROW()-8)="",0,INDEX(Transactions!$Q:$Q,ROW()-8))</f>
        <v>0</v>
      </c>
    </row>
    <row r="4853" spans="2:6" x14ac:dyDescent="0.15">
      <c r="B4853">
        <f ca="1">IF(INDEX(Transactions!$L:$L,ROW()-8)="",TODAY(),INDEX(Transactions!$G:$G,ROW()-8))</f>
        <v>46238</v>
      </c>
      <c r="F4853">
        <f>IF(INDEX(Transactions!$L:$L,ROW()-8)="",0,INDEX(Transactions!$Q:$Q,ROW()-8))</f>
        <v>0</v>
      </c>
    </row>
    <row r="4854" spans="2:6" x14ac:dyDescent="0.15">
      <c r="B4854">
        <f ca="1">IF(INDEX(Transactions!$L:$L,ROW()-8)="",TODAY(),INDEX(Transactions!$G:$G,ROW()-8))</f>
        <v>46238</v>
      </c>
      <c r="F4854">
        <f>IF(INDEX(Transactions!$L:$L,ROW()-8)="",0,INDEX(Transactions!$Q:$Q,ROW()-8))</f>
        <v>0</v>
      </c>
    </row>
    <row r="4855" spans="2:6" x14ac:dyDescent="0.15">
      <c r="B4855">
        <f ca="1">IF(INDEX(Transactions!$L:$L,ROW()-8)="",TODAY(),INDEX(Transactions!$G:$G,ROW()-8))</f>
        <v>46238</v>
      </c>
      <c r="F4855">
        <f>IF(INDEX(Transactions!$L:$L,ROW()-8)="",0,INDEX(Transactions!$Q:$Q,ROW()-8))</f>
        <v>0</v>
      </c>
    </row>
    <row r="4856" spans="2:6" x14ac:dyDescent="0.15">
      <c r="B4856">
        <f ca="1">IF(INDEX(Transactions!$L:$L,ROW()-8)="",TODAY(),INDEX(Transactions!$G:$G,ROW()-8))</f>
        <v>46238</v>
      </c>
      <c r="F4856">
        <f>IF(INDEX(Transactions!$L:$L,ROW()-8)="",0,INDEX(Transactions!$Q:$Q,ROW()-8))</f>
        <v>0</v>
      </c>
    </row>
    <row r="4857" spans="2:6" x14ac:dyDescent="0.15">
      <c r="B4857">
        <f ca="1">IF(INDEX(Transactions!$L:$L,ROW()-8)="",TODAY(),INDEX(Transactions!$G:$G,ROW()-8))</f>
        <v>46238</v>
      </c>
      <c r="F4857">
        <f>IF(INDEX(Transactions!$L:$L,ROW()-8)="",0,INDEX(Transactions!$Q:$Q,ROW()-8))</f>
        <v>0</v>
      </c>
    </row>
    <row r="4858" spans="2:6" x14ac:dyDescent="0.15">
      <c r="B4858">
        <f ca="1">IF(INDEX(Transactions!$L:$L,ROW()-8)="",TODAY(),INDEX(Transactions!$G:$G,ROW()-8))</f>
        <v>46238</v>
      </c>
      <c r="F4858">
        <f>IF(INDEX(Transactions!$L:$L,ROW()-8)="",0,INDEX(Transactions!$Q:$Q,ROW()-8))</f>
        <v>0</v>
      </c>
    </row>
    <row r="4859" spans="2:6" x14ac:dyDescent="0.15">
      <c r="B4859">
        <f ca="1">IF(INDEX(Transactions!$L:$L,ROW()-8)="",TODAY(),INDEX(Transactions!$G:$G,ROW()-8))</f>
        <v>46238</v>
      </c>
      <c r="F4859">
        <f>IF(INDEX(Transactions!$L:$L,ROW()-8)="",0,INDEX(Transactions!$Q:$Q,ROW()-8))</f>
        <v>0</v>
      </c>
    </row>
    <row r="4860" spans="2:6" x14ac:dyDescent="0.15">
      <c r="B4860">
        <f ca="1">IF(INDEX(Transactions!$L:$L,ROW()-8)="",TODAY(),INDEX(Transactions!$G:$G,ROW()-8))</f>
        <v>46238</v>
      </c>
      <c r="F4860">
        <f>IF(INDEX(Transactions!$L:$L,ROW()-8)="",0,INDEX(Transactions!$Q:$Q,ROW()-8))</f>
        <v>0</v>
      </c>
    </row>
    <row r="4861" spans="2:6" x14ac:dyDescent="0.15">
      <c r="B4861">
        <f ca="1">IF(INDEX(Transactions!$L:$L,ROW()-8)="",TODAY(),INDEX(Transactions!$G:$G,ROW()-8))</f>
        <v>46238</v>
      </c>
      <c r="F4861">
        <f>IF(INDEX(Transactions!$L:$L,ROW()-8)="",0,INDEX(Transactions!$Q:$Q,ROW()-8))</f>
        <v>0</v>
      </c>
    </row>
    <row r="4862" spans="2:6" x14ac:dyDescent="0.15">
      <c r="B4862">
        <f ca="1">IF(INDEX(Transactions!$L:$L,ROW()-8)="",TODAY(),INDEX(Transactions!$G:$G,ROW()-8))</f>
        <v>46238</v>
      </c>
      <c r="F4862">
        <f>IF(INDEX(Transactions!$L:$L,ROW()-8)="",0,INDEX(Transactions!$Q:$Q,ROW()-8))</f>
        <v>0</v>
      </c>
    </row>
    <row r="4863" spans="2:6" x14ac:dyDescent="0.15">
      <c r="B4863">
        <f ca="1">IF(INDEX(Transactions!$L:$L,ROW()-8)="",TODAY(),INDEX(Transactions!$G:$G,ROW()-8))</f>
        <v>46238</v>
      </c>
      <c r="F4863">
        <f>IF(INDEX(Transactions!$L:$L,ROW()-8)="",0,INDEX(Transactions!$Q:$Q,ROW()-8))</f>
        <v>0</v>
      </c>
    </row>
    <row r="4864" spans="2:6" x14ac:dyDescent="0.15">
      <c r="B4864">
        <f ca="1">IF(INDEX(Transactions!$L:$L,ROW()-8)="",TODAY(),INDEX(Transactions!$G:$G,ROW()-8))</f>
        <v>46238</v>
      </c>
      <c r="F4864">
        <f>IF(INDEX(Transactions!$L:$L,ROW()-8)="",0,INDEX(Transactions!$Q:$Q,ROW()-8))</f>
        <v>0</v>
      </c>
    </row>
    <row r="4865" spans="2:6" x14ac:dyDescent="0.15">
      <c r="B4865">
        <f ca="1">IF(INDEX(Transactions!$L:$L,ROW()-8)="",TODAY(),INDEX(Transactions!$G:$G,ROW()-8))</f>
        <v>46238</v>
      </c>
      <c r="F4865">
        <f>IF(INDEX(Transactions!$L:$L,ROW()-8)="",0,INDEX(Transactions!$Q:$Q,ROW()-8))</f>
        <v>0</v>
      </c>
    </row>
    <row r="4866" spans="2:6" x14ac:dyDescent="0.15">
      <c r="B4866">
        <f ca="1">IF(INDEX(Transactions!$L:$L,ROW()-8)="",TODAY(),INDEX(Transactions!$G:$G,ROW()-8))</f>
        <v>46238</v>
      </c>
      <c r="F4866">
        <f>IF(INDEX(Transactions!$L:$L,ROW()-8)="",0,INDEX(Transactions!$Q:$Q,ROW()-8))</f>
        <v>0</v>
      </c>
    </row>
    <row r="4867" spans="2:6" x14ac:dyDescent="0.15">
      <c r="B4867">
        <f ca="1">IF(INDEX(Transactions!$L:$L,ROW()-8)="",TODAY(),INDEX(Transactions!$G:$G,ROW()-8))</f>
        <v>46238</v>
      </c>
      <c r="F4867">
        <f>IF(INDEX(Transactions!$L:$L,ROW()-8)="",0,INDEX(Transactions!$Q:$Q,ROW()-8))</f>
        <v>0</v>
      </c>
    </row>
    <row r="4868" spans="2:6" x14ac:dyDescent="0.15">
      <c r="B4868">
        <f ca="1">IF(INDEX(Transactions!$L:$L,ROW()-8)="",TODAY(),INDEX(Transactions!$G:$G,ROW()-8))</f>
        <v>46238</v>
      </c>
      <c r="F4868">
        <f>IF(INDEX(Transactions!$L:$L,ROW()-8)="",0,INDEX(Transactions!$Q:$Q,ROW()-8))</f>
        <v>0</v>
      </c>
    </row>
    <row r="4869" spans="2:6" x14ac:dyDescent="0.15">
      <c r="B4869">
        <f ca="1">IF(INDEX(Transactions!$L:$L,ROW()-8)="",TODAY(),INDEX(Transactions!$G:$G,ROW()-8))</f>
        <v>46238</v>
      </c>
      <c r="F4869">
        <f>IF(INDEX(Transactions!$L:$L,ROW()-8)="",0,INDEX(Transactions!$Q:$Q,ROW()-8))</f>
        <v>0</v>
      </c>
    </row>
    <row r="4870" spans="2:6" x14ac:dyDescent="0.15">
      <c r="B4870">
        <f ca="1">IF(INDEX(Transactions!$L:$L,ROW()-8)="",TODAY(),INDEX(Transactions!$G:$G,ROW()-8))</f>
        <v>46238</v>
      </c>
      <c r="F4870">
        <f>IF(INDEX(Transactions!$L:$L,ROW()-8)="",0,INDEX(Transactions!$Q:$Q,ROW()-8))</f>
        <v>0</v>
      </c>
    </row>
    <row r="4871" spans="2:6" x14ac:dyDescent="0.15">
      <c r="B4871">
        <f ca="1">IF(INDEX(Transactions!$L:$L,ROW()-8)="",TODAY(),INDEX(Transactions!$G:$G,ROW()-8))</f>
        <v>46238</v>
      </c>
      <c r="F4871">
        <f>IF(INDEX(Transactions!$L:$L,ROW()-8)="",0,INDEX(Transactions!$Q:$Q,ROW()-8))</f>
        <v>0</v>
      </c>
    </row>
    <row r="4872" spans="2:6" x14ac:dyDescent="0.15">
      <c r="B4872">
        <f ca="1">IF(INDEX(Transactions!$L:$L,ROW()-8)="",TODAY(),INDEX(Transactions!$G:$G,ROW()-8))</f>
        <v>46238</v>
      </c>
      <c r="F4872">
        <f>IF(INDEX(Transactions!$L:$L,ROW()-8)="",0,INDEX(Transactions!$Q:$Q,ROW()-8))</f>
        <v>0</v>
      </c>
    </row>
    <row r="4873" spans="2:6" x14ac:dyDescent="0.15">
      <c r="B4873">
        <f ca="1">IF(INDEX(Transactions!$L:$L,ROW()-8)="",TODAY(),INDEX(Transactions!$G:$G,ROW()-8))</f>
        <v>46238</v>
      </c>
      <c r="F4873">
        <f>IF(INDEX(Transactions!$L:$L,ROW()-8)="",0,INDEX(Transactions!$Q:$Q,ROW()-8))</f>
        <v>0</v>
      </c>
    </row>
    <row r="4874" spans="2:6" x14ac:dyDescent="0.15">
      <c r="B4874">
        <f ca="1">IF(INDEX(Transactions!$L:$L,ROW()-8)="",TODAY(),INDEX(Transactions!$G:$G,ROW()-8))</f>
        <v>46238</v>
      </c>
      <c r="F4874">
        <f>IF(INDEX(Transactions!$L:$L,ROW()-8)="",0,INDEX(Transactions!$Q:$Q,ROW()-8))</f>
        <v>0</v>
      </c>
    </row>
    <row r="4875" spans="2:6" x14ac:dyDescent="0.15">
      <c r="B4875">
        <f ca="1">IF(INDEX(Transactions!$L:$L,ROW()-8)="",TODAY(),INDEX(Transactions!$G:$G,ROW()-8))</f>
        <v>46238</v>
      </c>
      <c r="F4875">
        <f>IF(INDEX(Transactions!$L:$L,ROW()-8)="",0,INDEX(Transactions!$Q:$Q,ROW()-8))</f>
        <v>0</v>
      </c>
    </row>
    <row r="4876" spans="2:6" x14ac:dyDescent="0.15">
      <c r="B4876">
        <f ca="1">IF(INDEX(Transactions!$L:$L,ROW()-8)="",TODAY(),INDEX(Transactions!$G:$G,ROW()-8))</f>
        <v>46238</v>
      </c>
      <c r="F4876">
        <f>IF(INDEX(Transactions!$L:$L,ROW()-8)="",0,INDEX(Transactions!$Q:$Q,ROW()-8))</f>
        <v>0</v>
      </c>
    </row>
    <row r="4877" spans="2:6" x14ac:dyDescent="0.15">
      <c r="B4877">
        <f ca="1">IF(INDEX(Transactions!$L:$L,ROW()-8)="",TODAY(),INDEX(Transactions!$G:$G,ROW()-8))</f>
        <v>46238</v>
      </c>
      <c r="F4877">
        <f>IF(INDEX(Transactions!$L:$L,ROW()-8)="",0,INDEX(Transactions!$Q:$Q,ROW()-8))</f>
        <v>0</v>
      </c>
    </row>
    <row r="4878" spans="2:6" x14ac:dyDescent="0.15">
      <c r="B4878">
        <f ca="1">IF(INDEX(Transactions!$L:$L,ROW()-8)="",TODAY(),INDEX(Transactions!$G:$G,ROW()-8))</f>
        <v>46238</v>
      </c>
      <c r="F4878">
        <f>IF(INDEX(Transactions!$L:$L,ROW()-8)="",0,INDEX(Transactions!$Q:$Q,ROW()-8))</f>
        <v>0</v>
      </c>
    </row>
    <row r="4879" spans="2:6" x14ac:dyDescent="0.15">
      <c r="B4879">
        <f ca="1">IF(INDEX(Transactions!$L:$L,ROW()-8)="",TODAY(),INDEX(Transactions!$G:$G,ROW()-8))</f>
        <v>46238</v>
      </c>
      <c r="F4879">
        <f>IF(INDEX(Transactions!$L:$L,ROW()-8)="",0,INDEX(Transactions!$Q:$Q,ROW()-8))</f>
        <v>0</v>
      </c>
    </row>
    <row r="4880" spans="2:6" x14ac:dyDescent="0.15">
      <c r="B4880">
        <f ca="1">IF(INDEX(Transactions!$L:$L,ROW()-8)="",TODAY(),INDEX(Transactions!$G:$G,ROW()-8))</f>
        <v>46238</v>
      </c>
      <c r="F4880">
        <f>IF(INDEX(Transactions!$L:$L,ROW()-8)="",0,INDEX(Transactions!$Q:$Q,ROW()-8))</f>
        <v>0</v>
      </c>
    </row>
    <row r="4881" spans="2:6" x14ac:dyDescent="0.15">
      <c r="B4881">
        <f ca="1">IF(INDEX(Transactions!$L:$L,ROW()-8)="",TODAY(),INDEX(Transactions!$G:$G,ROW()-8))</f>
        <v>46238</v>
      </c>
      <c r="F4881">
        <f>IF(INDEX(Transactions!$L:$L,ROW()-8)="",0,INDEX(Transactions!$Q:$Q,ROW()-8))</f>
        <v>0</v>
      </c>
    </row>
    <row r="4882" spans="2:6" x14ac:dyDescent="0.15">
      <c r="B4882">
        <f ca="1">IF(INDEX(Transactions!$L:$L,ROW()-8)="",TODAY(),INDEX(Transactions!$G:$G,ROW()-8))</f>
        <v>46238</v>
      </c>
      <c r="F4882">
        <f>IF(INDEX(Transactions!$L:$L,ROW()-8)="",0,INDEX(Transactions!$Q:$Q,ROW()-8))</f>
        <v>0</v>
      </c>
    </row>
    <row r="4883" spans="2:6" x14ac:dyDescent="0.15">
      <c r="B4883">
        <f ca="1">IF(INDEX(Transactions!$L:$L,ROW()-8)="",TODAY(),INDEX(Transactions!$G:$G,ROW()-8))</f>
        <v>46238</v>
      </c>
      <c r="F4883">
        <f>IF(INDEX(Transactions!$L:$L,ROW()-8)="",0,INDEX(Transactions!$Q:$Q,ROW()-8))</f>
        <v>0</v>
      </c>
    </row>
    <row r="4884" spans="2:6" x14ac:dyDescent="0.15">
      <c r="B4884">
        <f ca="1">IF(INDEX(Transactions!$L:$L,ROW()-8)="",TODAY(),INDEX(Transactions!$G:$G,ROW()-8))</f>
        <v>46238</v>
      </c>
      <c r="F4884">
        <f>IF(INDEX(Transactions!$L:$L,ROW()-8)="",0,INDEX(Transactions!$Q:$Q,ROW()-8))</f>
        <v>0</v>
      </c>
    </row>
    <row r="4885" spans="2:6" x14ac:dyDescent="0.15">
      <c r="B4885">
        <f ca="1">IF(INDEX(Transactions!$L:$L,ROW()-8)="",TODAY(),INDEX(Transactions!$G:$G,ROW()-8))</f>
        <v>46238</v>
      </c>
      <c r="F4885">
        <f>IF(INDEX(Transactions!$L:$L,ROW()-8)="",0,INDEX(Transactions!$Q:$Q,ROW()-8))</f>
        <v>0</v>
      </c>
    </row>
    <row r="4886" spans="2:6" x14ac:dyDescent="0.15">
      <c r="B4886">
        <f ca="1">IF(INDEX(Transactions!$L:$L,ROW()-8)="",TODAY(),INDEX(Transactions!$G:$G,ROW()-8))</f>
        <v>46238</v>
      </c>
      <c r="F4886">
        <f>IF(INDEX(Transactions!$L:$L,ROW()-8)="",0,INDEX(Transactions!$Q:$Q,ROW()-8))</f>
        <v>0</v>
      </c>
    </row>
    <row r="4887" spans="2:6" x14ac:dyDescent="0.15">
      <c r="B4887">
        <f ca="1">IF(INDEX(Transactions!$L:$L,ROW()-8)="",TODAY(),INDEX(Transactions!$G:$G,ROW()-8))</f>
        <v>46238</v>
      </c>
      <c r="F4887">
        <f>IF(INDEX(Transactions!$L:$L,ROW()-8)="",0,INDEX(Transactions!$Q:$Q,ROW()-8))</f>
        <v>0</v>
      </c>
    </row>
    <row r="4888" spans="2:6" x14ac:dyDescent="0.15">
      <c r="B4888">
        <f ca="1">IF(INDEX(Transactions!$L:$L,ROW()-8)="",TODAY(),INDEX(Transactions!$G:$G,ROW()-8))</f>
        <v>46238</v>
      </c>
      <c r="F4888">
        <f>IF(INDEX(Transactions!$L:$L,ROW()-8)="",0,INDEX(Transactions!$Q:$Q,ROW()-8))</f>
        <v>0</v>
      </c>
    </row>
    <row r="4889" spans="2:6" x14ac:dyDescent="0.15">
      <c r="B4889">
        <f ca="1">IF(INDEX(Transactions!$L:$L,ROW()-8)="",TODAY(),INDEX(Transactions!$G:$G,ROW()-8))</f>
        <v>46238</v>
      </c>
      <c r="F4889">
        <f>IF(INDEX(Transactions!$L:$L,ROW()-8)="",0,INDEX(Transactions!$Q:$Q,ROW()-8))</f>
        <v>0</v>
      </c>
    </row>
    <row r="4890" spans="2:6" x14ac:dyDescent="0.15">
      <c r="B4890">
        <f ca="1">IF(INDEX(Transactions!$L:$L,ROW()-8)="",TODAY(),INDEX(Transactions!$G:$G,ROW()-8))</f>
        <v>46238</v>
      </c>
      <c r="F4890">
        <f>IF(INDEX(Transactions!$L:$L,ROW()-8)="",0,INDEX(Transactions!$Q:$Q,ROW()-8))</f>
        <v>0</v>
      </c>
    </row>
    <row r="4891" spans="2:6" x14ac:dyDescent="0.15">
      <c r="B4891">
        <f ca="1">IF(INDEX(Transactions!$L:$L,ROW()-8)="",TODAY(),INDEX(Transactions!$G:$G,ROW()-8))</f>
        <v>46238</v>
      </c>
      <c r="F4891">
        <f>IF(INDEX(Transactions!$L:$L,ROW()-8)="",0,INDEX(Transactions!$Q:$Q,ROW()-8))</f>
        <v>0</v>
      </c>
    </row>
    <row r="4892" spans="2:6" x14ac:dyDescent="0.15">
      <c r="B4892">
        <f ca="1">IF(INDEX(Transactions!$L:$L,ROW()-8)="",TODAY(),INDEX(Transactions!$G:$G,ROW()-8))</f>
        <v>46238</v>
      </c>
      <c r="F4892">
        <f>IF(INDEX(Transactions!$L:$L,ROW()-8)="",0,INDEX(Transactions!$Q:$Q,ROW()-8))</f>
        <v>0</v>
      </c>
    </row>
    <row r="4893" spans="2:6" x14ac:dyDescent="0.15">
      <c r="B4893">
        <f ca="1">IF(INDEX(Transactions!$L:$L,ROW()-8)="",TODAY(),INDEX(Transactions!$G:$G,ROW()-8))</f>
        <v>46238</v>
      </c>
      <c r="F4893">
        <f>IF(INDEX(Transactions!$L:$L,ROW()-8)="",0,INDEX(Transactions!$Q:$Q,ROW()-8))</f>
        <v>0</v>
      </c>
    </row>
    <row r="4894" spans="2:6" x14ac:dyDescent="0.15">
      <c r="B4894">
        <f ca="1">IF(INDEX(Transactions!$L:$L,ROW()-8)="",TODAY(),INDEX(Transactions!$G:$G,ROW()-8))</f>
        <v>46238</v>
      </c>
      <c r="F4894">
        <f>IF(INDEX(Transactions!$L:$L,ROW()-8)="",0,INDEX(Transactions!$Q:$Q,ROW()-8))</f>
        <v>0</v>
      </c>
    </row>
    <row r="4895" spans="2:6" x14ac:dyDescent="0.15">
      <c r="B4895">
        <f ca="1">IF(INDEX(Transactions!$L:$L,ROW()-8)="",TODAY(),INDEX(Transactions!$G:$G,ROW()-8))</f>
        <v>46238</v>
      </c>
      <c r="F4895">
        <f>IF(INDEX(Transactions!$L:$L,ROW()-8)="",0,INDEX(Transactions!$Q:$Q,ROW()-8))</f>
        <v>0</v>
      </c>
    </row>
    <row r="4896" spans="2:6" x14ac:dyDescent="0.15">
      <c r="B4896">
        <f ca="1">IF(INDEX(Transactions!$L:$L,ROW()-8)="",TODAY(),INDEX(Transactions!$G:$G,ROW()-8))</f>
        <v>46238</v>
      </c>
      <c r="F4896">
        <f>IF(INDEX(Transactions!$L:$L,ROW()-8)="",0,INDEX(Transactions!$Q:$Q,ROW()-8))</f>
        <v>0</v>
      </c>
    </row>
    <row r="4897" spans="2:6" x14ac:dyDescent="0.15">
      <c r="B4897">
        <f ca="1">IF(INDEX(Transactions!$L:$L,ROW()-8)="",TODAY(),INDEX(Transactions!$G:$G,ROW()-8))</f>
        <v>46238</v>
      </c>
      <c r="F4897">
        <f>IF(INDEX(Transactions!$L:$L,ROW()-8)="",0,INDEX(Transactions!$Q:$Q,ROW()-8))</f>
        <v>0</v>
      </c>
    </row>
    <row r="4898" spans="2:6" x14ac:dyDescent="0.15">
      <c r="B4898">
        <f ca="1">IF(INDEX(Transactions!$L:$L,ROW()-8)="",TODAY(),INDEX(Transactions!$G:$G,ROW()-8))</f>
        <v>46238</v>
      </c>
      <c r="F4898">
        <f>IF(INDEX(Transactions!$L:$L,ROW()-8)="",0,INDEX(Transactions!$Q:$Q,ROW()-8))</f>
        <v>0</v>
      </c>
    </row>
    <row r="4899" spans="2:6" x14ac:dyDescent="0.15">
      <c r="B4899">
        <f ca="1">IF(INDEX(Transactions!$L:$L,ROW()-8)="",TODAY(),INDEX(Transactions!$G:$G,ROW()-8))</f>
        <v>46238</v>
      </c>
      <c r="F4899">
        <f>IF(INDEX(Transactions!$L:$L,ROW()-8)="",0,INDEX(Transactions!$Q:$Q,ROW()-8))</f>
        <v>0</v>
      </c>
    </row>
    <row r="4900" spans="2:6" x14ac:dyDescent="0.15">
      <c r="B4900">
        <f ca="1">IF(INDEX(Transactions!$L:$L,ROW()-8)="",TODAY(),INDEX(Transactions!$G:$G,ROW()-8))</f>
        <v>46238</v>
      </c>
      <c r="F4900">
        <f>IF(INDEX(Transactions!$L:$L,ROW()-8)="",0,INDEX(Transactions!$Q:$Q,ROW()-8))</f>
        <v>0</v>
      </c>
    </row>
    <row r="4901" spans="2:6" x14ac:dyDescent="0.15">
      <c r="B4901">
        <f ca="1">IF(INDEX(Transactions!$L:$L,ROW()-8)="",TODAY(),INDEX(Transactions!$G:$G,ROW()-8))</f>
        <v>46238</v>
      </c>
      <c r="F4901">
        <f>IF(INDEX(Transactions!$L:$L,ROW()-8)="",0,INDEX(Transactions!$Q:$Q,ROW()-8))</f>
        <v>0</v>
      </c>
    </row>
    <row r="4902" spans="2:6" x14ac:dyDescent="0.15">
      <c r="B4902">
        <f ca="1">IF(INDEX(Transactions!$L:$L,ROW()-8)="",TODAY(),INDEX(Transactions!$G:$G,ROW()-8))</f>
        <v>46238</v>
      </c>
      <c r="F4902">
        <f>IF(INDEX(Transactions!$L:$L,ROW()-8)="",0,INDEX(Transactions!$Q:$Q,ROW()-8))</f>
        <v>0</v>
      </c>
    </row>
    <row r="4903" spans="2:6" x14ac:dyDescent="0.15">
      <c r="B4903">
        <f ca="1">IF(INDEX(Transactions!$L:$L,ROW()-8)="",TODAY(),INDEX(Transactions!$G:$G,ROW()-8))</f>
        <v>46238</v>
      </c>
      <c r="F4903">
        <f>IF(INDEX(Transactions!$L:$L,ROW()-8)="",0,INDEX(Transactions!$Q:$Q,ROW()-8))</f>
        <v>0</v>
      </c>
    </row>
    <row r="4904" spans="2:6" x14ac:dyDescent="0.15">
      <c r="B4904">
        <f ca="1">IF(INDEX(Transactions!$L:$L,ROW()-8)="",TODAY(),INDEX(Transactions!$G:$G,ROW()-8))</f>
        <v>46238</v>
      </c>
      <c r="F4904">
        <f>IF(INDEX(Transactions!$L:$L,ROW()-8)="",0,INDEX(Transactions!$Q:$Q,ROW()-8))</f>
        <v>0</v>
      </c>
    </row>
    <row r="4905" spans="2:6" x14ac:dyDescent="0.15">
      <c r="B4905">
        <f ca="1">IF(INDEX(Transactions!$L:$L,ROW()-8)="",TODAY(),INDEX(Transactions!$G:$G,ROW()-8))</f>
        <v>46238</v>
      </c>
      <c r="F4905">
        <f>IF(INDEX(Transactions!$L:$L,ROW()-8)="",0,INDEX(Transactions!$Q:$Q,ROW()-8))</f>
        <v>0</v>
      </c>
    </row>
    <row r="4906" spans="2:6" x14ac:dyDescent="0.15">
      <c r="B4906">
        <f ca="1">IF(INDEX(Transactions!$L:$L,ROW()-8)="",TODAY(),INDEX(Transactions!$G:$G,ROW()-8))</f>
        <v>46238</v>
      </c>
      <c r="F4906">
        <f>IF(INDEX(Transactions!$L:$L,ROW()-8)="",0,INDEX(Transactions!$Q:$Q,ROW()-8))</f>
        <v>0</v>
      </c>
    </row>
    <row r="4907" spans="2:6" x14ac:dyDescent="0.15">
      <c r="B4907">
        <f ca="1">IF(INDEX(Transactions!$L:$L,ROW()-8)="",TODAY(),INDEX(Transactions!$G:$G,ROW()-8))</f>
        <v>46238</v>
      </c>
      <c r="F4907">
        <f>IF(INDEX(Transactions!$L:$L,ROW()-8)="",0,INDEX(Transactions!$Q:$Q,ROW()-8))</f>
        <v>0</v>
      </c>
    </row>
    <row r="4908" spans="2:6" x14ac:dyDescent="0.15">
      <c r="B4908">
        <f ca="1">IF(INDEX(Transactions!$L:$L,ROW()-8)="",TODAY(),INDEX(Transactions!$G:$G,ROW()-8))</f>
        <v>46238</v>
      </c>
      <c r="F4908">
        <f>IF(INDEX(Transactions!$L:$L,ROW()-8)="",0,INDEX(Transactions!$Q:$Q,ROW()-8))</f>
        <v>0</v>
      </c>
    </row>
    <row r="4909" spans="2:6" x14ac:dyDescent="0.15">
      <c r="B4909">
        <f ca="1">IF(INDEX(Transactions!$L:$L,ROW()-8)="",TODAY(),INDEX(Transactions!$G:$G,ROW()-8))</f>
        <v>46238</v>
      </c>
      <c r="F4909">
        <f>IF(INDEX(Transactions!$L:$L,ROW()-8)="",0,INDEX(Transactions!$Q:$Q,ROW()-8))</f>
        <v>0</v>
      </c>
    </row>
    <row r="4910" spans="2:6" x14ac:dyDescent="0.15">
      <c r="B4910">
        <f ca="1">IF(INDEX(Transactions!$L:$L,ROW()-8)="",TODAY(),INDEX(Transactions!$G:$G,ROW()-8))</f>
        <v>46238</v>
      </c>
      <c r="F4910">
        <f>IF(INDEX(Transactions!$L:$L,ROW()-8)="",0,INDEX(Transactions!$Q:$Q,ROW()-8))</f>
        <v>0</v>
      </c>
    </row>
    <row r="4911" spans="2:6" x14ac:dyDescent="0.15">
      <c r="B4911">
        <f ca="1">IF(INDEX(Transactions!$L:$L,ROW()-8)="",TODAY(),INDEX(Transactions!$G:$G,ROW()-8))</f>
        <v>46238</v>
      </c>
      <c r="F4911">
        <f>IF(INDEX(Transactions!$L:$L,ROW()-8)="",0,INDEX(Transactions!$Q:$Q,ROW()-8))</f>
        <v>0</v>
      </c>
    </row>
    <row r="4912" spans="2:6" x14ac:dyDescent="0.15">
      <c r="B4912">
        <f ca="1">IF(INDEX(Transactions!$L:$L,ROW()-8)="",TODAY(),INDEX(Transactions!$G:$G,ROW()-8))</f>
        <v>46238</v>
      </c>
      <c r="F4912">
        <f>IF(INDEX(Transactions!$L:$L,ROW()-8)="",0,INDEX(Transactions!$Q:$Q,ROW()-8))</f>
        <v>0</v>
      </c>
    </row>
    <row r="4913" spans="2:6" x14ac:dyDescent="0.15">
      <c r="B4913">
        <f ca="1">IF(INDEX(Transactions!$L:$L,ROW()-8)="",TODAY(),INDEX(Transactions!$G:$G,ROW()-8))</f>
        <v>46238</v>
      </c>
      <c r="F4913">
        <f>IF(INDEX(Transactions!$L:$L,ROW()-8)="",0,INDEX(Transactions!$Q:$Q,ROW()-8))</f>
        <v>0</v>
      </c>
    </row>
    <row r="4914" spans="2:6" x14ac:dyDescent="0.15">
      <c r="B4914">
        <f ca="1">IF(INDEX(Transactions!$L:$L,ROW()-8)="",TODAY(),INDEX(Transactions!$G:$G,ROW()-8))</f>
        <v>46238</v>
      </c>
      <c r="F4914">
        <f>IF(INDEX(Transactions!$L:$L,ROW()-8)="",0,INDEX(Transactions!$Q:$Q,ROW()-8))</f>
        <v>0</v>
      </c>
    </row>
    <row r="4915" spans="2:6" x14ac:dyDescent="0.15">
      <c r="B4915">
        <f ca="1">IF(INDEX(Transactions!$L:$L,ROW()-8)="",TODAY(),INDEX(Transactions!$G:$G,ROW()-8))</f>
        <v>46238</v>
      </c>
      <c r="F4915">
        <f>IF(INDEX(Transactions!$L:$L,ROW()-8)="",0,INDEX(Transactions!$Q:$Q,ROW()-8))</f>
        <v>0</v>
      </c>
    </row>
    <row r="4916" spans="2:6" x14ac:dyDescent="0.15">
      <c r="B4916">
        <f ca="1">IF(INDEX(Transactions!$L:$L,ROW()-8)="",TODAY(),INDEX(Transactions!$G:$G,ROW()-8))</f>
        <v>46238</v>
      </c>
      <c r="F4916">
        <f>IF(INDEX(Transactions!$L:$L,ROW()-8)="",0,INDEX(Transactions!$Q:$Q,ROW()-8))</f>
        <v>0</v>
      </c>
    </row>
    <row r="4917" spans="2:6" x14ac:dyDescent="0.15">
      <c r="B4917">
        <f ca="1">IF(INDEX(Transactions!$L:$L,ROW()-8)="",TODAY(),INDEX(Transactions!$G:$G,ROW()-8))</f>
        <v>46238</v>
      </c>
      <c r="F4917">
        <f>IF(INDEX(Transactions!$L:$L,ROW()-8)="",0,INDEX(Transactions!$Q:$Q,ROW()-8))</f>
        <v>0</v>
      </c>
    </row>
    <row r="4918" spans="2:6" x14ac:dyDescent="0.15">
      <c r="B4918">
        <f ca="1">IF(INDEX(Transactions!$L:$L,ROW()-8)="",TODAY(),INDEX(Transactions!$G:$G,ROW()-8))</f>
        <v>46238</v>
      </c>
      <c r="F4918">
        <f>IF(INDEX(Transactions!$L:$L,ROW()-8)="",0,INDEX(Transactions!$Q:$Q,ROW()-8))</f>
        <v>0</v>
      </c>
    </row>
    <row r="4919" spans="2:6" x14ac:dyDescent="0.15">
      <c r="B4919">
        <f ca="1">IF(INDEX(Transactions!$L:$L,ROW()-8)="",TODAY(),INDEX(Transactions!$G:$G,ROW()-8))</f>
        <v>46238</v>
      </c>
      <c r="F4919">
        <f>IF(INDEX(Transactions!$L:$L,ROW()-8)="",0,INDEX(Transactions!$Q:$Q,ROW()-8))</f>
        <v>0</v>
      </c>
    </row>
    <row r="4920" spans="2:6" x14ac:dyDescent="0.15">
      <c r="B4920">
        <f ca="1">IF(INDEX(Transactions!$L:$L,ROW()-8)="",TODAY(),INDEX(Transactions!$G:$G,ROW()-8))</f>
        <v>46238</v>
      </c>
      <c r="F4920">
        <f>IF(INDEX(Transactions!$L:$L,ROW()-8)="",0,INDEX(Transactions!$Q:$Q,ROW()-8))</f>
        <v>0</v>
      </c>
    </row>
    <row r="4921" spans="2:6" x14ac:dyDescent="0.15">
      <c r="B4921">
        <f ca="1">IF(INDEX(Transactions!$L:$L,ROW()-8)="",TODAY(),INDEX(Transactions!$G:$G,ROW()-8))</f>
        <v>46238</v>
      </c>
      <c r="F4921">
        <f>IF(INDEX(Transactions!$L:$L,ROW()-8)="",0,INDEX(Transactions!$Q:$Q,ROW()-8))</f>
        <v>0</v>
      </c>
    </row>
    <row r="4922" spans="2:6" x14ac:dyDescent="0.15">
      <c r="B4922">
        <f ca="1">IF(INDEX(Transactions!$L:$L,ROW()-8)="",TODAY(),INDEX(Transactions!$G:$G,ROW()-8))</f>
        <v>46238</v>
      </c>
      <c r="F4922">
        <f>IF(INDEX(Transactions!$L:$L,ROW()-8)="",0,INDEX(Transactions!$Q:$Q,ROW()-8))</f>
        <v>0</v>
      </c>
    </row>
    <row r="4923" spans="2:6" x14ac:dyDescent="0.15">
      <c r="B4923">
        <f ca="1">IF(INDEX(Transactions!$L:$L,ROW()-8)="",TODAY(),INDEX(Transactions!$G:$G,ROW()-8))</f>
        <v>46238</v>
      </c>
      <c r="F4923">
        <f>IF(INDEX(Transactions!$L:$L,ROW()-8)="",0,INDEX(Transactions!$Q:$Q,ROW()-8))</f>
        <v>0</v>
      </c>
    </row>
    <row r="4924" spans="2:6" x14ac:dyDescent="0.15">
      <c r="B4924">
        <f ca="1">IF(INDEX(Transactions!$L:$L,ROW()-8)="",TODAY(),INDEX(Transactions!$G:$G,ROW()-8))</f>
        <v>46238</v>
      </c>
      <c r="F4924">
        <f>IF(INDEX(Transactions!$L:$L,ROW()-8)="",0,INDEX(Transactions!$Q:$Q,ROW()-8))</f>
        <v>0</v>
      </c>
    </row>
    <row r="4925" spans="2:6" x14ac:dyDescent="0.15">
      <c r="B4925">
        <f ca="1">IF(INDEX(Transactions!$L:$L,ROW()-8)="",TODAY(),INDEX(Transactions!$G:$G,ROW()-8))</f>
        <v>46238</v>
      </c>
      <c r="F4925">
        <f>IF(INDEX(Transactions!$L:$L,ROW()-8)="",0,INDEX(Transactions!$Q:$Q,ROW()-8))</f>
        <v>0</v>
      </c>
    </row>
    <row r="4926" spans="2:6" x14ac:dyDescent="0.15">
      <c r="B4926">
        <f ca="1">IF(INDEX(Transactions!$L:$L,ROW()-8)="",TODAY(),INDEX(Transactions!$G:$G,ROW()-8))</f>
        <v>46238</v>
      </c>
      <c r="F4926">
        <f>IF(INDEX(Transactions!$L:$L,ROW()-8)="",0,INDEX(Transactions!$Q:$Q,ROW()-8))</f>
        <v>0</v>
      </c>
    </row>
    <row r="4927" spans="2:6" x14ac:dyDescent="0.15">
      <c r="B4927">
        <f ca="1">IF(INDEX(Transactions!$L:$L,ROW()-8)="",TODAY(),INDEX(Transactions!$G:$G,ROW()-8))</f>
        <v>46238</v>
      </c>
      <c r="F4927">
        <f>IF(INDEX(Transactions!$L:$L,ROW()-8)="",0,INDEX(Transactions!$Q:$Q,ROW()-8))</f>
        <v>0</v>
      </c>
    </row>
    <row r="4928" spans="2:6" x14ac:dyDescent="0.15">
      <c r="B4928">
        <f ca="1">IF(INDEX(Transactions!$L:$L,ROW()-8)="",TODAY(),INDEX(Transactions!$G:$G,ROW()-8))</f>
        <v>46238</v>
      </c>
      <c r="F4928">
        <f>IF(INDEX(Transactions!$L:$L,ROW()-8)="",0,INDEX(Transactions!$Q:$Q,ROW()-8))</f>
        <v>0</v>
      </c>
    </row>
    <row r="4929" spans="2:6" x14ac:dyDescent="0.15">
      <c r="B4929">
        <f ca="1">IF(INDEX(Transactions!$L:$L,ROW()-8)="",TODAY(),INDEX(Transactions!$G:$G,ROW()-8))</f>
        <v>46238</v>
      </c>
      <c r="F4929">
        <f>IF(INDEX(Transactions!$L:$L,ROW()-8)="",0,INDEX(Transactions!$Q:$Q,ROW()-8))</f>
        <v>0</v>
      </c>
    </row>
    <row r="4930" spans="2:6" x14ac:dyDescent="0.15">
      <c r="B4930">
        <f ca="1">IF(INDEX(Transactions!$L:$L,ROW()-8)="",TODAY(),INDEX(Transactions!$G:$G,ROW()-8))</f>
        <v>46238</v>
      </c>
      <c r="F4930">
        <f>IF(INDEX(Transactions!$L:$L,ROW()-8)="",0,INDEX(Transactions!$Q:$Q,ROW()-8))</f>
        <v>0</v>
      </c>
    </row>
    <row r="4931" spans="2:6" x14ac:dyDescent="0.15">
      <c r="B4931">
        <f ca="1">IF(INDEX(Transactions!$L:$L,ROW()-8)="",TODAY(),INDEX(Transactions!$G:$G,ROW()-8))</f>
        <v>46238</v>
      </c>
      <c r="F4931">
        <f>IF(INDEX(Transactions!$L:$L,ROW()-8)="",0,INDEX(Transactions!$Q:$Q,ROW()-8))</f>
        <v>0</v>
      </c>
    </row>
    <row r="4932" spans="2:6" x14ac:dyDescent="0.15">
      <c r="B4932">
        <f ca="1">IF(INDEX(Transactions!$L:$L,ROW()-8)="",TODAY(),INDEX(Transactions!$G:$G,ROW()-8))</f>
        <v>46238</v>
      </c>
      <c r="F4932">
        <f>IF(INDEX(Transactions!$L:$L,ROW()-8)="",0,INDEX(Transactions!$Q:$Q,ROW()-8))</f>
        <v>0</v>
      </c>
    </row>
    <row r="4933" spans="2:6" x14ac:dyDescent="0.15">
      <c r="B4933">
        <f ca="1">IF(INDEX(Transactions!$L:$L,ROW()-8)="",TODAY(),INDEX(Transactions!$G:$G,ROW()-8))</f>
        <v>46238</v>
      </c>
      <c r="F4933">
        <f>IF(INDEX(Transactions!$L:$L,ROW()-8)="",0,INDEX(Transactions!$Q:$Q,ROW()-8))</f>
        <v>0</v>
      </c>
    </row>
    <row r="4934" spans="2:6" x14ac:dyDescent="0.15">
      <c r="B4934">
        <f ca="1">IF(INDEX(Transactions!$L:$L,ROW()-8)="",TODAY(),INDEX(Transactions!$G:$G,ROW()-8))</f>
        <v>46238</v>
      </c>
      <c r="F4934">
        <f>IF(INDEX(Transactions!$L:$L,ROW()-8)="",0,INDEX(Transactions!$Q:$Q,ROW()-8))</f>
        <v>0</v>
      </c>
    </row>
    <row r="4935" spans="2:6" x14ac:dyDescent="0.15">
      <c r="B4935">
        <f ca="1">IF(INDEX(Transactions!$L:$L,ROW()-8)="",TODAY(),INDEX(Transactions!$G:$G,ROW()-8))</f>
        <v>46238</v>
      </c>
      <c r="F4935">
        <f>IF(INDEX(Transactions!$L:$L,ROW()-8)="",0,INDEX(Transactions!$Q:$Q,ROW()-8))</f>
        <v>0</v>
      </c>
    </row>
    <row r="4936" spans="2:6" x14ac:dyDescent="0.15">
      <c r="B4936">
        <f ca="1">IF(INDEX(Transactions!$L:$L,ROW()-8)="",TODAY(),INDEX(Transactions!$G:$G,ROW()-8))</f>
        <v>46238</v>
      </c>
      <c r="F4936">
        <f>IF(INDEX(Transactions!$L:$L,ROW()-8)="",0,INDEX(Transactions!$Q:$Q,ROW()-8))</f>
        <v>0</v>
      </c>
    </row>
    <row r="4937" spans="2:6" x14ac:dyDescent="0.15">
      <c r="B4937">
        <f ca="1">IF(INDEX(Transactions!$L:$L,ROW()-8)="",TODAY(),INDEX(Transactions!$G:$G,ROW()-8))</f>
        <v>46238</v>
      </c>
      <c r="F4937">
        <f>IF(INDEX(Transactions!$L:$L,ROW()-8)="",0,INDEX(Transactions!$Q:$Q,ROW()-8))</f>
        <v>0</v>
      </c>
    </row>
    <row r="4938" spans="2:6" x14ac:dyDescent="0.15">
      <c r="B4938">
        <f ca="1">IF(INDEX(Transactions!$L:$L,ROW()-8)="",TODAY(),INDEX(Transactions!$G:$G,ROW()-8))</f>
        <v>46238</v>
      </c>
      <c r="F4938">
        <f>IF(INDEX(Transactions!$L:$L,ROW()-8)="",0,INDEX(Transactions!$Q:$Q,ROW()-8))</f>
        <v>0</v>
      </c>
    </row>
    <row r="4939" spans="2:6" x14ac:dyDescent="0.15">
      <c r="B4939">
        <f ca="1">IF(INDEX(Transactions!$L:$L,ROW()-8)="",TODAY(),INDEX(Transactions!$G:$G,ROW()-8))</f>
        <v>46238</v>
      </c>
      <c r="F4939">
        <f>IF(INDEX(Transactions!$L:$L,ROW()-8)="",0,INDEX(Transactions!$Q:$Q,ROW()-8))</f>
        <v>0</v>
      </c>
    </row>
    <row r="4940" spans="2:6" x14ac:dyDescent="0.15">
      <c r="B4940">
        <f ca="1">IF(INDEX(Transactions!$L:$L,ROW()-8)="",TODAY(),INDEX(Transactions!$G:$G,ROW()-8))</f>
        <v>46238</v>
      </c>
      <c r="F4940">
        <f>IF(INDEX(Transactions!$L:$L,ROW()-8)="",0,INDEX(Transactions!$Q:$Q,ROW()-8))</f>
        <v>0</v>
      </c>
    </row>
    <row r="4941" spans="2:6" x14ac:dyDescent="0.15">
      <c r="B4941">
        <f ca="1">IF(INDEX(Transactions!$L:$L,ROW()-8)="",TODAY(),INDEX(Transactions!$G:$G,ROW()-8))</f>
        <v>46238</v>
      </c>
      <c r="F4941">
        <f>IF(INDEX(Transactions!$L:$L,ROW()-8)="",0,INDEX(Transactions!$Q:$Q,ROW()-8))</f>
        <v>0</v>
      </c>
    </row>
    <row r="4942" spans="2:6" x14ac:dyDescent="0.15">
      <c r="B4942">
        <f ca="1">IF(INDEX(Transactions!$L:$L,ROW()-8)="",TODAY(),INDEX(Transactions!$G:$G,ROW()-8))</f>
        <v>46238</v>
      </c>
      <c r="F4942">
        <f>IF(INDEX(Transactions!$L:$L,ROW()-8)="",0,INDEX(Transactions!$Q:$Q,ROW()-8))</f>
        <v>0</v>
      </c>
    </row>
    <row r="4943" spans="2:6" x14ac:dyDescent="0.15">
      <c r="B4943">
        <f ca="1">IF(INDEX(Transactions!$L:$L,ROW()-8)="",TODAY(),INDEX(Transactions!$G:$G,ROW()-8))</f>
        <v>46238</v>
      </c>
      <c r="F4943">
        <f>IF(INDEX(Transactions!$L:$L,ROW()-8)="",0,INDEX(Transactions!$Q:$Q,ROW()-8))</f>
        <v>0</v>
      </c>
    </row>
    <row r="4944" spans="2:6" x14ac:dyDescent="0.15">
      <c r="B4944">
        <f ca="1">IF(INDEX(Transactions!$L:$L,ROW()-8)="",TODAY(),INDEX(Transactions!$G:$G,ROW()-8))</f>
        <v>46238</v>
      </c>
      <c r="F4944">
        <f>IF(INDEX(Transactions!$L:$L,ROW()-8)="",0,INDEX(Transactions!$Q:$Q,ROW()-8))</f>
        <v>0</v>
      </c>
    </row>
    <row r="4945" spans="2:6" x14ac:dyDescent="0.15">
      <c r="B4945">
        <f ca="1">IF(INDEX(Transactions!$L:$L,ROW()-8)="",TODAY(),INDEX(Transactions!$G:$G,ROW()-8))</f>
        <v>46238</v>
      </c>
      <c r="F4945">
        <f>IF(INDEX(Transactions!$L:$L,ROW()-8)="",0,INDEX(Transactions!$Q:$Q,ROW()-8))</f>
        <v>0</v>
      </c>
    </row>
    <row r="4946" spans="2:6" x14ac:dyDescent="0.15">
      <c r="B4946">
        <f ca="1">IF(INDEX(Transactions!$L:$L,ROW()-8)="",TODAY(),INDEX(Transactions!$G:$G,ROW()-8))</f>
        <v>46238</v>
      </c>
      <c r="F4946">
        <f>IF(INDEX(Transactions!$L:$L,ROW()-8)="",0,INDEX(Transactions!$Q:$Q,ROW()-8))</f>
        <v>0</v>
      </c>
    </row>
    <row r="4947" spans="2:6" x14ac:dyDescent="0.15">
      <c r="B4947">
        <f ca="1">IF(INDEX(Transactions!$L:$L,ROW()-8)="",TODAY(),INDEX(Transactions!$G:$G,ROW()-8))</f>
        <v>46238</v>
      </c>
      <c r="F4947">
        <f>IF(INDEX(Transactions!$L:$L,ROW()-8)="",0,INDEX(Transactions!$Q:$Q,ROW()-8))</f>
        <v>0</v>
      </c>
    </row>
    <row r="4948" spans="2:6" x14ac:dyDescent="0.15">
      <c r="B4948">
        <f ca="1">IF(INDEX(Transactions!$L:$L,ROW()-8)="",TODAY(),INDEX(Transactions!$G:$G,ROW()-8))</f>
        <v>46238</v>
      </c>
      <c r="F4948">
        <f>IF(INDEX(Transactions!$L:$L,ROW()-8)="",0,INDEX(Transactions!$Q:$Q,ROW()-8))</f>
        <v>0</v>
      </c>
    </row>
    <row r="4949" spans="2:6" x14ac:dyDescent="0.15">
      <c r="B4949">
        <f ca="1">IF(INDEX(Transactions!$L:$L,ROW()-8)="",TODAY(),INDEX(Transactions!$G:$G,ROW()-8))</f>
        <v>46238</v>
      </c>
      <c r="F4949">
        <f>IF(INDEX(Transactions!$L:$L,ROW()-8)="",0,INDEX(Transactions!$Q:$Q,ROW()-8))</f>
        <v>0</v>
      </c>
    </row>
    <row r="4950" spans="2:6" x14ac:dyDescent="0.15">
      <c r="B4950">
        <f ca="1">IF(INDEX(Transactions!$L:$L,ROW()-8)="",TODAY(),INDEX(Transactions!$G:$G,ROW()-8))</f>
        <v>46238</v>
      </c>
      <c r="F4950">
        <f>IF(INDEX(Transactions!$L:$L,ROW()-8)="",0,INDEX(Transactions!$Q:$Q,ROW()-8))</f>
        <v>0</v>
      </c>
    </row>
    <row r="4951" spans="2:6" x14ac:dyDescent="0.15">
      <c r="B4951">
        <f ca="1">IF(INDEX(Transactions!$L:$L,ROW()-8)="",TODAY(),INDEX(Transactions!$G:$G,ROW()-8))</f>
        <v>46238</v>
      </c>
      <c r="F4951">
        <f>IF(INDEX(Transactions!$L:$L,ROW()-8)="",0,INDEX(Transactions!$Q:$Q,ROW()-8))</f>
        <v>0</v>
      </c>
    </row>
    <row r="4952" spans="2:6" x14ac:dyDescent="0.15">
      <c r="B4952">
        <f ca="1">IF(INDEX(Transactions!$L:$L,ROW()-8)="",TODAY(),INDEX(Transactions!$G:$G,ROW()-8))</f>
        <v>46238</v>
      </c>
      <c r="F4952">
        <f>IF(INDEX(Transactions!$L:$L,ROW()-8)="",0,INDEX(Transactions!$Q:$Q,ROW()-8))</f>
        <v>0</v>
      </c>
    </row>
    <row r="4953" spans="2:6" x14ac:dyDescent="0.15">
      <c r="B4953">
        <f ca="1">IF(INDEX(Transactions!$L:$L,ROW()-8)="",TODAY(),INDEX(Transactions!$G:$G,ROW()-8))</f>
        <v>46238</v>
      </c>
      <c r="F4953">
        <f>IF(INDEX(Transactions!$L:$L,ROW()-8)="",0,INDEX(Transactions!$Q:$Q,ROW()-8))</f>
        <v>0</v>
      </c>
    </row>
    <row r="4954" spans="2:6" x14ac:dyDescent="0.15">
      <c r="B4954">
        <f ca="1">IF(INDEX(Transactions!$L:$L,ROW()-8)="",TODAY(),INDEX(Transactions!$G:$G,ROW()-8))</f>
        <v>46238</v>
      </c>
      <c r="F4954">
        <f>IF(INDEX(Transactions!$L:$L,ROW()-8)="",0,INDEX(Transactions!$Q:$Q,ROW()-8))</f>
        <v>0</v>
      </c>
    </row>
    <row r="4955" spans="2:6" x14ac:dyDescent="0.15">
      <c r="B4955">
        <f ca="1">IF(INDEX(Transactions!$L:$L,ROW()-8)="",TODAY(),INDEX(Transactions!$G:$G,ROW()-8))</f>
        <v>46238</v>
      </c>
      <c r="F4955">
        <f>IF(INDEX(Transactions!$L:$L,ROW()-8)="",0,INDEX(Transactions!$Q:$Q,ROW()-8))</f>
        <v>0</v>
      </c>
    </row>
    <row r="4956" spans="2:6" x14ac:dyDescent="0.15">
      <c r="B4956">
        <f ca="1">IF(INDEX(Transactions!$L:$L,ROW()-8)="",TODAY(),INDEX(Transactions!$G:$G,ROW()-8))</f>
        <v>46238</v>
      </c>
      <c r="F4956">
        <f>IF(INDEX(Transactions!$L:$L,ROW()-8)="",0,INDEX(Transactions!$Q:$Q,ROW()-8))</f>
        <v>0</v>
      </c>
    </row>
    <row r="4957" spans="2:6" x14ac:dyDescent="0.15">
      <c r="B4957">
        <f ca="1">IF(INDEX(Transactions!$L:$L,ROW()-8)="",TODAY(),INDEX(Transactions!$G:$G,ROW()-8))</f>
        <v>46238</v>
      </c>
      <c r="F4957">
        <f>IF(INDEX(Transactions!$L:$L,ROW()-8)="",0,INDEX(Transactions!$Q:$Q,ROW()-8))</f>
        <v>0</v>
      </c>
    </row>
    <row r="4958" spans="2:6" x14ac:dyDescent="0.15">
      <c r="B4958">
        <f ca="1">IF(INDEX(Transactions!$L:$L,ROW()-8)="",TODAY(),INDEX(Transactions!$G:$G,ROW()-8))</f>
        <v>46238</v>
      </c>
      <c r="F4958">
        <f>IF(INDEX(Transactions!$L:$L,ROW()-8)="",0,INDEX(Transactions!$Q:$Q,ROW()-8))</f>
        <v>0</v>
      </c>
    </row>
    <row r="4959" spans="2:6" x14ac:dyDescent="0.15">
      <c r="B4959">
        <f ca="1">IF(INDEX(Transactions!$L:$L,ROW()-8)="",TODAY(),INDEX(Transactions!$G:$G,ROW()-8))</f>
        <v>46238</v>
      </c>
      <c r="F4959">
        <f>IF(INDEX(Transactions!$L:$L,ROW()-8)="",0,INDEX(Transactions!$Q:$Q,ROW()-8))</f>
        <v>0</v>
      </c>
    </row>
    <row r="4960" spans="2:6" x14ac:dyDescent="0.15">
      <c r="B4960">
        <f ca="1">IF(INDEX(Transactions!$L:$L,ROW()-8)="",TODAY(),INDEX(Transactions!$G:$G,ROW()-8))</f>
        <v>46238</v>
      </c>
      <c r="F4960">
        <f>IF(INDEX(Transactions!$L:$L,ROW()-8)="",0,INDEX(Transactions!$Q:$Q,ROW()-8))</f>
        <v>0</v>
      </c>
    </row>
    <row r="4961" spans="2:6" x14ac:dyDescent="0.15">
      <c r="B4961">
        <f ca="1">IF(INDEX(Transactions!$L:$L,ROW()-8)="",TODAY(),INDEX(Transactions!$G:$G,ROW()-8))</f>
        <v>46238</v>
      </c>
      <c r="F4961">
        <f>IF(INDEX(Transactions!$L:$L,ROW()-8)="",0,INDEX(Transactions!$Q:$Q,ROW()-8))</f>
        <v>0</v>
      </c>
    </row>
    <row r="4962" spans="2:6" x14ac:dyDescent="0.15">
      <c r="B4962">
        <f ca="1">IF(INDEX(Transactions!$L:$L,ROW()-8)="",TODAY(),INDEX(Transactions!$G:$G,ROW()-8))</f>
        <v>46238</v>
      </c>
      <c r="F4962">
        <f>IF(INDEX(Transactions!$L:$L,ROW()-8)="",0,INDEX(Transactions!$Q:$Q,ROW()-8))</f>
        <v>0</v>
      </c>
    </row>
    <row r="4963" spans="2:6" x14ac:dyDescent="0.15">
      <c r="B4963">
        <f ca="1">IF(INDEX(Transactions!$L:$L,ROW()-8)="",TODAY(),INDEX(Transactions!$G:$G,ROW()-8))</f>
        <v>46238</v>
      </c>
      <c r="F4963">
        <f>IF(INDEX(Transactions!$L:$L,ROW()-8)="",0,INDEX(Transactions!$Q:$Q,ROW()-8))</f>
        <v>0</v>
      </c>
    </row>
    <row r="4964" spans="2:6" x14ac:dyDescent="0.15">
      <c r="B4964">
        <f ca="1">IF(INDEX(Transactions!$L:$L,ROW()-8)="",TODAY(),INDEX(Transactions!$G:$G,ROW()-8))</f>
        <v>46238</v>
      </c>
      <c r="F4964">
        <f>IF(INDEX(Transactions!$L:$L,ROW()-8)="",0,INDEX(Transactions!$Q:$Q,ROW()-8))</f>
        <v>0</v>
      </c>
    </row>
    <row r="4965" spans="2:6" x14ac:dyDescent="0.15">
      <c r="B4965">
        <f ca="1">IF(INDEX(Transactions!$L:$L,ROW()-8)="",TODAY(),INDEX(Transactions!$G:$G,ROW()-8))</f>
        <v>46238</v>
      </c>
      <c r="F4965">
        <f>IF(INDEX(Transactions!$L:$L,ROW()-8)="",0,INDEX(Transactions!$Q:$Q,ROW()-8))</f>
        <v>0</v>
      </c>
    </row>
    <row r="4966" spans="2:6" x14ac:dyDescent="0.15">
      <c r="B4966">
        <f ca="1">IF(INDEX(Transactions!$L:$L,ROW()-8)="",TODAY(),INDEX(Transactions!$G:$G,ROW()-8))</f>
        <v>46238</v>
      </c>
      <c r="F4966">
        <f>IF(INDEX(Transactions!$L:$L,ROW()-8)="",0,INDEX(Transactions!$Q:$Q,ROW()-8))</f>
        <v>0</v>
      </c>
    </row>
    <row r="4967" spans="2:6" x14ac:dyDescent="0.15">
      <c r="B4967">
        <f ca="1">IF(INDEX(Transactions!$L:$L,ROW()-8)="",TODAY(),INDEX(Transactions!$G:$G,ROW()-8))</f>
        <v>46238</v>
      </c>
      <c r="F4967">
        <f>IF(INDEX(Transactions!$L:$L,ROW()-8)="",0,INDEX(Transactions!$Q:$Q,ROW()-8))</f>
        <v>0</v>
      </c>
    </row>
    <row r="4968" spans="2:6" x14ac:dyDescent="0.15">
      <c r="B4968">
        <f ca="1">IF(INDEX(Transactions!$L:$L,ROW()-8)="",TODAY(),INDEX(Transactions!$G:$G,ROW()-8))</f>
        <v>46238</v>
      </c>
      <c r="F4968">
        <f>IF(INDEX(Transactions!$L:$L,ROW()-8)="",0,INDEX(Transactions!$Q:$Q,ROW()-8))</f>
        <v>0</v>
      </c>
    </row>
    <row r="4969" spans="2:6" x14ac:dyDescent="0.15">
      <c r="B4969">
        <f ca="1">IF(INDEX(Transactions!$L:$L,ROW()-8)="",TODAY(),INDEX(Transactions!$G:$G,ROW()-8))</f>
        <v>46238</v>
      </c>
      <c r="F4969">
        <f>IF(INDEX(Transactions!$L:$L,ROW()-8)="",0,INDEX(Transactions!$Q:$Q,ROW()-8))</f>
        <v>0</v>
      </c>
    </row>
    <row r="4970" spans="2:6" x14ac:dyDescent="0.15">
      <c r="B4970">
        <f ca="1">IF(INDEX(Transactions!$L:$L,ROW()-8)="",TODAY(),INDEX(Transactions!$G:$G,ROW()-8))</f>
        <v>46238</v>
      </c>
      <c r="F4970">
        <f>IF(INDEX(Transactions!$L:$L,ROW()-8)="",0,INDEX(Transactions!$Q:$Q,ROW()-8))</f>
        <v>0</v>
      </c>
    </row>
    <row r="4971" spans="2:6" x14ac:dyDescent="0.15">
      <c r="B4971">
        <f ca="1">IF(INDEX(Transactions!$L:$L,ROW()-8)="",TODAY(),INDEX(Transactions!$G:$G,ROW()-8))</f>
        <v>46238</v>
      </c>
      <c r="F4971">
        <f>IF(INDEX(Transactions!$L:$L,ROW()-8)="",0,INDEX(Transactions!$Q:$Q,ROW()-8))</f>
        <v>0</v>
      </c>
    </row>
    <row r="4972" spans="2:6" x14ac:dyDescent="0.15">
      <c r="B4972">
        <f ca="1">IF(INDEX(Transactions!$L:$L,ROW()-8)="",TODAY(),INDEX(Transactions!$G:$G,ROW()-8))</f>
        <v>46238</v>
      </c>
      <c r="F4972">
        <f>IF(INDEX(Transactions!$L:$L,ROW()-8)="",0,INDEX(Transactions!$Q:$Q,ROW()-8))</f>
        <v>0</v>
      </c>
    </row>
    <row r="4973" spans="2:6" x14ac:dyDescent="0.15">
      <c r="B4973">
        <f ca="1">IF(INDEX(Transactions!$L:$L,ROW()-8)="",TODAY(),INDEX(Transactions!$G:$G,ROW()-8))</f>
        <v>46238</v>
      </c>
      <c r="F4973">
        <f>IF(INDEX(Transactions!$L:$L,ROW()-8)="",0,INDEX(Transactions!$Q:$Q,ROW()-8))</f>
        <v>0</v>
      </c>
    </row>
    <row r="4974" spans="2:6" x14ac:dyDescent="0.15">
      <c r="B4974">
        <f ca="1">IF(INDEX(Transactions!$L:$L,ROW()-8)="",TODAY(),INDEX(Transactions!$G:$G,ROW()-8))</f>
        <v>46238</v>
      </c>
      <c r="F4974">
        <f>IF(INDEX(Transactions!$L:$L,ROW()-8)="",0,INDEX(Transactions!$Q:$Q,ROW()-8))</f>
        <v>0</v>
      </c>
    </row>
    <row r="4975" spans="2:6" x14ac:dyDescent="0.15">
      <c r="B4975">
        <f ca="1">IF(INDEX(Transactions!$L:$L,ROW()-8)="",TODAY(),INDEX(Transactions!$G:$G,ROW()-8))</f>
        <v>46238</v>
      </c>
      <c r="F4975">
        <f>IF(INDEX(Transactions!$L:$L,ROW()-8)="",0,INDEX(Transactions!$Q:$Q,ROW()-8))</f>
        <v>0</v>
      </c>
    </row>
    <row r="4976" spans="2:6" x14ac:dyDescent="0.15">
      <c r="B4976">
        <f ca="1">IF(INDEX(Transactions!$L:$L,ROW()-8)="",TODAY(),INDEX(Transactions!$G:$G,ROW()-8))</f>
        <v>46238</v>
      </c>
      <c r="F4976">
        <f>IF(INDEX(Transactions!$L:$L,ROW()-8)="",0,INDEX(Transactions!$Q:$Q,ROW()-8))</f>
        <v>0</v>
      </c>
    </row>
    <row r="4977" spans="2:6" x14ac:dyDescent="0.15">
      <c r="B4977">
        <f ca="1">IF(INDEX(Transactions!$L:$L,ROW()-8)="",TODAY(),INDEX(Transactions!$G:$G,ROW()-8))</f>
        <v>46238</v>
      </c>
      <c r="F4977">
        <f>IF(INDEX(Transactions!$L:$L,ROW()-8)="",0,INDEX(Transactions!$Q:$Q,ROW()-8))</f>
        <v>0</v>
      </c>
    </row>
    <row r="4978" spans="2:6" x14ac:dyDescent="0.15">
      <c r="B4978">
        <f ca="1">IF(INDEX(Transactions!$L:$L,ROW()-8)="",TODAY(),INDEX(Transactions!$G:$G,ROW()-8))</f>
        <v>46238</v>
      </c>
      <c r="F4978">
        <f>IF(INDEX(Transactions!$L:$L,ROW()-8)="",0,INDEX(Transactions!$Q:$Q,ROW()-8))</f>
        <v>0</v>
      </c>
    </row>
    <row r="4979" spans="2:6" x14ac:dyDescent="0.15">
      <c r="B4979">
        <f ca="1">IF(INDEX(Transactions!$L:$L,ROW()-8)="",TODAY(),INDEX(Transactions!$G:$G,ROW()-8))</f>
        <v>46238</v>
      </c>
      <c r="F4979">
        <f>IF(INDEX(Transactions!$L:$L,ROW()-8)="",0,INDEX(Transactions!$Q:$Q,ROW()-8))</f>
        <v>0</v>
      </c>
    </row>
    <row r="4980" spans="2:6" x14ac:dyDescent="0.15">
      <c r="B4980">
        <f ca="1">IF(INDEX(Transactions!$L:$L,ROW()-8)="",TODAY(),INDEX(Transactions!$G:$G,ROW()-8))</f>
        <v>46238</v>
      </c>
      <c r="F4980">
        <f>IF(INDEX(Transactions!$L:$L,ROW()-8)="",0,INDEX(Transactions!$Q:$Q,ROW()-8))</f>
        <v>0</v>
      </c>
    </row>
    <row r="4981" spans="2:6" x14ac:dyDescent="0.15">
      <c r="B4981">
        <f ca="1">IF(INDEX(Transactions!$L:$L,ROW()-8)="",TODAY(),INDEX(Transactions!$G:$G,ROW()-8))</f>
        <v>46238</v>
      </c>
      <c r="F4981">
        <f>IF(INDEX(Transactions!$L:$L,ROW()-8)="",0,INDEX(Transactions!$Q:$Q,ROW()-8))</f>
        <v>0</v>
      </c>
    </row>
    <row r="4982" spans="2:6" x14ac:dyDescent="0.15">
      <c r="B4982">
        <f ca="1">IF(INDEX(Transactions!$L:$L,ROW()-8)="",TODAY(),INDEX(Transactions!$G:$G,ROW()-8))</f>
        <v>46238</v>
      </c>
      <c r="F4982">
        <f>IF(INDEX(Transactions!$L:$L,ROW()-8)="",0,INDEX(Transactions!$Q:$Q,ROW()-8))</f>
        <v>0</v>
      </c>
    </row>
    <row r="4983" spans="2:6" x14ac:dyDescent="0.15">
      <c r="B4983">
        <f ca="1">IF(INDEX(Transactions!$L:$L,ROW()-8)="",TODAY(),INDEX(Transactions!$G:$G,ROW()-8))</f>
        <v>46238</v>
      </c>
      <c r="F4983">
        <f>IF(INDEX(Transactions!$L:$L,ROW()-8)="",0,INDEX(Transactions!$Q:$Q,ROW()-8))</f>
        <v>0</v>
      </c>
    </row>
    <row r="4984" spans="2:6" x14ac:dyDescent="0.15">
      <c r="B4984">
        <f ca="1">IF(INDEX(Transactions!$L:$L,ROW()-8)="",TODAY(),INDEX(Transactions!$G:$G,ROW()-8))</f>
        <v>46238</v>
      </c>
      <c r="F4984">
        <f>IF(INDEX(Transactions!$L:$L,ROW()-8)="",0,INDEX(Transactions!$Q:$Q,ROW()-8))</f>
        <v>0</v>
      </c>
    </row>
    <row r="4985" spans="2:6" x14ac:dyDescent="0.15">
      <c r="B4985">
        <f ca="1">IF(INDEX(Transactions!$L:$L,ROW()-8)="",TODAY(),INDEX(Transactions!$G:$G,ROW()-8))</f>
        <v>46238</v>
      </c>
      <c r="F4985">
        <f>IF(INDEX(Transactions!$L:$L,ROW()-8)="",0,INDEX(Transactions!$Q:$Q,ROW()-8))</f>
        <v>0</v>
      </c>
    </row>
    <row r="4986" spans="2:6" x14ac:dyDescent="0.15">
      <c r="B4986">
        <f ca="1">IF(INDEX(Transactions!$L:$L,ROW()-8)="",TODAY(),INDEX(Transactions!$G:$G,ROW()-8))</f>
        <v>46238</v>
      </c>
      <c r="F4986">
        <f>IF(INDEX(Transactions!$L:$L,ROW()-8)="",0,INDEX(Transactions!$Q:$Q,ROW()-8))</f>
        <v>0</v>
      </c>
    </row>
    <row r="4987" spans="2:6" x14ac:dyDescent="0.15">
      <c r="B4987">
        <f ca="1">IF(INDEX(Transactions!$L:$L,ROW()-8)="",TODAY(),INDEX(Transactions!$G:$G,ROW()-8))</f>
        <v>46238</v>
      </c>
      <c r="F4987">
        <f>IF(INDEX(Transactions!$L:$L,ROW()-8)="",0,INDEX(Transactions!$Q:$Q,ROW()-8))</f>
        <v>0</v>
      </c>
    </row>
    <row r="4988" spans="2:6" x14ac:dyDescent="0.15">
      <c r="B4988">
        <f ca="1">IF(INDEX(Transactions!$L:$L,ROW()-8)="",TODAY(),INDEX(Transactions!$G:$G,ROW()-8))</f>
        <v>46238</v>
      </c>
      <c r="F4988">
        <f>IF(INDEX(Transactions!$L:$L,ROW()-8)="",0,INDEX(Transactions!$Q:$Q,ROW()-8))</f>
        <v>0</v>
      </c>
    </row>
    <row r="4989" spans="2:6" x14ac:dyDescent="0.15">
      <c r="B4989">
        <f ca="1">IF(INDEX(Transactions!$L:$L,ROW()-8)="",TODAY(),INDEX(Transactions!$G:$G,ROW()-8))</f>
        <v>46238</v>
      </c>
      <c r="F4989">
        <f>IF(INDEX(Transactions!$L:$L,ROW()-8)="",0,INDEX(Transactions!$Q:$Q,ROW()-8))</f>
        <v>0</v>
      </c>
    </row>
    <row r="4990" spans="2:6" x14ac:dyDescent="0.15">
      <c r="B4990">
        <f ca="1">IF(INDEX(Transactions!$L:$L,ROW()-8)="",TODAY(),INDEX(Transactions!$G:$G,ROW()-8))</f>
        <v>46238</v>
      </c>
      <c r="F4990">
        <f>IF(INDEX(Transactions!$L:$L,ROW()-8)="",0,INDEX(Transactions!$Q:$Q,ROW()-8))</f>
        <v>0</v>
      </c>
    </row>
    <row r="4991" spans="2:6" x14ac:dyDescent="0.15">
      <c r="B4991">
        <f ca="1">IF(INDEX(Transactions!$L:$L,ROW()-8)="",TODAY(),INDEX(Transactions!$G:$G,ROW()-8))</f>
        <v>46238</v>
      </c>
      <c r="F4991">
        <f>IF(INDEX(Transactions!$L:$L,ROW()-8)="",0,INDEX(Transactions!$Q:$Q,ROW()-8))</f>
        <v>0</v>
      </c>
    </row>
    <row r="4992" spans="2:6" x14ac:dyDescent="0.15">
      <c r="B4992">
        <f ca="1">IF(INDEX(Transactions!$L:$L,ROW()-8)="",TODAY(),INDEX(Transactions!$G:$G,ROW()-8))</f>
        <v>46238</v>
      </c>
      <c r="F4992">
        <f>IF(INDEX(Transactions!$L:$L,ROW()-8)="",0,INDEX(Transactions!$Q:$Q,ROW()-8))</f>
        <v>0</v>
      </c>
    </row>
    <row r="4993" spans="2:6" x14ac:dyDescent="0.15">
      <c r="B4993">
        <f ca="1">IF(INDEX(Transactions!$L:$L,ROW()-8)="",TODAY(),INDEX(Transactions!$G:$G,ROW()-8))</f>
        <v>46238</v>
      </c>
      <c r="F4993">
        <f>IF(INDEX(Transactions!$L:$L,ROW()-8)="",0,INDEX(Transactions!$Q:$Q,ROW()-8))</f>
        <v>0</v>
      </c>
    </row>
    <row r="4994" spans="2:6" x14ac:dyDescent="0.15">
      <c r="B4994">
        <f ca="1">IF(INDEX(Transactions!$L:$L,ROW()-8)="",TODAY(),INDEX(Transactions!$G:$G,ROW()-8))</f>
        <v>46238</v>
      </c>
      <c r="F4994">
        <f>IF(INDEX(Transactions!$L:$L,ROW()-8)="",0,INDEX(Transactions!$Q:$Q,ROW()-8))</f>
        <v>0</v>
      </c>
    </row>
    <row r="4995" spans="2:6" x14ac:dyDescent="0.15">
      <c r="B4995">
        <f ca="1">IF(INDEX(Transactions!$L:$L,ROW()-8)="",TODAY(),INDEX(Transactions!$G:$G,ROW()-8))</f>
        <v>46238</v>
      </c>
      <c r="F4995">
        <f>IF(INDEX(Transactions!$L:$L,ROW()-8)="",0,INDEX(Transactions!$Q:$Q,ROW()-8))</f>
        <v>0</v>
      </c>
    </row>
    <row r="4996" spans="2:6" x14ac:dyDescent="0.15">
      <c r="B4996">
        <f ca="1">IF(INDEX(Transactions!$L:$L,ROW()-8)="",TODAY(),INDEX(Transactions!$G:$G,ROW()-8))</f>
        <v>46238</v>
      </c>
      <c r="F4996">
        <f>IF(INDEX(Transactions!$L:$L,ROW()-8)="",0,INDEX(Transactions!$Q:$Q,ROW()-8))</f>
        <v>0</v>
      </c>
    </row>
    <row r="4997" spans="2:6" x14ac:dyDescent="0.15">
      <c r="B4997">
        <f ca="1">IF(INDEX(Transactions!$L:$L,ROW()-8)="",TODAY(),INDEX(Transactions!$G:$G,ROW()-8))</f>
        <v>46238</v>
      </c>
      <c r="F4997">
        <f>IF(INDEX(Transactions!$L:$L,ROW()-8)="",0,INDEX(Transactions!$Q:$Q,ROW()-8))</f>
        <v>0</v>
      </c>
    </row>
    <row r="4998" spans="2:6" x14ac:dyDescent="0.15">
      <c r="B4998">
        <f ca="1">IF(INDEX(Transactions!$L:$L,ROW()-8)="",TODAY(),INDEX(Transactions!$G:$G,ROW()-8))</f>
        <v>46238</v>
      </c>
      <c r="F4998">
        <f>IF(INDEX(Transactions!$L:$L,ROW()-8)="",0,INDEX(Transactions!$Q:$Q,ROW()-8))</f>
        <v>0</v>
      </c>
    </row>
    <row r="4999" spans="2:6" x14ac:dyDescent="0.15">
      <c r="B4999">
        <f ca="1">IF(INDEX(Transactions!$L:$L,ROW()-8)="",TODAY(),INDEX(Transactions!$G:$G,ROW()-8))</f>
        <v>46238</v>
      </c>
      <c r="F4999">
        <f>IF(INDEX(Transactions!$L:$L,ROW()-8)="",0,INDEX(Transactions!$Q:$Q,ROW()-8))</f>
        <v>0</v>
      </c>
    </row>
    <row r="5000" spans="2:6" x14ac:dyDescent="0.15">
      <c r="B5000">
        <f ca="1">IF(INDEX(Transactions!$L:$L,ROW()-8)="",TODAY(),INDEX(Transactions!$G:$G,ROW()-8))</f>
        <v>46238</v>
      </c>
      <c r="F5000">
        <f>IF(INDEX(Transactions!$L:$L,ROW()-8)="",0,INDEX(Transactions!$Q:$Q,ROW()-8))</f>
        <v>0</v>
      </c>
    </row>
    <row r="5001" spans="2:6" x14ac:dyDescent="0.15">
      <c r="B5001">
        <f ca="1">IF(INDEX(Transactions!$L:$L,ROW()-8)="",TODAY(),INDEX(Transactions!$G:$G,ROW()-8))</f>
        <v>46238</v>
      </c>
      <c r="F5001">
        <f>IF(INDEX(Transactions!$L:$L,ROW()-8)="",0,INDEX(Transactions!$Q:$Q,ROW()-8))</f>
        <v>0</v>
      </c>
    </row>
    <row r="5002" spans="2:6" x14ac:dyDescent="0.15">
      <c r="B5002">
        <f ca="1">IF(INDEX(Transactions!$L:$L,ROW()-8)="",TODAY(),INDEX(Transactions!$G:$G,ROW()-8))</f>
        <v>46238</v>
      </c>
      <c r="F5002">
        <f>IF(INDEX(Transactions!$L:$L,ROW()-8)="",0,INDEX(Transactions!$Q:$Q,ROW()-8))</f>
        <v>0</v>
      </c>
    </row>
    <row r="5003" spans="2:6" x14ac:dyDescent="0.15">
      <c r="B5003">
        <f ca="1">IF(INDEX(Transactions!$L:$L,ROW()-8)="",TODAY(),INDEX(Transactions!$G:$G,ROW()-8))</f>
        <v>46238</v>
      </c>
      <c r="F5003">
        <f>IF(INDEX(Transactions!$L:$L,ROW()-8)="",0,INDEX(Transactions!$Q:$Q,ROW()-8))</f>
        <v>0</v>
      </c>
    </row>
    <row r="5004" spans="2:6" x14ac:dyDescent="0.15">
      <c r="B5004">
        <f ca="1">IF(INDEX(Transactions!$L:$L,ROW()-8)="",TODAY(),INDEX(Transactions!$G:$G,ROW()-8))</f>
        <v>46238</v>
      </c>
      <c r="F5004">
        <f>IF(INDEX(Transactions!$L:$L,ROW()-8)="",0,INDEX(Transactions!$Q:$Q,ROW()-8))</f>
        <v>0</v>
      </c>
    </row>
    <row r="5005" spans="2:6" x14ac:dyDescent="0.15">
      <c r="B5005">
        <f ca="1">IF(INDEX(Transactions!$L:$L,ROW()-8)="",TODAY(),INDEX(Transactions!$G:$G,ROW()-8))</f>
        <v>46238</v>
      </c>
      <c r="F5005">
        <f>IF(INDEX(Transactions!$L:$L,ROW()-8)="",0,INDEX(Transactions!$Q:$Q,ROW()-8))</f>
        <v>0</v>
      </c>
    </row>
    <row r="5006" spans="2:6" x14ac:dyDescent="0.15">
      <c r="B5006">
        <f ca="1">IF(INDEX(Transactions!$L:$L,ROW()-8)="",TODAY(),INDEX(Transactions!$G:$G,ROW()-8))</f>
        <v>46238</v>
      </c>
      <c r="F5006">
        <f>IF(INDEX(Transactions!$L:$L,ROW()-8)="",0,INDEX(Transactions!$Q:$Q,ROW()-8))</f>
        <v>0</v>
      </c>
    </row>
    <row r="5007" spans="2:6" x14ac:dyDescent="0.15">
      <c r="B5007">
        <f ca="1">IF(INDEX(Transactions!$L:$L,ROW()-8)="",TODAY(),INDEX(Transactions!$G:$G,ROW()-8))</f>
        <v>46238</v>
      </c>
      <c r="F5007">
        <f>IF(INDEX(Transactions!$L:$L,ROW()-8)="",0,INDEX(Transactions!$Q:$Q,ROW()-8))</f>
        <v>0</v>
      </c>
    </row>
    <row r="5008" spans="2:6" x14ac:dyDescent="0.15">
      <c r="B5008">
        <f ca="1">IF(INDEX(Transactions!$L:$L,ROW()-8)="",TODAY(),INDEX(Transactions!$G:$G,ROW()-8))</f>
        <v>46238</v>
      </c>
      <c r="F5008">
        <f>IF(INDEX(Transactions!$L:$L,ROW()-8)="",0,INDEX(Transactions!$Q:$Q,ROW()-8))</f>
        <v>0</v>
      </c>
    </row>
    <row r="5009" spans="2:6" x14ac:dyDescent="0.15">
      <c r="B5009">
        <f ca="1">IF(INDEX(Transactions!$L:$L,ROW()-8)="",TODAY(),INDEX(Transactions!$G:$G,ROW()-8))</f>
        <v>46238</v>
      </c>
      <c r="F5009">
        <f>IF(INDEX(Transactions!$L:$L,ROW()-8)="",0,INDEX(Transactions!$Q:$Q,ROW()-8))</f>
        <v>0</v>
      </c>
    </row>
    <row r="5010" spans="2:6" x14ac:dyDescent="0.15">
      <c r="B5010">
        <f ca="1">IF(INDEX(Transactions!$L:$L,ROW()-8)="",TODAY(),INDEX(Transactions!$G:$G,ROW()-8))</f>
        <v>46238</v>
      </c>
      <c r="F5010">
        <f>IF(INDEX(Transactions!$L:$L,ROW()-8)="",0,INDEX(Transactions!$Q:$Q,ROW()-8))</f>
        <v>0</v>
      </c>
    </row>
    <row r="5011" spans="2:6" x14ac:dyDescent="0.15">
      <c r="B5011">
        <f ca="1">IF(INDEX(Transactions!$L:$L,ROW()-8)="",TODAY(),INDEX(Transactions!$G:$G,ROW()-8))</f>
        <v>46238</v>
      </c>
      <c r="F5011">
        <f>IF(INDEX(Transactions!$L:$L,ROW()-8)="",0,INDEX(Transactions!$Q:$Q,ROW()-8))</f>
        <v>0</v>
      </c>
    </row>
    <row r="5012" spans="2:6" x14ac:dyDescent="0.15">
      <c r="B5012">
        <f ca="1">IF(INDEX(Transactions!$L:$L,ROW()-8)="",TODAY(),INDEX(Transactions!$G:$G,ROW()-8))</f>
        <v>46238</v>
      </c>
      <c r="F5012">
        <f>IF(INDEX(Transactions!$L:$L,ROW()-8)="",0,INDEX(Transactions!$Q:$Q,ROW()-8))</f>
        <v>0</v>
      </c>
    </row>
    <row r="5013" spans="2:6" x14ac:dyDescent="0.15">
      <c r="B5013">
        <f ca="1">IF(INDEX(Transactions!$L:$L,ROW()-8)="",TODAY(),INDEX(Transactions!$G:$G,ROW()-8))</f>
        <v>46238</v>
      </c>
      <c r="F5013">
        <f>IF(INDEX(Transactions!$L:$L,ROW()-8)="",0,INDEX(Transactions!$Q:$Q,ROW()-8))</f>
        <v>0</v>
      </c>
    </row>
    <row r="5014" spans="2:6" x14ac:dyDescent="0.15">
      <c r="B5014">
        <f ca="1">IF(INDEX(Transactions!$L:$L,ROW()-8)="",TODAY(),INDEX(Transactions!$G:$G,ROW()-8))</f>
        <v>46238</v>
      </c>
      <c r="F5014">
        <f>IF(INDEX(Transactions!$L:$L,ROW()-8)="",0,INDEX(Transactions!$Q:$Q,ROW()-8))</f>
        <v>0</v>
      </c>
    </row>
    <row r="5015" spans="2:6" x14ac:dyDescent="0.15">
      <c r="B5015">
        <f ca="1">IF(INDEX(Transactions!$L:$L,ROW()-8)="",TODAY(),INDEX(Transactions!$G:$G,ROW()-8))</f>
        <v>46238</v>
      </c>
      <c r="F5015">
        <f>IF(INDEX(Transactions!$L:$L,ROW()-8)="",0,INDEX(Transactions!$Q:$Q,ROW()-8))</f>
        <v>0</v>
      </c>
    </row>
    <row r="5016" spans="2:6" x14ac:dyDescent="0.15">
      <c r="B5016">
        <f ca="1">IF(INDEX(Transactions!$L:$L,ROW()-8)="",TODAY(),INDEX(Transactions!$G:$G,ROW()-8))</f>
        <v>46238</v>
      </c>
      <c r="F5016">
        <f>IF(INDEX(Transactions!$L:$L,ROW()-8)="",0,INDEX(Transactions!$Q:$Q,ROW()-8))</f>
        <v>0</v>
      </c>
    </row>
    <row r="5017" spans="2:6" x14ac:dyDescent="0.15">
      <c r="B5017">
        <f ca="1">IF(INDEX(Transactions!$L:$L,ROW()-8)="",TODAY(),INDEX(Transactions!$G:$G,ROW()-8))</f>
        <v>46238</v>
      </c>
      <c r="F5017">
        <f>IF(INDEX(Transactions!$L:$L,ROW()-8)="",0,INDEX(Transactions!$Q:$Q,ROW()-8))</f>
        <v>0</v>
      </c>
    </row>
    <row r="5018" spans="2:6" x14ac:dyDescent="0.15">
      <c r="B5018">
        <f ca="1">IF(INDEX(Transactions!$L:$L,ROW()-8)="",TODAY(),INDEX(Transactions!$G:$G,ROW()-8))</f>
        <v>46238</v>
      </c>
      <c r="F5018">
        <f>IF(INDEX(Transactions!$L:$L,ROW()-8)="",0,INDEX(Transactions!$Q:$Q,ROW()-8))</f>
        <v>0</v>
      </c>
    </row>
    <row r="5019" spans="2:6" x14ac:dyDescent="0.15">
      <c r="B5019">
        <f ca="1">IF(INDEX(Transactions!$L:$L,ROW()-8)="",TODAY(),INDEX(Transactions!$G:$G,ROW()-8))</f>
        <v>46238</v>
      </c>
      <c r="F5019">
        <f>IF(INDEX(Transactions!$L:$L,ROW()-8)="",0,INDEX(Transactions!$Q:$Q,ROW()-8))</f>
        <v>0</v>
      </c>
    </row>
    <row r="5020" spans="2:6" x14ac:dyDescent="0.15">
      <c r="B5020">
        <f ca="1">IF(INDEX(Transactions!$L:$L,ROW()-8)="",TODAY(),INDEX(Transactions!$G:$G,ROW()-8))</f>
        <v>46238</v>
      </c>
      <c r="F5020">
        <f>IF(INDEX(Transactions!$L:$L,ROW()-8)="",0,INDEX(Transactions!$Q:$Q,ROW()-8))</f>
        <v>0</v>
      </c>
    </row>
    <row r="5021" spans="2:6" x14ac:dyDescent="0.15">
      <c r="B5021">
        <f ca="1">IF(INDEX(Transactions!$L:$L,ROW()-8)="",TODAY(),INDEX(Transactions!$G:$G,ROW()-8))</f>
        <v>46238</v>
      </c>
      <c r="F5021">
        <f>IF(INDEX(Transactions!$L:$L,ROW()-8)="",0,INDEX(Transactions!$Q:$Q,ROW()-8))</f>
        <v>0</v>
      </c>
    </row>
    <row r="5022" spans="2:6" x14ac:dyDescent="0.15">
      <c r="B5022">
        <f ca="1">IF(INDEX(Transactions!$L:$L,ROW()-8)="",TODAY(),INDEX(Transactions!$G:$G,ROW()-8))</f>
        <v>46238</v>
      </c>
      <c r="F5022">
        <f>IF(INDEX(Transactions!$L:$L,ROW()-8)="",0,INDEX(Transactions!$Q:$Q,ROW()-8))</f>
        <v>0</v>
      </c>
    </row>
    <row r="5023" spans="2:6" x14ac:dyDescent="0.15">
      <c r="B5023">
        <f ca="1">IF(INDEX(Transactions!$L:$L,ROW()-8)="",TODAY(),INDEX(Transactions!$G:$G,ROW()-8))</f>
        <v>46238</v>
      </c>
      <c r="F5023">
        <f>IF(INDEX(Transactions!$L:$L,ROW()-8)="",0,INDEX(Transactions!$Q:$Q,ROW()-8))</f>
        <v>0</v>
      </c>
    </row>
    <row r="5024" spans="2:6" x14ac:dyDescent="0.15">
      <c r="B5024">
        <f ca="1">IF(INDEX(Transactions!$L:$L,ROW()-8)="",TODAY(),INDEX(Transactions!$G:$G,ROW()-8))</f>
        <v>46238</v>
      </c>
      <c r="F5024">
        <f>IF(INDEX(Transactions!$L:$L,ROW()-8)="",0,INDEX(Transactions!$Q:$Q,ROW()-8))</f>
        <v>0</v>
      </c>
    </row>
    <row r="5025" spans="2:6" x14ac:dyDescent="0.15">
      <c r="B5025">
        <f ca="1">IF(INDEX(Transactions!$L:$L,ROW()-8)="",TODAY(),INDEX(Transactions!$G:$G,ROW()-8))</f>
        <v>46238</v>
      </c>
      <c r="F5025">
        <f>IF(INDEX(Transactions!$L:$L,ROW()-8)="",0,INDEX(Transactions!$Q:$Q,ROW()-8))</f>
        <v>0</v>
      </c>
    </row>
    <row r="5026" spans="2:6" x14ac:dyDescent="0.15">
      <c r="B5026">
        <f ca="1">IF(INDEX(Transactions!$L:$L,ROW()-8)="",TODAY(),INDEX(Transactions!$G:$G,ROW()-8))</f>
        <v>46238</v>
      </c>
      <c r="F5026">
        <f>IF(INDEX(Transactions!$L:$L,ROW()-8)="",0,INDEX(Transactions!$Q:$Q,ROW()-8))</f>
        <v>0</v>
      </c>
    </row>
    <row r="5027" spans="2:6" x14ac:dyDescent="0.15">
      <c r="B5027">
        <f ca="1">IF(INDEX(Transactions!$L:$L,ROW()-8)="",TODAY(),INDEX(Transactions!$G:$G,ROW()-8))</f>
        <v>46238</v>
      </c>
      <c r="F5027">
        <f>IF(INDEX(Transactions!$L:$L,ROW()-8)="",0,INDEX(Transactions!$Q:$Q,ROW()-8))</f>
        <v>0</v>
      </c>
    </row>
    <row r="5028" spans="2:6" x14ac:dyDescent="0.15">
      <c r="B5028">
        <f ca="1">IF(INDEX(Transactions!$L:$L,ROW()-8)="",TODAY(),INDEX(Transactions!$G:$G,ROW()-8))</f>
        <v>46238</v>
      </c>
      <c r="F5028">
        <f>IF(INDEX(Transactions!$L:$L,ROW()-8)="",0,INDEX(Transactions!$Q:$Q,ROW()-8))</f>
        <v>0</v>
      </c>
    </row>
    <row r="5029" spans="2:6" x14ac:dyDescent="0.15">
      <c r="B5029">
        <f ca="1">IF(INDEX(Transactions!$L:$L,ROW()-8)="",TODAY(),INDEX(Transactions!$G:$G,ROW()-8))</f>
        <v>46238</v>
      </c>
      <c r="F5029">
        <f>IF(INDEX(Transactions!$L:$L,ROW()-8)="",0,INDEX(Transactions!$Q:$Q,ROW()-8))</f>
        <v>0</v>
      </c>
    </row>
    <row r="5030" spans="2:6" x14ac:dyDescent="0.15">
      <c r="B5030">
        <f ca="1">IF(INDEX(Transactions!$L:$L,ROW()-8)="",TODAY(),INDEX(Transactions!$G:$G,ROW()-8))</f>
        <v>46238</v>
      </c>
      <c r="F5030">
        <f>IF(INDEX(Transactions!$L:$L,ROW()-8)="",0,INDEX(Transactions!$Q:$Q,ROW()-8))</f>
        <v>0</v>
      </c>
    </row>
    <row r="5031" spans="2:6" x14ac:dyDescent="0.15">
      <c r="B5031">
        <f ca="1">IF(INDEX(Transactions!$L:$L,ROW()-8)="",TODAY(),INDEX(Transactions!$G:$G,ROW()-8))</f>
        <v>46238</v>
      </c>
      <c r="F5031">
        <f>IF(INDEX(Transactions!$L:$L,ROW()-8)="",0,INDEX(Transactions!$Q:$Q,ROW()-8))</f>
        <v>0</v>
      </c>
    </row>
    <row r="5032" spans="2:6" x14ac:dyDescent="0.15">
      <c r="B5032">
        <f ca="1">IF(INDEX(Transactions!$L:$L,ROW()-8)="",TODAY(),INDEX(Transactions!$G:$G,ROW()-8))</f>
        <v>46238</v>
      </c>
      <c r="F5032">
        <f>IF(INDEX(Transactions!$L:$L,ROW()-8)="",0,INDEX(Transactions!$Q:$Q,ROW()-8))</f>
        <v>0</v>
      </c>
    </row>
    <row r="5033" spans="2:6" x14ac:dyDescent="0.15">
      <c r="B5033">
        <f ca="1">IF(INDEX(Transactions!$L:$L,ROW()-8)="",TODAY(),INDEX(Transactions!$G:$G,ROW()-8))</f>
        <v>46238</v>
      </c>
      <c r="F5033">
        <f>IF(INDEX(Transactions!$L:$L,ROW()-8)="",0,INDEX(Transactions!$Q:$Q,ROW()-8))</f>
        <v>0</v>
      </c>
    </row>
    <row r="5034" spans="2:6" x14ac:dyDescent="0.15">
      <c r="B5034">
        <f ca="1">IF(INDEX(Transactions!$L:$L,ROW()-8)="",TODAY(),INDEX(Transactions!$G:$G,ROW()-8))</f>
        <v>46238</v>
      </c>
      <c r="F5034">
        <f>IF(INDEX(Transactions!$L:$L,ROW()-8)="",0,INDEX(Transactions!$Q:$Q,ROW()-8))</f>
        <v>0</v>
      </c>
    </row>
    <row r="5035" spans="2:6" x14ac:dyDescent="0.15">
      <c r="B5035">
        <f ca="1">IF(INDEX(Transactions!$L:$L,ROW()-8)="",TODAY(),INDEX(Transactions!$G:$G,ROW()-8))</f>
        <v>46238</v>
      </c>
      <c r="F5035">
        <f>IF(INDEX(Transactions!$L:$L,ROW()-8)="",0,INDEX(Transactions!$Q:$Q,ROW()-8))</f>
        <v>0</v>
      </c>
    </row>
    <row r="5036" spans="2:6" x14ac:dyDescent="0.15">
      <c r="B5036">
        <f ca="1">IF(INDEX(Transactions!$L:$L,ROW()-8)="",TODAY(),INDEX(Transactions!$G:$G,ROW()-8))</f>
        <v>46238</v>
      </c>
      <c r="F5036">
        <f>IF(INDEX(Transactions!$L:$L,ROW()-8)="",0,INDEX(Transactions!$Q:$Q,ROW()-8))</f>
        <v>0</v>
      </c>
    </row>
    <row r="5037" spans="2:6" x14ac:dyDescent="0.15">
      <c r="B5037">
        <f ca="1">IF(INDEX(Transactions!$L:$L,ROW()-8)="",TODAY(),INDEX(Transactions!$G:$G,ROW()-8))</f>
        <v>46238</v>
      </c>
      <c r="F5037">
        <f>IF(INDEX(Transactions!$L:$L,ROW()-8)="",0,INDEX(Transactions!$Q:$Q,ROW()-8))</f>
        <v>0</v>
      </c>
    </row>
    <row r="5038" spans="2:6" x14ac:dyDescent="0.15">
      <c r="B5038">
        <f ca="1">IF(INDEX(Transactions!$L:$L,ROW()-8)="",TODAY(),INDEX(Transactions!$G:$G,ROW()-8))</f>
        <v>46238</v>
      </c>
      <c r="F5038">
        <f>IF(INDEX(Transactions!$L:$L,ROW()-8)="",0,INDEX(Transactions!$Q:$Q,ROW()-8))</f>
        <v>0</v>
      </c>
    </row>
    <row r="5039" spans="2:6" x14ac:dyDescent="0.15">
      <c r="B5039">
        <f ca="1">IF(INDEX(Transactions!$L:$L,ROW()-8)="",TODAY(),INDEX(Transactions!$G:$G,ROW()-8))</f>
        <v>46238</v>
      </c>
      <c r="F5039">
        <f>IF(INDEX(Transactions!$L:$L,ROW()-8)="",0,INDEX(Transactions!$Q:$Q,ROW()-8))</f>
        <v>0</v>
      </c>
    </row>
    <row r="5040" spans="2:6" x14ac:dyDescent="0.15">
      <c r="B5040">
        <f ca="1">IF(INDEX(Transactions!$L:$L,ROW()-8)="",TODAY(),INDEX(Transactions!$G:$G,ROW()-8))</f>
        <v>46238</v>
      </c>
      <c r="F5040">
        <f>IF(INDEX(Transactions!$L:$L,ROW()-8)="",0,INDEX(Transactions!$Q:$Q,ROW()-8))</f>
        <v>0</v>
      </c>
    </row>
    <row r="5041" spans="2:6" x14ac:dyDescent="0.15">
      <c r="B5041">
        <f ca="1">IF(INDEX(Transactions!$L:$L,ROW()-8)="",TODAY(),INDEX(Transactions!$G:$G,ROW()-8))</f>
        <v>46238</v>
      </c>
      <c r="F5041">
        <f>IF(INDEX(Transactions!$L:$L,ROW()-8)="",0,INDEX(Transactions!$Q:$Q,ROW()-8))</f>
        <v>0</v>
      </c>
    </row>
    <row r="5042" spans="2:6" x14ac:dyDescent="0.15">
      <c r="B5042">
        <f ca="1">IF(INDEX(Transactions!$L:$L,ROW()-8)="",TODAY(),INDEX(Transactions!$G:$G,ROW()-8))</f>
        <v>46238</v>
      </c>
      <c r="F5042">
        <f>IF(INDEX(Transactions!$L:$L,ROW()-8)="",0,INDEX(Transactions!$Q:$Q,ROW()-8))</f>
        <v>0</v>
      </c>
    </row>
    <row r="5043" spans="2:6" x14ac:dyDescent="0.15">
      <c r="B5043">
        <f ca="1">IF(INDEX(Transactions!$L:$L,ROW()-8)="",TODAY(),INDEX(Transactions!$G:$G,ROW()-8))</f>
        <v>46238</v>
      </c>
      <c r="F5043">
        <f>IF(INDEX(Transactions!$L:$L,ROW()-8)="",0,INDEX(Transactions!$Q:$Q,ROW()-8))</f>
        <v>0</v>
      </c>
    </row>
    <row r="5044" spans="2:6" x14ac:dyDescent="0.15">
      <c r="B5044">
        <f ca="1">IF(INDEX(Transactions!$L:$L,ROW()-8)="",TODAY(),INDEX(Transactions!$G:$G,ROW()-8))</f>
        <v>46238</v>
      </c>
      <c r="F5044">
        <f>IF(INDEX(Transactions!$L:$L,ROW()-8)="",0,INDEX(Transactions!$Q:$Q,ROW()-8))</f>
        <v>0</v>
      </c>
    </row>
    <row r="5045" spans="2:6" x14ac:dyDescent="0.15">
      <c r="B5045">
        <f ca="1">IF(INDEX(Transactions!$L:$L,ROW()-8)="",TODAY(),INDEX(Transactions!$G:$G,ROW()-8))</f>
        <v>46238</v>
      </c>
      <c r="F5045">
        <f>IF(INDEX(Transactions!$L:$L,ROW()-8)="",0,INDEX(Transactions!$Q:$Q,ROW()-8))</f>
        <v>0</v>
      </c>
    </row>
    <row r="5046" spans="2:6" x14ac:dyDescent="0.15">
      <c r="B5046">
        <f ca="1">IF(INDEX(Transactions!$L:$L,ROW()-8)="",TODAY(),INDEX(Transactions!$G:$G,ROW()-8))</f>
        <v>46238</v>
      </c>
      <c r="F5046">
        <f>IF(INDEX(Transactions!$L:$L,ROW()-8)="",0,INDEX(Transactions!$Q:$Q,ROW()-8))</f>
        <v>0</v>
      </c>
    </row>
    <row r="5047" spans="2:6" x14ac:dyDescent="0.15">
      <c r="B5047">
        <f ca="1">IF(INDEX(Transactions!$L:$L,ROW()-8)="",TODAY(),INDEX(Transactions!$G:$G,ROW()-8))</f>
        <v>46238</v>
      </c>
      <c r="F5047">
        <f>IF(INDEX(Transactions!$L:$L,ROW()-8)="",0,INDEX(Transactions!$Q:$Q,ROW()-8))</f>
        <v>0</v>
      </c>
    </row>
    <row r="5048" spans="2:6" x14ac:dyDescent="0.15">
      <c r="B5048">
        <f ca="1">IF(INDEX(Transactions!$L:$L,ROW()-8)="",TODAY(),INDEX(Transactions!$G:$G,ROW()-8))</f>
        <v>46238</v>
      </c>
      <c r="F5048">
        <f>IF(INDEX(Transactions!$L:$L,ROW()-8)="",0,INDEX(Transactions!$Q:$Q,ROW()-8))</f>
        <v>0</v>
      </c>
    </row>
    <row r="5049" spans="2:6" x14ac:dyDescent="0.15">
      <c r="B5049">
        <f ca="1">IF(INDEX(Transactions!$L:$L,ROW()-8)="",TODAY(),INDEX(Transactions!$G:$G,ROW()-8))</f>
        <v>46238</v>
      </c>
      <c r="F5049">
        <f>IF(INDEX(Transactions!$L:$L,ROW()-8)="",0,INDEX(Transactions!$Q:$Q,ROW()-8))</f>
        <v>0</v>
      </c>
    </row>
    <row r="5050" spans="2:6" x14ac:dyDescent="0.15">
      <c r="B5050">
        <f ca="1">IF(INDEX(Transactions!$L:$L,ROW()-8)="",TODAY(),INDEX(Transactions!$G:$G,ROW()-8))</f>
        <v>46238</v>
      </c>
      <c r="F5050">
        <f>IF(INDEX(Transactions!$L:$L,ROW()-8)="",0,INDEX(Transactions!$Q:$Q,ROW()-8))</f>
        <v>0</v>
      </c>
    </row>
    <row r="5051" spans="2:6" x14ac:dyDescent="0.15">
      <c r="B5051">
        <f ca="1">IF(INDEX(Transactions!$L:$L,ROW()-8)="",TODAY(),INDEX(Transactions!$G:$G,ROW()-8))</f>
        <v>46238</v>
      </c>
      <c r="F5051">
        <f>IF(INDEX(Transactions!$L:$L,ROW()-8)="",0,INDEX(Transactions!$Q:$Q,ROW()-8))</f>
        <v>0</v>
      </c>
    </row>
    <row r="5052" spans="2:6" x14ac:dyDescent="0.15">
      <c r="B5052">
        <f ca="1">IF(INDEX(Transactions!$L:$L,ROW()-8)="",TODAY(),INDEX(Transactions!$G:$G,ROW()-8))</f>
        <v>46238</v>
      </c>
      <c r="F5052">
        <f>IF(INDEX(Transactions!$L:$L,ROW()-8)="",0,INDEX(Transactions!$Q:$Q,ROW()-8))</f>
        <v>0</v>
      </c>
    </row>
    <row r="5053" spans="2:6" x14ac:dyDescent="0.15">
      <c r="B5053">
        <f ca="1">IF(INDEX(Transactions!$L:$L,ROW()-8)="",TODAY(),INDEX(Transactions!$G:$G,ROW()-8))</f>
        <v>46238</v>
      </c>
      <c r="F5053">
        <f>IF(INDEX(Transactions!$L:$L,ROW()-8)="",0,INDEX(Transactions!$Q:$Q,ROW()-8))</f>
        <v>0</v>
      </c>
    </row>
    <row r="5054" spans="2:6" x14ac:dyDescent="0.15">
      <c r="B5054">
        <f ca="1">IF(INDEX(Transactions!$L:$L,ROW()-8)="",TODAY(),INDEX(Transactions!$G:$G,ROW()-8))</f>
        <v>46238</v>
      </c>
      <c r="F5054">
        <f>IF(INDEX(Transactions!$L:$L,ROW()-8)="",0,INDEX(Transactions!$Q:$Q,ROW()-8))</f>
        <v>0</v>
      </c>
    </row>
    <row r="5055" spans="2:6" x14ac:dyDescent="0.15">
      <c r="B5055">
        <f ca="1">IF(INDEX(Transactions!$L:$L,ROW()-8)="",TODAY(),INDEX(Transactions!$G:$G,ROW()-8))</f>
        <v>46238</v>
      </c>
      <c r="F5055">
        <f>IF(INDEX(Transactions!$L:$L,ROW()-8)="",0,INDEX(Transactions!$Q:$Q,ROW()-8))</f>
        <v>0</v>
      </c>
    </row>
    <row r="5056" spans="2:6" x14ac:dyDescent="0.15">
      <c r="B5056">
        <f ca="1">IF(INDEX(Transactions!$L:$L,ROW()-8)="",TODAY(),INDEX(Transactions!$G:$G,ROW()-8))</f>
        <v>46238</v>
      </c>
      <c r="F5056">
        <f>IF(INDEX(Transactions!$L:$L,ROW()-8)="",0,INDEX(Transactions!$Q:$Q,ROW()-8))</f>
        <v>0</v>
      </c>
    </row>
    <row r="5057" spans="2:6" x14ac:dyDescent="0.15">
      <c r="B5057">
        <f ca="1">IF(INDEX(Transactions!$L:$L,ROW()-8)="",TODAY(),INDEX(Transactions!$G:$G,ROW()-8))</f>
        <v>46238</v>
      </c>
      <c r="F5057">
        <f>IF(INDEX(Transactions!$L:$L,ROW()-8)="",0,INDEX(Transactions!$Q:$Q,ROW()-8))</f>
        <v>0</v>
      </c>
    </row>
    <row r="5058" spans="2:6" x14ac:dyDescent="0.15">
      <c r="B5058">
        <f ca="1">IF(INDEX(Transactions!$L:$L,ROW()-8)="",TODAY(),INDEX(Transactions!$G:$G,ROW()-8))</f>
        <v>46238</v>
      </c>
      <c r="F5058">
        <f>IF(INDEX(Transactions!$L:$L,ROW()-8)="",0,INDEX(Transactions!$Q:$Q,ROW()-8))</f>
        <v>0</v>
      </c>
    </row>
    <row r="5059" spans="2:6" x14ac:dyDescent="0.15">
      <c r="B5059">
        <f ca="1">IF(INDEX(Transactions!$L:$L,ROW()-8)="",TODAY(),INDEX(Transactions!$G:$G,ROW()-8))</f>
        <v>46238</v>
      </c>
      <c r="F5059">
        <f>IF(INDEX(Transactions!$L:$L,ROW()-8)="",0,INDEX(Transactions!$Q:$Q,ROW()-8))</f>
        <v>0</v>
      </c>
    </row>
    <row r="5060" spans="2:6" x14ac:dyDescent="0.15">
      <c r="B5060">
        <f ca="1">IF(INDEX(Transactions!$L:$L,ROW()-8)="",TODAY(),INDEX(Transactions!$G:$G,ROW()-8))</f>
        <v>46238</v>
      </c>
      <c r="F5060">
        <f>IF(INDEX(Transactions!$L:$L,ROW()-8)="",0,INDEX(Transactions!$Q:$Q,ROW()-8))</f>
        <v>0</v>
      </c>
    </row>
    <row r="5061" spans="2:6" x14ac:dyDescent="0.15">
      <c r="B5061">
        <f ca="1">IF(INDEX(Transactions!$L:$L,ROW()-8)="",TODAY(),INDEX(Transactions!$G:$G,ROW()-8))</f>
        <v>46238</v>
      </c>
      <c r="F5061">
        <f>IF(INDEX(Transactions!$L:$L,ROW()-8)="",0,INDEX(Transactions!$Q:$Q,ROW()-8))</f>
        <v>0</v>
      </c>
    </row>
    <row r="5062" spans="2:6" x14ac:dyDescent="0.15">
      <c r="B5062">
        <f ca="1">IF(INDEX(Transactions!$L:$L,ROW()-8)="",TODAY(),INDEX(Transactions!$G:$G,ROW()-8))</f>
        <v>46238</v>
      </c>
      <c r="F5062">
        <f>IF(INDEX(Transactions!$L:$L,ROW()-8)="",0,INDEX(Transactions!$Q:$Q,ROW()-8))</f>
        <v>0</v>
      </c>
    </row>
    <row r="5063" spans="2:6" x14ac:dyDescent="0.15">
      <c r="B5063">
        <f ca="1">IF(INDEX(Transactions!$L:$L,ROW()-8)="",TODAY(),INDEX(Transactions!$G:$G,ROW()-8))</f>
        <v>46238</v>
      </c>
      <c r="F5063">
        <f>IF(INDEX(Transactions!$L:$L,ROW()-8)="",0,INDEX(Transactions!$Q:$Q,ROW()-8))</f>
        <v>0</v>
      </c>
    </row>
    <row r="5064" spans="2:6" x14ac:dyDescent="0.15">
      <c r="B5064">
        <f ca="1">IF(INDEX(Transactions!$L:$L,ROW()-8)="",TODAY(),INDEX(Transactions!$G:$G,ROW()-8))</f>
        <v>46238</v>
      </c>
      <c r="F5064">
        <f>IF(INDEX(Transactions!$L:$L,ROW()-8)="",0,INDEX(Transactions!$Q:$Q,ROW()-8))</f>
        <v>0</v>
      </c>
    </row>
    <row r="5065" spans="2:6" x14ac:dyDescent="0.15">
      <c r="B5065">
        <f ca="1">IF(INDEX(Transactions!$L:$L,ROW()-8)="",TODAY(),INDEX(Transactions!$G:$G,ROW()-8))</f>
        <v>46238</v>
      </c>
      <c r="F5065">
        <f>IF(INDEX(Transactions!$L:$L,ROW()-8)="",0,INDEX(Transactions!$Q:$Q,ROW()-8))</f>
        <v>0</v>
      </c>
    </row>
    <row r="5066" spans="2:6" x14ac:dyDescent="0.15">
      <c r="B5066">
        <f ca="1">IF(INDEX(Transactions!$L:$L,ROW()-8)="",TODAY(),INDEX(Transactions!$G:$G,ROW()-8))</f>
        <v>46238</v>
      </c>
      <c r="F5066">
        <f>IF(INDEX(Transactions!$L:$L,ROW()-8)="",0,INDEX(Transactions!$Q:$Q,ROW()-8))</f>
        <v>0</v>
      </c>
    </row>
    <row r="5067" spans="2:6" x14ac:dyDescent="0.15">
      <c r="B5067">
        <f ca="1">IF(INDEX(Transactions!$L:$L,ROW()-8)="",TODAY(),INDEX(Transactions!$G:$G,ROW()-8))</f>
        <v>46238</v>
      </c>
      <c r="F5067">
        <f>IF(INDEX(Transactions!$L:$L,ROW()-8)="",0,INDEX(Transactions!$Q:$Q,ROW()-8))</f>
        <v>0</v>
      </c>
    </row>
    <row r="5068" spans="2:6" x14ac:dyDescent="0.15">
      <c r="B5068">
        <f ca="1">IF(INDEX(Transactions!$L:$L,ROW()-8)="",TODAY(),INDEX(Transactions!$G:$G,ROW()-8))</f>
        <v>46238</v>
      </c>
      <c r="F5068">
        <f>IF(INDEX(Transactions!$L:$L,ROW()-8)="",0,INDEX(Transactions!$Q:$Q,ROW()-8))</f>
        <v>0</v>
      </c>
    </row>
    <row r="5069" spans="2:6" x14ac:dyDescent="0.15">
      <c r="B5069">
        <f ca="1">IF(INDEX(Transactions!$L:$L,ROW()-8)="",TODAY(),INDEX(Transactions!$G:$G,ROW()-8))</f>
        <v>46238</v>
      </c>
      <c r="F5069">
        <f>IF(INDEX(Transactions!$L:$L,ROW()-8)="",0,INDEX(Transactions!$Q:$Q,ROW()-8))</f>
        <v>0</v>
      </c>
    </row>
    <row r="5070" spans="2:6" x14ac:dyDescent="0.15">
      <c r="B5070">
        <f ca="1">IF(INDEX(Transactions!$L:$L,ROW()-8)="",TODAY(),INDEX(Transactions!$G:$G,ROW()-8))</f>
        <v>46238</v>
      </c>
      <c r="F5070">
        <f>IF(INDEX(Transactions!$L:$L,ROW()-8)="",0,INDEX(Transactions!$Q:$Q,ROW()-8))</f>
        <v>0</v>
      </c>
    </row>
    <row r="5071" spans="2:6" x14ac:dyDescent="0.15">
      <c r="B5071">
        <f ca="1">IF(INDEX(Transactions!$L:$L,ROW()-8)="",TODAY(),INDEX(Transactions!$G:$G,ROW()-8))</f>
        <v>46238</v>
      </c>
      <c r="F5071">
        <f>IF(INDEX(Transactions!$L:$L,ROW()-8)="",0,INDEX(Transactions!$Q:$Q,ROW()-8))</f>
        <v>0</v>
      </c>
    </row>
    <row r="5072" spans="2:6" x14ac:dyDescent="0.15">
      <c r="B5072">
        <f ca="1">IF(INDEX(Transactions!$L:$L,ROW()-8)="",TODAY(),INDEX(Transactions!$G:$G,ROW()-8))</f>
        <v>46238</v>
      </c>
      <c r="F5072">
        <f>IF(INDEX(Transactions!$L:$L,ROW()-8)="",0,INDEX(Transactions!$Q:$Q,ROW()-8))</f>
        <v>0</v>
      </c>
    </row>
    <row r="5073" spans="2:6" x14ac:dyDescent="0.15">
      <c r="B5073">
        <f ca="1">IF(INDEX(Transactions!$L:$L,ROW()-8)="",TODAY(),INDEX(Transactions!$G:$G,ROW()-8))</f>
        <v>46238</v>
      </c>
      <c r="F5073">
        <f>IF(INDEX(Transactions!$L:$L,ROW()-8)="",0,INDEX(Transactions!$Q:$Q,ROW()-8))</f>
        <v>0</v>
      </c>
    </row>
    <row r="5074" spans="2:6" x14ac:dyDescent="0.15">
      <c r="B5074">
        <f ca="1">IF(INDEX(Transactions!$L:$L,ROW()-8)="",TODAY(),INDEX(Transactions!$G:$G,ROW()-8))</f>
        <v>46238</v>
      </c>
      <c r="F5074">
        <f>IF(INDEX(Transactions!$L:$L,ROW()-8)="",0,INDEX(Transactions!$Q:$Q,ROW()-8))</f>
        <v>0</v>
      </c>
    </row>
    <row r="5075" spans="2:6" x14ac:dyDescent="0.15">
      <c r="B5075">
        <f ca="1">IF(INDEX(Transactions!$L:$L,ROW()-8)="",TODAY(),INDEX(Transactions!$G:$G,ROW()-8))</f>
        <v>46238</v>
      </c>
      <c r="F5075">
        <f>IF(INDEX(Transactions!$L:$L,ROW()-8)="",0,INDEX(Transactions!$Q:$Q,ROW()-8))</f>
        <v>0</v>
      </c>
    </row>
    <row r="5076" spans="2:6" x14ac:dyDescent="0.15">
      <c r="B5076">
        <f ca="1">IF(INDEX(Transactions!$L:$L,ROW()-8)="",TODAY(),INDEX(Transactions!$G:$G,ROW()-8))</f>
        <v>46238</v>
      </c>
      <c r="F5076">
        <f>IF(INDEX(Transactions!$L:$L,ROW()-8)="",0,INDEX(Transactions!$Q:$Q,ROW()-8))</f>
        <v>0</v>
      </c>
    </row>
    <row r="5077" spans="2:6" x14ac:dyDescent="0.15">
      <c r="B5077">
        <f ca="1">IF(INDEX(Transactions!$L:$L,ROW()-8)="",TODAY(),INDEX(Transactions!$G:$G,ROW()-8))</f>
        <v>46238</v>
      </c>
      <c r="F5077">
        <f>IF(INDEX(Transactions!$L:$L,ROW()-8)="",0,INDEX(Transactions!$Q:$Q,ROW()-8))</f>
        <v>0</v>
      </c>
    </row>
    <row r="5078" spans="2:6" x14ac:dyDescent="0.15">
      <c r="B5078">
        <f ca="1">IF(INDEX(Transactions!$L:$L,ROW()-8)="",TODAY(),INDEX(Transactions!$G:$G,ROW()-8))</f>
        <v>46238</v>
      </c>
      <c r="F5078">
        <f>IF(INDEX(Transactions!$L:$L,ROW()-8)="",0,INDEX(Transactions!$Q:$Q,ROW()-8))</f>
        <v>0</v>
      </c>
    </row>
    <row r="5079" spans="2:6" x14ac:dyDescent="0.15">
      <c r="B5079">
        <f ca="1">IF(INDEX(Transactions!$L:$L,ROW()-8)="",TODAY(),INDEX(Transactions!$G:$G,ROW()-8))</f>
        <v>46238</v>
      </c>
      <c r="F5079">
        <f>IF(INDEX(Transactions!$L:$L,ROW()-8)="",0,INDEX(Transactions!$Q:$Q,ROW()-8))</f>
        <v>0</v>
      </c>
    </row>
    <row r="5080" spans="2:6" x14ac:dyDescent="0.15">
      <c r="B5080">
        <f ca="1">IF(INDEX(Transactions!$L:$L,ROW()-8)="",TODAY(),INDEX(Transactions!$G:$G,ROW()-8))</f>
        <v>46238</v>
      </c>
      <c r="F5080">
        <f>IF(INDEX(Transactions!$L:$L,ROW()-8)="",0,INDEX(Transactions!$Q:$Q,ROW()-8))</f>
        <v>0</v>
      </c>
    </row>
    <row r="5081" spans="2:6" x14ac:dyDescent="0.15">
      <c r="B5081">
        <f ca="1">IF(INDEX(Transactions!$L:$L,ROW()-8)="",TODAY(),INDEX(Transactions!$G:$G,ROW()-8))</f>
        <v>46238</v>
      </c>
      <c r="F5081">
        <f>IF(INDEX(Transactions!$L:$L,ROW()-8)="",0,INDEX(Transactions!$Q:$Q,ROW()-8))</f>
        <v>0</v>
      </c>
    </row>
    <row r="5082" spans="2:6" x14ac:dyDescent="0.15">
      <c r="B5082">
        <f ca="1">IF(INDEX(Transactions!$L:$L,ROW()-8)="",TODAY(),INDEX(Transactions!$G:$G,ROW()-8))</f>
        <v>46238</v>
      </c>
      <c r="F5082">
        <f>IF(INDEX(Transactions!$L:$L,ROW()-8)="",0,INDEX(Transactions!$Q:$Q,ROW()-8))</f>
        <v>0</v>
      </c>
    </row>
    <row r="5083" spans="2:6" x14ac:dyDescent="0.15">
      <c r="B5083">
        <f ca="1">IF(INDEX(Transactions!$L:$L,ROW()-8)="",TODAY(),INDEX(Transactions!$G:$G,ROW()-8))</f>
        <v>46238</v>
      </c>
      <c r="F5083">
        <f>IF(INDEX(Transactions!$L:$L,ROW()-8)="",0,INDEX(Transactions!$Q:$Q,ROW()-8))</f>
        <v>0</v>
      </c>
    </row>
    <row r="5084" spans="2:6" x14ac:dyDescent="0.15">
      <c r="B5084">
        <f ca="1">IF(INDEX(Transactions!$L:$L,ROW()-8)="",TODAY(),INDEX(Transactions!$G:$G,ROW()-8))</f>
        <v>46238</v>
      </c>
      <c r="F5084">
        <f>IF(INDEX(Transactions!$L:$L,ROW()-8)="",0,INDEX(Transactions!$Q:$Q,ROW()-8))</f>
        <v>0</v>
      </c>
    </row>
    <row r="5085" spans="2:6" x14ac:dyDescent="0.15">
      <c r="B5085">
        <f ca="1">IF(INDEX(Transactions!$L:$L,ROW()-8)="",TODAY(),INDEX(Transactions!$G:$G,ROW()-8))</f>
        <v>46238</v>
      </c>
      <c r="F5085">
        <f>IF(INDEX(Transactions!$L:$L,ROW()-8)="",0,INDEX(Transactions!$Q:$Q,ROW()-8))</f>
        <v>0</v>
      </c>
    </row>
    <row r="5086" spans="2:6" x14ac:dyDescent="0.15">
      <c r="B5086">
        <f ca="1">IF(INDEX(Transactions!$L:$L,ROW()-8)="",TODAY(),INDEX(Transactions!$G:$G,ROW()-8))</f>
        <v>46238</v>
      </c>
      <c r="F5086">
        <f>IF(INDEX(Transactions!$L:$L,ROW()-8)="",0,INDEX(Transactions!$Q:$Q,ROW()-8))</f>
        <v>0</v>
      </c>
    </row>
    <row r="5087" spans="2:6" x14ac:dyDescent="0.15">
      <c r="B5087">
        <f ca="1">IF(INDEX(Transactions!$L:$L,ROW()-8)="",TODAY(),INDEX(Transactions!$G:$G,ROW()-8))</f>
        <v>46238</v>
      </c>
      <c r="F5087">
        <f>IF(INDEX(Transactions!$L:$L,ROW()-8)="",0,INDEX(Transactions!$Q:$Q,ROW()-8))</f>
        <v>0</v>
      </c>
    </row>
    <row r="5088" spans="2:6" x14ac:dyDescent="0.15">
      <c r="B5088">
        <f ca="1">IF(INDEX(Transactions!$L:$L,ROW()-8)="",TODAY(),INDEX(Transactions!$G:$G,ROW()-8))</f>
        <v>46238</v>
      </c>
      <c r="F5088">
        <f>IF(INDEX(Transactions!$L:$L,ROW()-8)="",0,INDEX(Transactions!$Q:$Q,ROW()-8))</f>
        <v>0</v>
      </c>
    </row>
    <row r="5089" spans="2:6" x14ac:dyDescent="0.15">
      <c r="B5089">
        <f ca="1">IF(INDEX(Transactions!$L:$L,ROW()-8)="",TODAY(),INDEX(Transactions!$G:$G,ROW()-8))</f>
        <v>46238</v>
      </c>
      <c r="F5089">
        <f>IF(INDEX(Transactions!$L:$L,ROW()-8)="",0,INDEX(Transactions!$Q:$Q,ROW()-8))</f>
        <v>0</v>
      </c>
    </row>
    <row r="5090" spans="2:6" x14ac:dyDescent="0.15">
      <c r="B5090">
        <f ca="1">IF(INDEX(Transactions!$L:$L,ROW()-8)="",TODAY(),INDEX(Transactions!$G:$G,ROW()-8))</f>
        <v>46238</v>
      </c>
      <c r="F5090">
        <f>IF(INDEX(Transactions!$L:$L,ROW()-8)="",0,INDEX(Transactions!$Q:$Q,ROW()-8))</f>
        <v>0</v>
      </c>
    </row>
    <row r="5091" spans="2:6" x14ac:dyDescent="0.15">
      <c r="B5091">
        <f ca="1">IF(INDEX(Transactions!$L:$L,ROW()-8)="",TODAY(),INDEX(Transactions!$G:$G,ROW()-8))</f>
        <v>46238</v>
      </c>
      <c r="F5091">
        <f>IF(INDEX(Transactions!$L:$L,ROW()-8)="",0,INDEX(Transactions!$Q:$Q,ROW()-8))</f>
        <v>0</v>
      </c>
    </row>
    <row r="5092" spans="2:6" x14ac:dyDescent="0.15">
      <c r="B5092">
        <f ca="1">IF(INDEX(Transactions!$L:$L,ROW()-8)="",TODAY(),INDEX(Transactions!$G:$G,ROW()-8))</f>
        <v>46238</v>
      </c>
      <c r="F5092">
        <f>IF(INDEX(Transactions!$L:$L,ROW()-8)="",0,INDEX(Transactions!$Q:$Q,ROW()-8))</f>
        <v>0</v>
      </c>
    </row>
    <row r="5093" spans="2:6" x14ac:dyDescent="0.15">
      <c r="B5093">
        <f ca="1">IF(INDEX(Transactions!$L:$L,ROW()-8)="",TODAY(),INDEX(Transactions!$G:$G,ROW()-8))</f>
        <v>46238</v>
      </c>
      <c r="F5093">
        <f>IF(INDEX(Transactions!$L:$L,ROW()-8)="",0,INDEX(Transactions!$Q:$Q,ROW()-8))</f>
        <v>0</v>
      </c>
    </row>
    <row r="5094" spans="2:6" x14ac:dyDescent="0.15">
      <c r="B5094">
        <f ca="1">IF(INDEX(Transactions!$L:$L,ROW()-8)="",TODAY(),INDEX(Transactions!$G:$G,ROW()-8))</f>
        <v>46238</v>
      </c>
      <c r="F5094">
        <f>IF(INDEX(Transactions!$L:$L,ROW()-8)="",0,INDEX(Transactions!$Q:$Q,ROW()-8))</f>
        <v>0</v>
      </c>
    </row>
    <row r="5095" spans="2:6" x14ac:dyDescent="0.15">
      <c r="B5095">
        <f ca="1">IF(INDEX(Transactions!$L:$L,ROW()-8)="",TODAY(),INDEX(Transactions!$G:$G,ROW()-8))</f>
        <v>46238</v>
      </c>
      <c r="F5095">
        <f>IF(INDEX(Transactions!$L:$L,ROW()-8)="",0,INDEX(Transactions!$Q:$Q,ROW()-8))</f>
        <v>0</v>
      </c>
    </row>
    <row r="5096" spans="2:6" x14ac:dyDescent="0.15">
      <c r="B5096">
        <f ca="1">IF(INDEX(Transactions!$L:$L,ROW()-8)="",TODAY(),INDEX(Transactions!$G:$G,ROW()-8))</f>
        <v>46238</v>
      </c>
      <c r="F5096">
        <f>IF(INDEX(Transactions!$L:$L,ROW()-8)="",0,INDEX(Transactions!$Q:$Q,ROW()-8))</f>
        <v>0</v>
      </c>
    </row>
    <row r="5097" spans="2:6" x14ac:dyDescent="0.15">
      <c r="B5097">
        <f ca="1">IF(INDEX(Transactions!$L:$L,ROW()-8)="",TODAY(),INDEX(Transactions!$G:$G,ROW()-8))</f>
        <v>46238</v>
      </c>
      <c r="F5097">
        <f>IF(INDEX(Transactions!$L:$L,ROW()-8)="",0,INDEX(Transactions!$Q:$Q,ROW()-8))</f>
        <v>0</v>
      </c>
    </row>
    <row r="5098" spans="2:6" x14ac:dyDescent="0.15">
      <c r="B5098">
        <f ca="1">IF(INDEX(Transactions!$L:$L,ROW()-8)="",TODAY(),INDEX(Transactions!$G:$G,ROW()-8))</f>
        <v>46238</v>
      </c>
      <c r="F5098">
        <f>IF(INDEX(Transactions!$L:$L,ROW()-8)="",0,INDEX(Transactions!$Q:$Q,ROW()-8))</f>
        <v>0</v>
      </c>
    </row>
    <row r="5099" spans="2:6" x14ac:dyDescent="0.15">
      <c r="B5099">
        <f ca="1">IF(INDEX(Transactions!$L:$L,ROW()-8)="",TODAY(),INDEX(Transactions!$G:$G,ROW()-8))</f>
        <v>46238</v>
      </c>
      <c r="F5099">
        <f>IF(INDEX(Transactions!$L:$L,ROW()-8)="",0,INDEX(Transactions!$Q:$Q,ROW()-8))</f>
        <v>0</v>
      </c>
    </row>
    <row r="5100" spans="2:6" x14ac:dyDescent="0.15">
      <c r="B5100">
        <f ca="1">IF(INDEX(Transactions!$L:$L,ROW()-8)="",TODAY(),INDEX(Transactions!$G:$G,ROW()-8))</f>
        <v>46238</v>
      </c>
      <c r="F5100">
        <f>IF(INDEX(Transactions!$L:$L,ROW()-8)="",0,INDEX(Transactions!$Q:$Q,ROW()-8))</f>
        <v>0</v>
      </c>
    </row>
    <row r="5101" spans="2:6" x14ac:dyDescent="0.15">
      <c r="B5101">
        <f ca="1">IF(INDEX(Transactions!$L:$L,ROW()-8)="",TODAY(),INDEX(Transactions!$G:$G,ROW()-8))</f>
        <v>46238</v>
      </c>
      <c r="F5101">
        <f>IF(INDEX(Transactions!$L:$L,ROW()-8)="",0,INDEX(Transactions!$Q:$Q,ROW()-8))</f>
        <v>0</v>
      </c>
    </row>
    <row r="5102" spans="2:6" x14ac:dyDescent="0.15">
      <c r="B5102">
        <f ca="1">IF(INDEX(Transactions!$L:$L,ROW()-8)="",TODAY(),INDEX(Transactions!$G:$G,ROW()-8))</f>
        <v>46238</v>
      </c>
      <c r="F5102">
        <f>IF(INDEX(Transactions!$L:$L,ROW()-8)="",0,INDEX(Transactions!$Q:$Q,ROW()-8))</f>
        <v>0</v>
      </c>
    </row>
    <row r="5103" spans="2:6" x14ac:dyDescent="0.15">
      <c r="B5103">
        <f ca="1">IF(INDEX(Transactions!$L:$L,ROW()-8)="",TODAY(),INDEX(Transactions!$G:$G,ROW()-8))</f>
        <v>46238</v>
      </c>
      <c r="F5103">
        <f>IF(INDEX(Transactions!$L:$L,ROW()-8)="",0,INDEX(Transactions!$Q:$Q,ROW()-8))</f>
        <v>0</v>
      </c>
    </row>
    <row r="5104" spans="2:6" x14ac:dyDescent="0.15">
      <c r="B5104">
        <f ca="1">IF(INDEX(Transactions!$L:$L,ROW()-8)="",TODAY(),INDEX(Transactions!$G:$G,ROW()-8))</f>
        <v>46238</v>
      </c>
      <c r="F5104">
        <f>IF(INDEX(Transactions!$L:$L,ROW()-8)="",0,INDEX(Transactions!$Q:$Q,ROW()-8))</f>
        <v>0</v>
      </c>
    </row>
    <row r="5105" spans="2:6" x14ac:dyDescent="0.15">
      <c r="B5105">
        <f ca="1">IF(INDEX(Transactions!$L:$L,ROW()-8)="",TODAY(),INDEX(Transactions!$G:$G,ROW()-8))</f>
        <v>46238</v>
      </c>
      <c r="F5105">
        <f>IF(INDEX(Transactions!$L:$L,ROW()-8)="",0,INDEX(Transactions!$Q:$Q,ROW()-8))</f>
        <v>0</v>
      </c>
    </row>
    <row r="5106" spans="2:6" x14ac:dyDescent="0.15">
      <c r="B5106">
        <f ca="1">IF(INDEX(Transactions!$L:$L,ROW()-8)="",TODAY(),INDEX(Transactions!$G:$G,ROW()-8))</f>
        <v>46238</v>
      </c>
      <c r="F5106">
        <f>IF(INDEX(Transactions!$L:$L,ROW()-8)="",0,INDEX(Transactions!$Q:$Q,ROW()-8))</f>
        <v>0</v>
      </c>
    </row>
    <row r="5107" spans="2:6" x14ac:dyDescent="0.15">
      <c r="B5107">
        <f ca="1">IF(INDEX(Transactions!$L:$L,ROW()-8)="",TODAY(),INDEX(Transactions!$G:$G,ROW()-8))</f>
        <v>46238</v>
      </c>
      <c r="F5107">
        <f>IF(INDEX(Transactions!$L:$L,ROW()-8)="",0,INDEX(Transactions!$Q:$Q,ROW()-8))</f>
        <v>0</v>
      </c>
    </row>
    <row r="5108" spans="2:6" x14ac:dyDescent="0.15">
      <c r="B5108">
        <f ca="1">IF(INDEX(Transactions!$L:$L,ROW()-8)="",TODAY(),INDEX(Transactions!$G:$G,ROW()-8))</f>
        <v>46238</v>
      </c>
      <c r="F5108">
        <f>IF(INDEX(Transactions!$L:$L,ROW()-8)="",0,INDEX(Transactions!$Q:$Q,ROW()-8))</f>
        <v>0</v>
      </c>
    </row>
    <row r="5109" spans="2:6" x14ac:dyDescent="0.15">
      <c r="B5109">
        <f ca="1">IF(INDEX(Transactions!$L:$L,ROW()-8)="",TODAY(),INDEX(Transactions!$G:$G,ROW()-8))</f>
        <v>46238</v>
      </c>
      <c r="F5109">
        <f>IF(INDEX(Transactions!$L:$L,ROW()-8)="",0,INDEX(Transactions!$Q:$Q,ROW()-8))</f>
        <v>0</v>
      </c>
    </row>
    <row r="5110" spans="2:6" x14ac:dyDescent="0.15">
      <c r="B5110">
        <f ca="1">IF(INDEX(Transactions!$L:$L,ROW()-8)="",TODAY(),INDEX(Transactions!$G:$G,ROW()-8))</f>
        <v>46238</v>
      </c>
      <c r="F5110">
        <f>IF(INDEX(Transactions!$L:$L,ROW()-8)="",0,INDEX(Transactions!$Q:$Q,ROW()-8))</f>
        <v>0</v>
      </c>
    </row>
    <row r="5111" spans="2:6" x14ac:dyDescent="0.15">
      <c r="B5111">
        <f ca="1">IF(INDEX(Transactions!$L:$L,ROW()-8)="",TODAY(),INDEX(Transactions!$G:$G,ROW()-8))</f>
        <v>46238</v>
      </c>
      <c r="F5111">
        <f>IF(INDEX(Transactions!$L:$L,ROW()-8)="",0,INDEX(Transactions!$Q:$Q,ROW()-8))</f>
        <v>0</v>
      </c>
    </row>
    <row r="5112" spans="2:6" x14ac:dyDescent="0.15">
      <c r="B5112">
        <f ca="1">IF(INDEX(Transactions!$L:$L,ROW()-8)="",TODAY(),INDEX(Transactions!$G:$G,ROW()-8))</f>
        <v>46238</v>
      </c>
      <c r="F5112">
        <f>IF(INDEX(Transactions!$L:$L,ROW()-8)="",0,INDEX(Transactions!$Q:$Q,ROW()-8))</f>
        <v>0</v>
      </c>
    </row>
    <row r="5113" spans="2:6" x14ac:dyDescent="0.15">
      <c r="B5113">
        <f ca="1">IF(INDEX(Transactions!$L:$L,ROW()-8)="",TODAY(),INDEX(Transactions!$G:$G,ROW()-8))</f>
        <v>46238</v>
      </c>
      <c r="F5113">
        <f>IF(INDEX(Transactions!$L:$L,ROW()-8)="",0,INDEX(Transactions!$Q:$Q,ROW()-8))</f>
        <v>0</v>
      </c>
    </row>
    <row r="5114" spans="2:6" x14ac:dyDescent="0.15">
      <c r="B5114">
        <f ca="1">IF(INDEX(Transactions!$L:$L,ROW()-8)="",TODAY(),INDEX(Transactions!$G:$G,ROW()-8))</f>
        <v>46238</v>
      </c>
      <c r="F5114">
        <f>IF(INDEX(Transactions!$L:$L,ROW()-8)="",0,INDEX(Transactions!$Q:$Q,ROW()-8))</f>
        <v>0</v>
      </c>
    </row>
    <row r="5115" spans="2:6" x14ac:dyDescent="0.15">
      <c r="B5115">
        <f ca="1">IF(INDEX(Transactions!$L:$L,ROW()-8)="",TODAY(),INDEX(Transactions!$G:$G,ROW()-8))</f>
        <v>46238</v>
      </c>
      <c r="F5115">
        <f>IF(INDEX(Transactions!$L:$L,ROW()-8)="",0,INDEX(Transactions!$Q:$Q,ROW()-8))</f>
        <v>0</v>
      </c>
    </row>
    <row r="5116" spans="2:6" x14ac:dyDescent="0.15">
      <c r="B5116">
        <f ca="1">IF(INDEX(Transactions!$L:$L,ROW()-8)="",TODAY(),INDEX(Transactions!$G:$G,ROW()-8))</f>
        <v>46238</v>
      </c>
      <c r="F5116">
        <f>IF(INDEX(Transactions!$L:$L,ROW()-8)="",0,INDEX(Transactions!$Q:$Q,ROW()-8))</f>
        <v>0</v>
      </c>
    </row>
    <row r="5117" spans="2:6" x14ac:dyDescent="0.15">
      <c r="B5117">
        <f ca="1">IF(INDEX(Transactions!$L:$L,ROW()-8)="",TODAY(),INDEX(Transactions!$G:$G,ROW()-8))</f>
        <v>46238</v>
      </c>
      <c r="F5117">
        <f>IF(INDEX(Transactions!$L:$L,ROW()-8)="",0,INDEX(Transactions!$Q:$Q,ROW()-8))</f>
        <v>0</v>
      </c>
    </row>
    <row r="5118" spans="2:6" x14ac:dyDescent="0.15">
      <c r="B5118">
        <f ca="1">IF(INDEX(Transactions!$L:$L,ROW()-8)="",TODAY(),INDEX(Transactions!$G:$G,ROW()-8))</f>
        <v>46238</v>
      </c>
      <c r="F5118">
        <f>IF(INDEX(Transactions!$L:$L,ROW()-8)="",0,INDEX(Transactions!$Q:$Q,ROW()-8))</f>
        <v>0</v>
      </c>
    </row>
    <row r="5119" spans="2:6" x14ac:dyDescent="0.15">
      <c r="B5119">
        <f ca="1">IF(INDEX(Transactions!$L:$L,ROW()-8)="",TODAY(),INDEX(Transactions!$G:$G,ROW()-8))</f>
        <v>46238</v>
      </c>
      <c r="F5119">
        <f>IF(INDEX(Transactions!$L:$L,ROW()-8)="",0,INDEX(Transactions!$Q:$Q,ROW()-8))</f>
        <v>0</v>
      </c>
    </row>
    <row r="5120" spans="2:6" x14ac:dyDescent="0.15">
      <c r="B5120">
        <f ca="1">IF(INDEX(Transactions!$L:$L,ROW()-8)="",TODAY(),INDEX(Transactions!$G:$G,ROW()-8))</f>
        <v>46238</v>
      </c>
      <c r="F5120">
        <f>IF(INDEX(Transactions!$L:$L,ROW()-8)="",0,INDEX(Transactions!$Q:$Q,ROW()-8))</f>
        <v>0</v>
      </c>
    </row>
    <row r="5121" spans="2:6" x14ac:dyDescent="0.15">
      <c r="B5121">
        <f ca="1">IF(INDEX(Transactions!$L:$L,ROW()-8)="",TODAY(),INDEX(Transactions!$G:$G,ROW()-8))</f>
        <v>46238</v>
      </c>
      <c r="F5121">
        <f>IF(INDEX(Transactions!$L:$L,ROW()-8)="",0,INDEX(Transactions!$Q:$Q,ROW()-8))</f>
        <v>0</v>
      </c>
    </row>
    <row r="5122" spans="2:6" x14ac:dyDescent="0.15">
      <c r="B5122">
        <f ca="1">IF(INDEX(Transactions!$L:$L,ROW()-8)="",TODAY(),INDEX(Transactions!$G:$G,ROW()-8))</f>
        <v>46238</v>
      </c>
      <c r="F5122">
        <f>IF(INDEX(Transactions!$L:$L,ROW()-8)="",0,INDEX(Transactions!$Q:$Q,ROW()-8))</f>
        <v>0</v>
      </c>
    </row>
    <row r="5123" spans="2:6" x14ac:dyDescent="0.15">
      <c r="B5123">
        <f ca="1">IF(INDEX(Transactions!$L:$L,ROW()-8)="",TODAY(),INDEX(Transactions!$G:$G,ROW()-8))</f>
        <v>46238</v>
      </c>
      <c r="F5123">
        <f>IF(INDEX(Transactions!$L:$L,ROW()-8)="",0,INDEX(Transactions!$Q:$Q,ROW()-8))</f>
        <v>0</v>
      </c>
    </row>
    <row r="5124" spans="2:6" x14ac:dyDescent="0.15">
      <c r="B5124">
        <f ca="1">IF(INDEX(Transactions!$L:$L,ROW()-8)="",TODAY(),INDEX(Transactions!$G:$G,ROW()-8))</f>
        <v>46238</v>
      </c>
      <c r="F5124">
        <f>IF(INDEX(Transactions!$L:$L,ROW()-8)="",0,INDEX(Transactions!$Q:$Q,ROW()-8))</f>
        <v>0</v>
      </c>
    </row>
    <row r="5125" spans="2:6" x14ac:dyDescent="0.15">
      <c r="B5125">
        <f ca="1">IF(INDEX(Transactions!$L:$L,ROW()-8)="",TODAY(),INDEX(Transactions!$G:$G,ROW()-8))</f>
        <v>46238</v>
      </c>
      <c r="F5125">
        <f>IF(INDEX(Transactions!$L:$L,ROW()-8)="",0,INDEX(Transactions!$Q:$Q,ROW()-8))</f>
        <v>0</v>
      </c>
    </row>
    <row r="5126" spans="2:6" x14ac:dyDescent="0.15">
      <c r="B5126">
        <f ca="1">IF(INDEX(Transactions!$L:$L,ROW()-8)="",TODAY(),INDEX(Transactions!$G:$G,ROW()-8))</f>
        <v>46238</v>
      </c>
      <c r="F5126">
        <f>IF(INDEX(Transactions!$L:$L,ROW()-8)="",0,INDEX(Transactions!$Q:$Q,ROW()-8))</f>
        <v>0</v>
      </c>
    </row>
    <row r="5127" spans="2:6" x14ac:dyDescent="0.15">
      <c r="B5127">
        <f ca="1">IF(INDEX(Transactions!$L:$L,ROW()-8)="",TODAY(),INDEX(Transactions!$G:$G,ROW()-8))</f>
        <v>46238</v>
      </c>
      <c r="F5127">
        <f>IF(INDEX(Transactions!$L:$L,ROW()-8)="",0,INDEX(Transactions!$Q:$Q,ROW()-8))</f>
        <v>0</v>
      </c>
    </row>
    <row r="5128" spans="2:6" x14ac:dyDescent="0.15">
      <c r="B5128">
        <f ca="1">IF(INDEX(Transactions!$L:$L,ROW()-8)="",TODAY(),INDEX(Transactions!$G:$G,ROW()-8))</f>
        <v>46238</v>
      </c>
      <c r="F5128">
        <f>IF(INDEX(Transactions!$L:$L,ROW()-8)="",0,INDEX(Transactions!$Q:$Q,ROW()-8))</f>
        <v>0</v>
      </c>
    </row>
    <row r="5129" spans="2:6" x14ac:dyDescent="0.15">
      <c r="B5129">
        <f ca="1">IF(INDEX(Transactions!$L:$L,ROW()-8)="",TODAY(),INDEX(Transactions!$G:$G,ROW()-8))</f>
        <v>46238</v>
      </c>
      <c r="F5129">
        <f>IF(INDEX(Transactions!$L:$L,ROW()-8)="",0,INDEX(Transactions!$Q:$Q,ROW()-8))</f>
        <v>0</v>
      </c>
    </row>
    <row r="5130" spans="2:6" x14ac:dyDescent="0.15">
      <c r="B5130">
        <f ca="1">IF(INDEX(Transactions!$L:$L,ROW()-8)="",TODAY(),INDEX(Transactions!$G:$G,ROW()-8))</f>
        <v>46238</v>
      </c>
      <c r="F5130">
        <f>IF(INDEX(Transactions!$L:$L,ROW()-8)="",0,INDEX(Transactions!$Q:$Q,ROW()-8))</f>
        <v>0</v>
      </c>
    </row>
    <row r="5131" spans="2:6" x14ac:dyDescent="0.15">
      <c r="B5131">
        <f ca="1">IF(INDEX(Transactions!$L:$L,ROW()-8)="",TODAY(),INDEX(Transactions!$G:$G,ROW()-8))</f>
        <v>46238</v>
      </c>
      <c r="F5131">
        <f>IF(INDEX(Transactions!$L:$L,ROW()-8)="",0,INDEX(Transactions!$Q:$Q,ROW()-8))</f>
        <v>0</v>
      </c>
    </row>
    <row r="5132" spans="2:6" x14ac:dyDescent="0.15">
      <c r="B5132">
        <f ca="1">IF(INDEX(Transactions!$L:$L,ROW()-8)="",TODAY(),INDEX(Transactions!$G:$G,ROW()-8))</f>
        <v>46238</v>
      </c>
      <c r="F5132">
        <f>IF(INDEX(Transactions!$L:$L,ROW()-8)="",0,INDEX(Transactions!$Q:$Q,ROW()-8))</f>
        <v>0</v>
      </c>
    </row>
    <row r="5133" spans="2:6" x14ac:dyDescent="0.15">
      <c r="B5133">
        <f ca="1">IF(INDEX(Transactions!$L:$L,ROW()-8)="",TODAY(),INDEX(Transactions!$G:$G,ROW()-8))</f>
        <v>46238</v>
      </c>
      <c r="F5133">
        <f>IF(INDEX(Transactions!$L:$L,ROW()-8)="",0,INDEX(Transactions!$Q:$Q,ROW()-8))</f>
        <v>0</v>
      </c>
    </row>
    <row r="5134" spans="2:6" x14ac:dyDescent="0.15">
      <c r="B5134">
        <f ca="1">IF(INDEX(Transactions!$L:$L,ROW()-8)="",TODAY(),INDEX(Transactions!$G:$G,ROW()-8))</f>
        <v>46238</v>
      </c>
      <c r="F5134">
        <f>IF(INDEX(Transactions!$L:$L,ROW()-8)="",0,INDEX(Transactions!$Q:$Q,ROW()-8))</f>
        <v>0</v>
      </c>
    </row>
    <row r="5135" spans="2:6" x14ac:dyDescent="0.15">
      <c r="B5135">
        <f ca="1">IF(INDEX(Transactions!$L:$L,ROW()-8)="",TODAY(),INDEX(Transactions!$G:$G,ROW()-8))</f>
        <v>46238</v>
      </c>
      <c r="F5135">
        <f>IF(INDEX(Transactions!$L:$L,ROW()-8)="",0,INDEX(Transactions!$Q:$Q,ROW()-8))</f>
        <v>0</v>
      </c>
    </row>
    <row r="5136" spans="2:6" x14ac:dyDescent="0.15">
      <c r="B5136">
        <f ca="1">IF(INDEX(Transactions!$L:$L,ROW()-8)="",TODAY(),INDEX(Transactions!$G:$G,ROW()-8))</f>
        <v>46238</v>
      </c>
      <c r="F5136">
        <f>IF(INDEX(Transactions!$L:$L,ROW()-8)="",0,INDEX(Transactions!$Q:$Q,ROW()-8))</f>
        <v>0</v>
      </c>
    </row>
    <row r="5137" spans="2:6" x14ac:dyDescent="0.15">
      <c r="B5137">
        <f ca="1">IF(INDEX(Transactions!$L:$L,ROW()-8)="",TODAY(),INDEX(Transactions!$G:$G,ROW()-8))</f>
        <v>46238</v>
      </c>
      <c r="F5137">
        <f>IF(INDEX(Transactions!$L:$L,ROW()-8)="",0,INDEX(Transactions!$Q:$Q,ROW()-8))</f>
        <v>0</v>
      </c>
    </row>
    <row r="5138" spans="2:6" x14ac:dyDescent="0.15">
      <c r="B5138">
        <f ca="1">IF(INDEX(Transactions!$L:$L,ROW()-8)="",TODAY(),INDEX(Transactions!$G:$G,ROW()-8))</f>
        <v>46238</v>
      </c>
      <c r="F5138">
        <f>IF(INDEX(Transactions!$L:$L,ROW()-8)="",0,INDEX(Transactions!$Q:$Q,ROW()-8))</f>
        <v>0</v>
      </c>
    </row>
    <row r="5139" spans="2:6" x14ac:dyDescent="0.15">
      <c r="B5139">
        <f ca="1">IF(INDEX(Transactions!$L:$L,ROW()-8)="",TODAY(),INDEX(Transactions!$G:$G,ROW()-8))</f>
        <v>46238</v>
      </c>
      <c r="F5139">
        <f>IF(INDEX(Transactions!$L:$L,ROW()-8)="",0,INDEX(Transactions!$Q:$Q,ROW()-8))</f>
        <v>0</v>
      </c>
    </row>
    <row r="5140" spans="2:6" x14ac:dyDescent="0.15">
      <c r="B5140">
        <f ca="1">IF(INDEX(Transactions!$L:$L,ROW()-8)="",TODAY(),INDEX(Transactions!$G:$G,ROW()-8))</f>
        <v>46238</v>
      </c>
      <c r="F5140">
        <f>IF(INDEX(Transactions!$L:$L,ROW()-8)="",0,INDEX(Transactions!$Q:$Q,ROW()-8))</f>
        <v>0</v>
      </c>
    </row>
    <row r="5141" spans="2:6" x14ac:dyDescent="0.15">
      <c r="B5141">
        <f ca="1">IF(INDEX(Transactions!$L:$L,ROW()-8)="",TODAY(),INDEX(Transactions!$G:$G,ROW()-8))</f>
        <v>46238</v>
      </c>
      <c r="F5141">
        <f>IF(INDEX(Transactions!$L:$L,ROW()-8)="",0,INDEX(Transactions!$Q:$Q,ROW()-8))</f>
        <v>0</v>
      </c>
    </row>
    <row r="5142" spans="2:6" x14ac:dyDescent="0.15">
      <c r="B5142">
        <f ca="1">IF(INDEX(Transactions!$L:$L,ROW()-8)="",TODAY(),INDEX(Transactions!$G:$G,ROW()-8))</f>
        <v>46238</v>
      </c>
      <c r="F5142">
        <f>IF(INDEX(Transactions!$L:$L,ROW()-8)="",0,INDEX(Transactions!$Q:$Q,ROW()-8))</f>
        <v>0</v>
      </c>
    </row>
    <row r="5143" spans="2:6" x14ac:dyDescent="0.15">
      <c r="B5143">
        <f ca="1">IF(INDEX(Transactions!$L:$L,ROW()-8)="",TODAY(),INDEX(Transactions!$G:$G,ROW()-8))</f>
        <v>46238</v>
      </c>
      <c r="F5143">
        <f>IF(INDEX(Transactions!$L:$L,ROW()-8)="",0,INDEX(Transactions!$Q:$Q,ROW()-8))</f>
        <v>0</v>
      </c>
    </row>
    <row r="5144" spans="2:6" x14ac:dyDescent="0.15">
      <c r="B5144">
        <f ca="1">IF(INDEX(Transactions!$L:$L,ROW()-8)="",TODAY(),INDEX(Transactions!$G:$G,ROW()-8))</f>
        <v>46238</v>
      </c>
      <c r="F5144">
        <f>IF(INDEX(Transactions!$L:$L,ROW()-8)="",0,INDEX(Transactions!$Q:$Q,ROW()-8))</f>
        <v>0</v>
      </c>
    </row>
    <row r="5145" spans="2:6" x14ac:dyDescent="0.15">
      <c r="B5145">
        <f ca="1">IF(INDEX(Transactions!$L:$L,ROW()-8)="",TODAY(),INDEX(Transactions!$G:$G,ROW()-8))</f>
        <v>46238</v>
      </c>
      <c r="F5145">
        <f>IF(INDEX(Transactions!$L:$L,ROW()-8)="",0,INDEX(Transactions!$Q:$Q,ROW()-8))</f>
        <v>0</v>
      </c>
    </row>
    <row r="5146" spans="2:6" x14ac:dyDescent="0.15">
      <c r="B5146">
        <f ca="1">IF(INDEX(Transactions!$L:$L,ROW()-8)="",TODAY(),INDEX(Transactions!$G:$G,ROW()-8))</f>
        <v>46238</v>
      </c>
      <c r="F5146">
        <f>IF(INDEX(Transactions!$L:$L,ROW()-8)="",0,INDEX(Transactions!$Q:$Q,ROW()-8))</f>
        <v>0</v>
      </c>
    </row>
    <row r="5147" spans="2:6" x14ac:dyDescent="0.15">
      <c r="B5147">
        <f ca="1">IF(INDEX(Transactions!$L:$L,ROW()-8)="",TODAY(),INDEX(Transactions!$G:$G,ROW()-8))</f>
        <v>46238</v>
      </c>
      <c r="F5147">
        <f>IF(INDEX(Transactions!$L:$L,ROW()-8)="",0,INDEX(Transactions!$Q:$Q,ROW()-8))</f>
        <v>0</v>
      </c>
    </row>
    <row r="5148" spans="2:6" x14ac:dyDescent="0.15">
      <c r="B5148">
        <f ca="1">IF(INDEX(Transactions!$L:$L,ROW()-8)="",TODAY(),INDEX(Transactions!$G:$G,ROW()-8))</f>
        <v>46238</v>
      </c>
      <c r="F5148">
        <f>IF(INDEX(Transactions!$L:$L,ROW()-8)="",0,INDEX(Transactions!$Q:$Q,ROW()-8))</f>
        <v>0</v>
      </c>
    </row>
    <row r="5149" spans="2:6" x14ac:dyDescent="0.15">
      <c r="B5149">
        <f ca="1">IF(INDEX(Transactions!$L:$L,ROW()-8)="",TODAY(),INDEX(Transactions!$G:$G,ROW()-8))</f>
        <v>46238</v>
      </c>
      <c r="F5149">
        <f>IF(INDEX(Transactions!$L:$L,ROW()-8)="",0,INDEX(Transactions!$Q:$Q,ROW()-8))</f>
        <v>0</v>
      </c>
    </row>
    <row r="5150" spans="2:6" x14ac:dyDescent="0.15">
      <c r="B5150">
        <f ca="1">IF(INDEX(Transactions!$L:$L,ROW()-8)="",TODAY(),INDEX(Transactions!$G:$G,ROW()-8))</f>
        <v>46238</v>
      </c>
      <c r="F5150">
        <f>IF(INDEX(Transactions!$L:$L,ROW()-8)="",0,INDEX(Transactions!$Q:$Q,ROW()-8))</f>
        <v>0</v>
      </c>
    </row>
    <row r="5151" spans="2:6" x14ac:dyDescent="0.15">
      <c r="B5151">
        <f ca="1">IF(INDEX(Transactions!$L:$L,ROW()-8)="",TODAY(),INDEX(Transactions!$G:$G,ROW()-8))</f>
        <v>46238</v>
      </c>
      <c r="F5151">
        <f>IF(INDEX(Transactions!$L:$L,ROW()-8)="",0,INDEX(Transactions!$Q:$Q,ROW()-8))</f>
        <v>0</v>
      </c>
    </row>
    <row r="5152" spans="2:6" x14ac:dyDescent="0.15">
      <c r="B5152">
        <f ca="1">IF(INDEX(Transactions!$L:$L,ROW()-8)="",TODAY(),INDEX(Transactions!$G:$G,ROW()-8))</f>
        <v>46238</v>
      </c>
      <c r="F5152">
        <f>IF(INDEX(Transactions!$L:$L,ROW()-8)="",0,INDEX(Transactions!$Q:$Q,ROW()-8))</f>
        <v>0</v>
      </c>
    </row>
    <row r="5153" spans="2:6" x14ac:dyDescent="0.15">
      <c r="B5153">
        <f ca="1">IF(INDEX(Transactions!$L:$L,ROW()-8)="",TODAY(),INDEX(Transactions!$G:$G,ROW()-8))</f>
        <v>46238</v>
      </c>
      <c r="F5153">
        <f>IF(INDEX(Transactions!$L:$L,ROW()-8)="",0,INDEX(Transactions!$Q:$Q,ROW()-8))</f>
        <v>0</v>
      </c>
    </row>
    <row r="5154" spans="2:6" x14ac:dyDescent="0.15">
      <c r="B5154">
        <f ca="1">IF(INDEX(Transactions!$L:$L,ROW()-8)="",TODAY(),INDEX(Transactions!$G:$G,ROW()-8))</f>
        <v>46238</v>
      </c>
      <c r="F5154">
        <f>IF(INDEX(Transactions!$L:$L,ROW()-8)="",0,INDEX(Transactions!$Q:$Q,ROW()-8))</f>
        <v>0</v>
      </c>
    </row>
    <row r="5155" spans="2:6" x14ac:dyDescent="0.15">
      <c r="B5155">
        <f ca="1">IF(INDEX(Transactions!$L:$L,ROW()-8)="",TODAY(),INDEX(Transactions!$G:$G,ROW()-8))</f>
        <v>46238</v>
      </c>
      <c r="F5155">
        <f>IF(INDEX(Transactions!$L:$L,ROW()-8)="",0,INDEX(Transactions!$Q:$Q,ROW()-8))</f>
        <v>0</v>
      </c>
    </row>
    <row r="5156" spans="2:6" x14ac:dyDescent="0.15">
      <c r="B5156">
        <f ca="1">IF(INDEX(Transactions!$L:$L,ROW()-8)="",TODAY(),INDEX(Transactions!$G:$G,ROW()-8))</f>
        <v>46238</v>
      </c>
      <c r="F5156">
        <f>IF(INDEX(Transactions!$L:$L,ROW()-8)="",0,INDEX(Transactions!$Q:$Q,ROW()-8))</f>
        <v>0</v>
      </c>
    </row>
    <row r="5157" spans="2:6" x14ac:dyDescent="0.15">
      <c r="B5157">
        <f ca="1">IF(INDEX(Transactions!$L:$L,ROW()-8)="",TODAY(),INDEX(Transactions!$G:$G,ROW()-8))</f>
        <v>46238</v>
      </c>
      <c r="F5157">
        <f>IF(INDEX(Transactions!$L:$L,ROW()-8)="",0,INDEX(Transactions!$Q:$Q,ROW()-8))</f>
        <v>0</v>
      </c>
    </row>
    <row r="5158" spans="2:6" x14ac:dyDescent="0.15">
      <c r="B5158">
        <f ca="1">IF(INDEX(Transactions!$L:$L,ROW()-8)="",TODAY(),INDEX(Transactions!$G:$G,ROW()-8))</f>
        <v>46238</v>
      </c>
      <c r="F5158">
        <f>IF(INDEX(Transactions!$L:$L,ROW()-8)="",0,INDEX(Transactions!$Q:$Q,ROW()-8))</f>
        <v>0</v>
      </c>
    </row>
    <row r="5159" spans="2:6" x14ac:dyDescent="0.15">
      <c r="B5159">
        <f ca="1">IF(INDEX(Transactions!$L:$L,ROW()-8)="",TODAY(),INDEX(Transactions!$G:$G,ROW()-8))</f>
        <v>46238</v>
      </c>
      <c r="F5159">
        <f>IF(INDEX(Transactions!$L:$L,ROW()-8)="",0,INDEX(Transactions!$Q:$Q,ROW()-8))</f>
        <v>0</v>
      </c>
    </row>
    <row r="5160" spans="2:6" x14ac:dyDescent="0.15">
      <c r="B5160">
        <f ca="1">IF(INDEX(Transactions!$L:$L,ROW()-8)="",TODAY(),INDEX(Transactions!$G:$G,ROW()-8))</f>
        <v>46238</v>
      </c>
      <c r="F5160">
        <f>IF(INDEX(Transactions!$L:$L,ROW()-8)="",0,INDEX(Transactions!$Q:$Q,ROW()-8))</f>
        <v>0</v>
      </c>
    </row>
    <row r="5161" spans="2:6" x14ac:dyDescent="0.15">
      <c r="B5161">
        <f ca="1">IF(INDEX(Transactions!$L:$L,ROW()-8)="",TODAY(),INDEX(Transactions!$G:$G,ROW()-8))</f>
        <v>46238</v>
      </c>
      <c r="F5161">
        <f>IF(INDEX(Transactions!$L:$L,ROW()-8)="",0,INDEX(Transactions!$Q:$Q,ROW()-8))</f>
        <v>0</v>
      </c>
    </row>
    <row r="5162" spans="2:6" x14ac:dyDescent="0.15">
      <c r="B5162">
        <f ca="1">IF(INDEX(Transactions!$L:$L,ROW()-8)="",TODAY(),INDEX(Transactions!$G:$G,ROW()-8))</f>
        <v>46238</v>
      </c>
      <c r="F5162">
        <f>IF(INDEX(Transactions!$L:$L,ROW()-8)="",0,INDEX(Transactions!$Q:$Q,ROW()-8))</f>
        <v>0</v>
      </c>
    </row>
    <row r="5163" spans="2:6" x14ac:dyDescent="0.15">
      <c r="B5163">
        <f ca="1">IF(INDEX(Transactions!$L:$L,ROW()-8)="",TODAY(),INDEX(Transactions!$G:$G,ROW()-8))</f>
        <v>46238</v>
      </c>
      <c r="F5163">
        <f>IF(INDEX(Transactions!$L:$L,ROW()-8)="",0,INDEX(Transactions!$Q:$Q,ROW()-8))</f>
        <v>0</v>
      </c>
    </row>
    <row r="5164" spans="2:6" x14ac:dyDescent="0.15">
      <c r="B5164">
        <f ca="1">IF(INDEX(Transactions!$L:$L,ROW()-8)="",TODAY(),INDEX(Transactions!$G:$G,ROW()-8))</f>
        <v>46238</v>
      </c>
      <c r="F5164">
        <f>IF(INDEX(Transactions!$L:$L,ROW()-8)="",0,INDEX(Transactions!$Q:$Q,ROW()-8))</f>
        <v>0</v>
      </c>
    </row>
    <row r="5165" spans="2:6" x14ac:dyDescent="0.15">
      <c r="B5165">
        <f ca="1">IF(INDEX(Transactions!$L:$L,ROW()-8)="",TODAY(),INDEX(Transactions!$G:$G,ROW()-8))</f>
        <v>46238</v>
      </c>
      <c r="F5165">
        <f>IF(INDEX(Transactions!$L:$L,ROW()-8)="",0,INDEX(Transactions!$Q:$Q,ROW()-8))</f>
        <v>0</v>
      </c>
    </row>
    <row r="5166" spans="2:6" x14ac:dyDescent="0.15">
      <c r="B5166">
        <f ca="1">IF(INDEX(Transactions!$L:$L,ROW()-8)="",TODAY(),INDEX(Transactions!$G:$G,ROW()-8))</f>
        <v>46238</v>
      </c>
      <c r="F5166">
        <f>IF(INDEX(Transactions!$L:$L,ROW()-8)="",0,INDEX(Transactions!$Q:$Q,ROW()-8))</f>
        <v>0</v>
      </c>
    </row>
    <row r="5167" spans="2:6" x14ac:dyDescent="0.15">
      <c r="B5167">
        <f ca="1">IF(INDEX(Transactions!$L:$L,ROW()-8)="",TODAY(),INDEX(Transactions!$G:$G,ROW()-8))</f>
        <v>46238</v>
      </c>
      <c r="F5167">
        <f>IF(INDEX(Transactions!$L:$L,ROW()-8)="",0,INDEX(Transactions!$Q:$Q,ROW()-8))</f>
        <v>0</v>
      </c>
    </row>
    <row r="5168" spans="2:6" x14ac:dyDescent="0.15">
      <c r="B5168">
        <f ca="1">IF(INDEX(Transactions!$L:$L,ROW()-8)="",TODAY(),INDEX(Transactions!$G:$G,ROW()-8))</f>
        <v>46238</v>
      </c>
      <c r="F5168">
        <f>IF(INDEX(Transactions!$L:$L,ROW()-8)="",0,INDEX(Transactions!$Q:$Q,ROW()-8))</f>
        <v>0</v>
      </c>
    </row>
    <row r="5169" spans="2:6" x14ac:dyDescent="0.15">
      <c r="B5169">
        <f ca="1">IF(INDEX(Transactions!$L:$L,ROW()-8)="",TODAY(),INDEX(Transactions!$G:$G,ROW()-8))</f>
        <v>46238</v>
      </c>
      <c r="F5169">
        <f>IF(INDEX(Transactions!$L:$L,ROW()-8)="",0,INDEX(Transactions!$Q:$Q,ROW()-8))</f>
        <v>0</v>
      </c>
    </row>
    <row r="5170" spans="2:6" x14ac:dyDescent="0.15">
      <c r="B5170">
        <f ca="1">IF(INDEX(Transactions!$L:$L,ROW()-8)="",TODAY(),INDEX(Transactions!$G:$G,ROW()-8))</f>
        <v>46238</v>
      </c>
      <c r="F5170">
        <f>IF(INDEX(Transactions!$L:$L,ROW()-8)="",0,INDEX(Transactions!$Q:$Q,ROW()-8))</f>
        <v>0</v>
      </c>
    </row>
    <row r="5171" spans="2:6" x14ac:dyDescent="0.15">
      <c r="B5171">
        <f ca="1">IF(INDEX(Transactions!$L:$L,ROW()-8)="",TODAY(),INDEX(Transactions!$G:$G,ROW()-8))</f>
        <v>46238</v>
      </c>
      <c r="F5171">
        <f>IF(INDEX(Transactions!$L:$L,ROW()-8)="",0,INDEX(Transactions!$Q:$Q,ROW()-8))</f>
        <v>0</v>
      </c>
    </row>
    <row r="5172" spans="2:6" x14ac:dyDescent="0.15">
      <c r="B5172">
        <f ca="1">IF(INDEX(Transactions!$L:$L,ROW()-8)="",TODAY(),INDEX(Transactions!$G:$G,ROW()-8))</f>
        <v>46238</v>
      </c>
      <c r="F5172">
        <f>IF(INDEX(Transactions!$L:$L,ROW()-8)="",0,INDEX(Transactions!$Q:$Q,ROW()-8))</f>
        <v>0</v>
      </c>
    </row>
    <row r="5173" spans="2:6" x14ac:dyDescent="0.15">
      <c r="B5173">
        <f ca="1">IF(INDEX(Transactions!$L:$L,ROW()-8)="",TODAY(),INDEX(Transactions!$G:$G,ROW()-8))</f>
        <v>46238</v>
      </c>
      <c r="F5173">
        <f>IF(INDEX(Transactions!$L:$L,ROW()-8)="",0,INDEX(Transactions!$Q:$Q,ROW()-8))</f>
        <v>0</v>
      </c>
    </row>
    <row r="5174" spans="2:6" x14ac:dyDescent="0.15">
      <c r="B5174">
        <f ca="1">IF(INDEX(Transactions!$L:$L,ROW()-8)="",TODAY(),INDEX(Transactions!$G:$G,ROW()-8))</f>
        <v>46238</v>
      </c>
      <c r="F5174">
        <f>IF(INDEX(Transactions!$L:$L,ROW()-8)="",0,INDEX(Transactions!$Q:$Q,ROW()-8))</f>
        <v>0</v>
      </c>
    </row>
    <row r="5175" spans="2:6" x14ac:dyDescent="0.15">
      <c r="B5175">
        <f ca="1">IF(INDEX(Transactions!$L:$L,ROW()-8)="",TODAY(),INDEX(Transactions!$G:$G,ROW()-8))</f>
        <v>46238</v>
      </c>
      <c r="F5175">
        <f>IF(INDEX(Transactions!$L:$L,ROW()-8)="",0,INDEX(Transactions!$Q:$Q,ROW()-8))</f>
        <v>0</v>
      </c>
    </row>
    <row r="5176" spans="2:6" x14ac:dyDescent="0.15">
      <c r="B5176">
        <f ca="1">IF(INDEX(Transactions!$L:$L,ROW()-8)="",TODAY(),INDEX(Transactions!$G:$G,ROW()-8))</f>
        <v>46238</v>
      </c>
      <c r="F5176">
        <f>IF(INDEX(Transactions!$L:$L,ROW()-8)="",0,INDEX(Transactions!$Q:$Q,ROW()-8))</f>
        <v>0</v>
      </c>
    </row>
    <row r="5177" spans="2:6" x14ac:dyDescent="0.15">
      <c r="B5177">
        <f ca="1">IF(INDEX(Transactions!$L:$L,ROW()-8)="",TODAY(),INDEX(Transactions!$G:$G,ROW()-8))</f>
        <v>46238</v>
      </c>
      <c r="F5177">
        <f>IF(INDEX(Transactions!$L:$L,ROW()-8)="",0,INDEX(Transactions!$Q:$Q,ROW()-8))</f>
        <v>0</v>
      </c>
    </row>
    <row r="5178" spans="2:6" x14ac:dyDescent="0.15">
      <c r="B5178">
        <f ca="1">IF(INDEX(Transactions!$L:$L,ROW()-8)="",TODAY(),INDEX(Transactions!$G:$G,ROW()-8))</f>
        <v>46238</v>
      </c>
      <c r="F5178">
        <f>IF(INDEX(Transactions!$L:$L,ROW()-8)="",0,INDEX(Transactions!$Q:$Q,ROW()-8))</f>
        <v>0</v>
      </c>
    </row>
    <row r="5179" spans="2:6" x14ac:dyDescent="0.15">
      <c r="B5179">
        <f ca="1">IF(INDEX(Transactions!$L:$L,ROW()-8)="",TODAY(),INDEX(Transactions!$G:$G,ROW()-8))</f>
        <v>46238</v>
      </c>
      <c r="F5179">
        <f>IF(INDEX(Transactions!$L:$L,ROW()-8)="",0,INDEX(Transactions!$Q:$Q,ROW()-8))</f>
        <v>0</v>
      </c>
    </row>
    <row r="5180" spans="2:6" x14ac:dyDescent="0.15">
      <c r="B5180">
        <f ca="1">IF(INDEX(Transactions!$L:$L,ROW()-8)="",TODAY(),INDEX(Transactions!$G:$G,ROW()-8))</f>
        <v>46238</v>
      </c>
      <c r="F5180">
        <f>IF(INDEX(Transactions!$L:$L,ROW()-8)="",0,INDEX(Transactions!$Q:$Q,ROW()-8))</f>
        <v>0</v>
      </c>
    </row>
    <row r="5181" spans="2:6" x14ac:dyDescent="0.15">
      <c r="B5181">
        <f ca="1">IF(INDEX(Transactions!$L:$L,ROW()-8)="",TODAY(),INDEX(Transactions!$G:$G,ROW()-8))</f>
        <v>46238</v>
      </c>
      <c r="F5181">
        <f>IF(INDEX(Transactions!$L:$L,ROW()-8)="",0,INDEX(Transactions!$Q:$Q,ROW()-8))</f>
        <v>0</v>
      </c>
    </row>
    <row r="5182" spans="2:6" x14ac:dyDescent="0.15">
      <c r="B5182">
        <f ca="1">IF(INDEX(Transactions!$L:$L,ROW()-8)="",TODAY(),INDEX(Transactions!$G:$G,ROW()-8))</f>
        <v>46238</v>
      </c>
      <c r="F5182">
        <f>IF(INDEX(Transactions!$L:$L,ROW()-8)="",0,INDEX(Transactions!$Q:$Q,ROW()-8))</f>
        <v>0</v>
      </c>
    </row>
    <row r="5183" spans="2:6" x14ac:dyDescent="0.15">
      <c r="B5183">
        <f ca="1">IF(INDEX(Transactions!$L:$L,ROW()-8)="",TODAY(),INDEX(Transactions!$G:$G,ROW()-8))</f>
        <v>46238</v>
      </c>
      <c r="F5183">
        <f>IF(INDEX(Transactions!$L:$L,ROW()-8)="",0,INDEX(Transactions!$Q:$Q,ROW()-8))</f>
        <v>0</v>
      </c>
    </row>
    <row r="5184" spans="2:6" x14ac:dyDescent="0.15">
      <c r="B5184">
        <f ca="1">IF(INDEX(Transactions!$L:$L,ROW()-8)="",TODAY(),INDEX(Transactions!$G:$G,ROW()-8))</f>
        <v>46238</v>
      </c>
      <c r="F5184">
        <f>IF(INDEX(Transactions!$L:$L,ROW()-8)="",0,INDEX(Transactions!$Q:$Q,ROW()-8))</f>
        <v>0</v>
      </c>
    </row>
    <row r="5185" spans="2:6" x14ac:dyDescent="0.15">
      <c r="B5185">
        <f ca="1">IF(INDEX(Transactions!$L:$L,ROW()-8)="",TODAY(),INDEX(Transactions!$G:$G,ROW()-8))</f>
        <v>46238</v>
      </c>
      <c r="F5185">
        <f>IF(INDEX(Transactions!$L:$L,ROW()-8)="",0,INDEX(Transactions!$Q:$Q,ROW()-8))</f>
        <v>0</v>
      </c>
    </row>
    <row r="5186" spans="2:6" x14ac:dyDescent="0.15">
      <c r="B5186">
        <f ca="1">IF(INDEX(Transactions!$L:$L,ROW()-8)="",TODAY(),INDEX(Transactions!$G:$G,ROW()-8))</f>
        <v>46238</v>
      </c>
      <c r="F5186">
        <f>IF(INDEX(Transactions!$L:$L,ROW()-8)="",0,INDEX(Transactions!$Q:$Q,ROW()-8))</f>
        <v>0</v>
      </c>
    </row>
    <row r="5187" spans="2:6" x14ac:dyDescent="0.15">
      <c r="B5187">
        <f ca="1">IF(INDEX(Transactions!$L:$L,ROW()-8)="",TODAY(),INDEX(Transactions!$G:$G,ROW()-8))</f>
        <v>46238</v>
      </c>
      <c r="F5187">
        <f>IF(INDEX(Transactions!$L:$L,ROW()-8)="",0,INDEX(Transactions!$Q:$Q,ROW()-8))</f>
        <v>0</v>
      </c>
    </row>
    <row r="5188" spans="2:6" x14ac:dyDescent="0.15">
      <c r="B5188">
        <f ca="1">IF(INDEX(Transactions!$L:$L,ROW()-8)="",TODAY(),INDEX(Transactions!$G:$G,ROW()-8))</f>
        <v>46238</v>
      </c>
      <c r="F5188">
        <f>IF(INDEX(Transactions!$L:$L,ROW()-8)="",0,INDEX(Transactions!$Q:$Q,ROW()-8))</f>
        <v>0</v>
      </c>
    </row>
    <row r="5189" spans="2:6" x14ac:dyDescent="0.15">
      <c r="B5189">
        <f ca="1">IF(INDEX(Transactions!$L:$L,ROW()-8)="",TODAY(),INDEX(Transactions!$G:$G,ROW()-8))</f>
        <v>46238</v>
      </c>
      <c r="F5189">
        <f>IF(INDEX(Transactions!$L:$L,ROW()-8)="",0,INDEX(Transactions!$Q:$Q,ROW()-8))</f>
        <v>0</v>
      </c>
    </row>
    <row r="5190" spans="2:6" x14ac:dyDescent="0.15">
      <c r="B5190">
        <f ca="1">IF(INDEX(Transactions!$L:$L,ROW()-8)="",TODAY(),INDEX(Transactions!$G:$G,ROW()-8))</f>
        <v>46238</v>
      </c>
      <c r="F5190">
        <f>IF(INDEX(Transactions!$L:$L,ROW()-8)="",0,INDEX(Transactions!$Q:$Q,ROW()-8))</f>
        <v>0</v>
      </c>
    </row>
    <row r="5191" spans="2:6" x14ac:dyDescent="0.15">
      <c r="B5191">
        <f ca="1">IF(INDEX(Transactions!$L:$L,ROW()-8)="",TODAY(),INDEX(Transactions!$G:$G,ROW()-8))</f>
        <v>46238</v>
      </c>
      <c r="F5191">
        <f>IF(INDEX(Transactions!$L:$L,ROW()-8)="",0,INDEX(Transactions!$Q:$Q,ROW()-8))</f>
        <v>0</v>
      </c>
    </row>
    <row r="5192" spans="2:6" x14ac:dyDescent="0.15">
      <c r="B5192">
        <f ca="1">IF(INDEX(Transactions!$L:$L,ROW()-8)="",TODAY(),INDEX(Transactions!$G:$G,ROW()-8))</f>
        <v>46238</v>
      </c>
      <c r="F5192">
        <f>IF(INDEX(Transactions!$L:$L,ROW()-8)="",0,INDEX(Transactions!$Q:$Q,ROW()-8))</f>
        <v>0</v>
      </c>
    </row>
    <row r="5193" spans="2:6" x14ac:dyDescent="0.15">
      <c r="B5193">
        <f ca="1">IF(INDEX(Transactions!$L:$L,ROW()-8)="",TODAY(),INDEX(Transactions!$G:$G,ROW()-8))</f>
        <v>46238</v>
      </c>
      <c r="F5193">
        <f>IF(INDEX(Transactions!$L:$L,ROW()-8)="",0,INDEX(Transactions!$Q:$Q,ROW()-8))</f>
        <v>0</v>
      </c>
    </row>
    <row r="5194" spans="2:6" x14ac:dyDescent="0.15">
      <c r="B5194">
        <f ca="1">IF(INDEX(Transactions!$L:$L,ROW()-8)="",TODAY(),INDEX(Transactions!$G:$G,ROW()-8))</f>
        <v>46238</v>
      </c>
      <c r="F5194">
        <f>IF(INDEX(Transactions!$L:$L,ROW()-8)="",0,INDEX(Transactions!$Q:$Q,ROW()-8))</f>
        <v>0</v>
      </c>
    </row>
    <row r="5195" spans="2:6" x14ac:dyDescent="0.15">
      <c r="B5195">
        <f ca="1">IF(INDEX(Transactions!$L:$L,ROW()-8)="",TODAY(),INDEX(Transactions!$G:$G,ROW()-8))</f>
        <v>46238</v>
      </c>
      <c r="F5195">
        <f>IF(INDEX(Transactions!$L:$L,ROW()-8)="",0,INDEX(Transactions!$Q:$Q,ROW()-8))</f>
        <v>0</v>
      </c>
    </row>
    <row r="5196" spans="2:6" x14ac:dyDescent="0.15">
      <c r="B5196">
        <f ca="1">IF(INDEX(Transactions!$L:$L,ROW()-8)="",TODAY(),INDEX(Transactions!$G:$G,ROW()-8))</f>
        <v>46238</v>
      </c>
      <c r="F5196">
        <f>IF(INDEX(Transactions!$L:$L,ROW()-8)="",0,INDEX(Transactions!$Q:$Q,ROW()-8))</f>
        <v>0</v>
      </c>
    </row>
    <row r="5197" spans="2:6" x14ac:dyDescent="0.15">
      <c r="B5197">
        <f ca="1">IF(INDEX(Transactions!$L:$L,ROW()-8)="",TODAY(),INDEX(Transactions!$G:$G,ROW()-8))</f>
        <v>46238</v>
      </c>
      <c r="F5197">
        <f>IF(INDEX(Transactions!$L:$L,ROW()-8)="",0,INDEX(Transactions!$Q:$Q,ROW()-8))</f>
        <v>0</v>
      </c>
    </row>
    <row r="5198" spans="2:6" x14ac:dyDescent="0.15">
      <c r="B5198">
        <f ca="1">IF(INDEX(Transactions!$L:$L,ROW()-8)="",TODAY(),INDEX(Transactions!$G:$G,ROW()-8))</f>
        <v>46238</v>
      </c>
      <c r="F5198">
        <f>IF(INDEX(Transactions!$L:$L,ROW()-8)="",0,INDEX(Transactions!$Q:$Q,ROW()-8))</f>
        <v>0</v>
      </c>
    </row>
    <row r="5199" spans="2:6" x14ac:dyDescent="0.15">
      <c r="B5199">
        <f ca="1">IF(INDEX(Transactions!$L:$L,ROW()-8)="",TODAY(),INDEX(Transactions!$G:$G,ROW()-8))</f>
        <v>46238</v>
      </c>
      <c r="F5199">
        <f>IF(INDEX(Transactions!$L:$L,ROW()-8)="",0,INDEX(Transactions!$Q:$Q,ROW()-8))</f>
        <v>0</v>
      </c>
    </row>
    <row r="5200" spans="2:6" x14ac:dyDescent="0.15">
      <c r="B5200">
        <f ca="1">IF(INDEX(Transactions!$L:$L,ROW()-8)="",TODAY(),INDEX(Transactions!$G:$G,ROW()-8))</f>
        <v>46238</v>
      </c>
      <c r="F5200">
        <f>IF(INDEX(Transactions!$L:$L,ROW()-8)="",0,INDEX(Transactions!$Q:$Q,ROW()-8))</f>
        <v>0</v>
      </c>
    </row>
    <row r="5201" spans="2:6" x14ac:dyDescent="0.15">
      <c r="B5201">
        <f ca="1">IF(INDEX(Transactions!$L:$L,ROW()-8)="",TODAY(),INDEX(Transactions!$G:$G,ROW()-8))</f>
        <v>46238</v>
      </c>
      <c r="F5201">
        <f>IF(INDEX(Transactions!$L:$L,ROW()-8)="",0,INDEX(Transactions!$Q:$Q,ROW()-8))</f>
        <v>0</v>
      </c>
    </row>
    <row r="5202" spans="2:6" x14ac:dyDescent="0.15">
      <c r="B5202">
        <f ca="1">IF(INDEX(Transactions!$L:$L,ROW()-8)="",TODAY(),INDEX(Transactions!$G:$G,ROW()-8))</f>
        <v>46238</v>
      </c>
      <c r="F5202">
        <f>IF(INDEX(Transactions!$L:$L,ROW()-8)="",0,INDEX(Transactions!$Q:$Q,ROW()-8))</f>
        <v>0</v>
      </c>
    </row>
    <row r="5203" spans="2:6" x14ac:dyDescent="0.15">
      <c r="B5203">
        <f ca="1">IF(INDEX(Transactions!$L:$L,ROW()-8)="",TODAY(),INDEX(Transactions!$G:$G,ROW()-8))</f>
        <v>46238</v>
      </c>
      <c r="F5203">
        <f>IF(INDEX(Transactions!$L:$L,ROW()-8)="",0,INDEX(Transactions!$Q:$Q,ROW()-8))</f>
        <v>0</v>
      </c>
    </row>
    <row r="5204" spans="2:6" x14ac:dyDescent="0.15">
      <c r="B5204">
        <f ca="1">IF(INDEX(Transactions!$L:$L,ROW()-8)="",TODAY(),INDEX(Transactions!$G:$G,ROW()-8))</f>
        <v>46238</v>
      </c>
      <c r="F5204">
        <f>IF(INDEX(Transactions!$L:$L,ROW()-8)="",0,INDEX(Transactions!$Q:$Q,ROW()-8))</f>
        <v>0</v>
      </c>
    </row>
    <row r="5205" spans="2:6" x14ac:dyDescent="0.15">
      <c r="B5205">
        <f ca="1">IF(INDEX(Transactions!$L:$L,ROW()-8)="",TODAY(),INDEX(Transactions!$G:$G,ROW()-8))</f>
        <v>46238</v>
      </c>
      <c r="F5205">
        <f>IF(INDEX(Transactions!$L:$L,ROW()-8)="",0,INDEX(Transactions!$Q:$Q,ROW()-8))</f>
        <v>0</v>
      </c>
    </row>
    <row r="5206" spans="2:6" x14ac:dyDescent="0.15">
      <c r="B5206">
        <f ca="1">IF(INDEX(Transactions!$L:$L,ROW()-8)="",TODAY(),INDEX(Transactions!$G:$G,ROW()-8))</f>
        <v>46238</v>
      </c>
      <c r="F5206">
        <f>IF(INDEX(Transactions!$L:$L,ROW()-8)="",0,INDEX(Transactions!$Q:$Q,ROW()-8))</f>
        <v>0</v>
      </c>
    </row>
    <row r="5207" spans="2:6" x14ac:dyDescent="0.15">
      <c r="B5207">
        <f ca="1">IF(INDEX(Transactions!$L:$L,ROW()-8)="",TODAY(),INDEX(Transactions!$G:$G,ROW()-8))</f>
        <v>46238</v>
      </c>
      <c r="F5207">
        <f>IF(INDEX(Transactions!$L:$L,ROW()-8)="",0,INDEX(Transactions!$Q:$Q,ROW()-8))</f>
        <v>0</v>
      </c>
    </row>
    <row r="5208" spans="2:6" x14ac:dyDescent="0.15">
      <c r="B5208">
        <f ca="1">IF(INDEX(Transactions!$L:$L,ROW()-8)="",TODAY(),INDEX(Transactions!$G:$G,ROW()-8))</f>
        <v>46238</v>
      </c>
      <c r="F5208">
        <f>IF(INDEX(Transactions!$L:$L,ROW()-8)="",0,INDEX(Transactions!$Q:$Q,ROW()-8))</f>
        <v>0</v>
      </c>
    </row>
    <row r="5209" spans="2:6" x14ac:dyDescent="0.15">
      <c r="B5209">
        <f ca="1">IF(INDEX(Transactions!$L:$L,ROW()-8)="",TODAY(),INDEX(Transactions!$G:$G,ROW()-8))</f>
        <v>46238</v>
      </c>
      <c r="F5209">
        <f>IF(INDEX(Transactions!$L:$L,ROW()-8)="",0,INDEX(Transactions!$Q:$Q,ROW()-8))</f>
        <v>0</v>
      </c>
    </row>
    <row r="5210" spans="2:6" x14ac:dyDescent="0.15">
      <c r="B5210">
        <f ca="1">IF(INDEX(Transactions!$L:$L,ROW()-8)="",TODAY(),INDEX(Transactions!$G:$G,ROW()-8))</f>
        <v>46238</v>
      </c>
      <c r="F5210">
        <f>IF(INDEX(Transactions!$L:$L,ROW()-8)="",0,INDEX(Transactions!$Q:$Q,ROW()-8))</f>
        <v>0</v>
      </c>
    </row>
    <row r="5211" spans="2:6" x14ac:dyDescent="0.15">
      <c r="B5211">
        <f ca="1">IF(INDEX(Transactions!$L:$L,ROW()-8)="",TODAY(),INDEX(Transactions!$G:$G,ROW()-8))</f>
        <v>46238</v>
      </c>
      <c r="F5211">
        <f>IF(INDEX(Transactions!$L:$L,ROW()-8)="",0,INDEX(Transactions!$Q:$Q,ROW()-8))</f>
        <v>0</v>
      </c>
    </row>
    <row r="5212" spans="2:6" x14ac:dyDescent="0.15">
      <c r="B5212">
        <f ca="1">IF(INDEX(Transactions!$L:$L,ROW()-8)="",TODAY(),INDEX(Transactions!$G:$G,ROW()-8))</f>
        <v>46238</v>
      </c>
      <c r="F5212">
        <f>IF(INDEX(Transactions!$L:$L,ROW()-8)="",0,INDEX(Transactions!$Q:$Q,ROW()-8))</f>
        <v>0</v>
      </c>
    </row>
    <row r="5213" spans="2:6" x14ac:dyDescent="0.15">
      <c r="B5213">
        <f ca="1">IF(INDEX(Transactions!$L:$L,ROW()-8)="",TODAY(),INDEX(Transactions!$G:$G,ROW()-8))</f>
        <v>46238</v>
      </c>
      <c r="F5213">
        <f>IF(INDEX(Transactions!$L:$L,ROW()-8)="",0,INDEX(Transactions!$Q:$Q,ROW()-8))</f>
        <v>0</v>
      </c>
    </row>
    <row r="5214" spans="2:6" x14ac:dyDescent="0.15">
      <c r="B5214">
        <f ca="1">IF(INDEX(Transactions!$L:$L,ROW()-8)="",TODAY(),INDEX(Transactions!$G:$G,ROW()-8))</f>
        <v>46238</v>
      </c>
      <c r="F5214">
        <f>IF(INDEX(Transactions!$L:$L,ROW()-8)="",0,INDEX(Transactions!$Q:$Q,ROW()-8))</f>
        <v>0</v>
      </c>
    </row>
    <row r="5215" spans="2:6" x14ac:dyDescent="0.15">
      <c r="B5215">
        <f ca="1">IF(INDEX(Transactions!$L:$L,ROW()-8)="",TODAY(),INDEX(Transactions!$G:$G,ROW()-8))</f>
        <v>46238</v>
      </c>
      <c r="F5215">
        <f>IF(INDEX(Transactions!$L:$L,ROW()-8)="",0,INDEX(Transactions!$Q:$Q,ROW()-8))</f>
        <v>0</v>
      </c>
    </row>
    <row r="5216" spans="2:6" x14ac:dyDescent="0.15">
      <c r="B5216">
        <f ca="1">IF(INDEX(Transactions!$L:$L,ROW()-8)="",TODAY(),INDEX(Transactions!$G:$G,ROW()-8))</f>
        <v>46238</v>
      </c>
      <c r="F5216">
        <f>IF(INDEX(Transactions!$L:$L,ROW()-8)="",0,INDEX(Transactions!$Q:$Q,ROW()-8))</f>
        <v>0</v>
      </c>
    </row>
    <row r="5217" spans="2:6" x14ac:dyDescent="0.15">
      <c r="B5217">
        <f ca="1">IF(INDEX(Transactions!$L:$L,ROW()-8)="",TODAY(),INDEX(Transactions!$G:$G,ROW()-8))</f>
        <v>46238</v>
      </c>
      <c r="F5217">
        <f>IF(INDEX(Transactions!$L:$L,ROW()-8)="",0,INDEX(Transactions!$Q:$Q,ROW()-8))</f>
        <v>0</v>
      </c>
    </row>
    <row r="5218" spans="2:6" x14ac:dyDescent="0.15">
      <c r="B5218">
        <f ca="1">IF(INDEX(Transactions!$L:$L,ROW()-8)="",TODAY(),INDEX(Transactions!$G:$G,ROW()-8))</f>
        <v>46238</v>
      </c>
      <c r="F5218">
        <f>IF(INDEX(Transactions!$L:$L,ROW()-8)="",0,INDEX(Transactions!$Q:$Q,ROW()-8))</f>
        <v>0</v>
      </c>
    </row>
    <row r="5219" spans="2:6" x14ac:dyDescent="0.15">
      <c r="B5219">
        <f ca="1">IF(INDEX(Transactions!$L:$L,ROW()-8)="",TODAY(),INDEX(Transactions!$G:$G,ROW()-8))</f>
        <v>46238</v>
      </c>
      <c r="F5219">
        <f>IF(INDEX(Transactions!$L:$L,ROW()-8)="",0,INDEX(Transactions!$Q:$Q,ROW()-8))</f>
        <v>0</v>
      </c>
    </row>
    <row r="5220" spans="2:6" x14ac:dyDescent="0.15">
      <c r="B5220">
        <f ca="1">IF(INDEX(Transactions!$L:$L,ROW()-8)="",TODAY(),INDEX(Transactions!$G:$G,ROW()-8))</f>
        <v>46238</v>
      </c>
      <c r="F5220">
        <f>IF(INDEX(Transactions!$L:$L,ROW()-8)="",0,INDEX(Transactions!$Q:$Q,ROW()-8))</f>
        <v>0</v>
      </c>
    </row>
    <row r="5221" spans="2:6" x14ac:dyDescent="0.15">
      <c r="B5221">
        <f ca="1">IF(INDEX(Transactions!$L:$L,ROW()-8)="",TODAY(),INDEX(Transactions!$G:$G,ROW()-8))</f>
        <v>46238</v>
      </c>
      <c r="F5221">
        <f>IF(INDEX(Transactions!$L:$L,ROW()-8)="",0,INDEX(Transactions!$Q:$Q,ROW()-8))</f>
        <v>0</v>
      </c>
    </row>
    <row r="5222" spans="2:6" x14ac:dyDescent="0.15">
      <c r="B5222">
        <f ca="1">IF(INDEX(Transactions!$L:$L,ROW()-8)="",TODAY(),INDEX(Transactions!$G:$G,ROW()-8))</f>
        <v>46238</v>
      </c>
      <c r="F5222">
        <f>IF(INDEX(Transactions!$L:$L,ROW()-8)="",0,INDEX(Transactions!$Q:$Q,ROW()-8))</f>
        <v>0</v>
      </c>
    </row>
    <row r="5223" spans="2:6" x14ac:dyDescent="0.15">
      <c r="B5223">
        <f ca="1">IF(INDEX(Transactions!$L:$L,ROW()-8)="",TODAY(),INDEX(Transactions!$G:$G,ROW()-8))</f>
        <v>46238</v>
      </c>
      <c r="F5223">
        <f>IF(INDEX(Transactions!$L:$L,ROW()-8)="",0,INDEX(Transactions!$Q:$Q,ROW()-8))</f>
        <v>0</v>
      </c>
    </row>
    <row r="5224" spans="2:6" x14ac:dyDescent="0.15">
      <c r="B5224">
        <f ca="1">IF(INDEX(Transactions!$L:$L,ROW()-8)="",TODAY(),INDEX(Transactions!$G:$G,ROW()-8))</f>
        <v>46238</v>
      </c>
      <c r="F5224">
        <f>IF(INDEX(Transactions!$L:$L,ROW()-8)="",0,INDEX(Transactions!$Q:$Q,ROW()-8))</f>
        <v>0</v>
      </c>
    </row>
    <row r="5225" spans="2:6" x14ac:dyDescent="0.15">
      <c r="B5225">
        <f ca="1">IF(INDEX(Transactions!$L:$L,ROW()-8)="",TODAY(),INDEX(Transactions!$G:$G,ROW()-8))</f>
        <v>46238</v>
      </c>
      <c r="F5225">
        <f>IF(INDEX(Transactions!$L:$L,ROW()-8)="",0,INDEX(Transactions!$Q:$Q,ROW()-8))</f>
        <v>0</v>
      </c>
    </row>
    <row r="5226" spans="2:6" x14ac:dyDescent="0.15">
      <c r="B5226">
        <f ca="1">IF(INDEX(Transactions!$L:$L,ROW()-8)="",TODAY(),INDEX(Transactions!$G:$G,ROW()-8))</f>
        <v>46238</v>
      </c>
      <c r="F5226">
        <f>IF(INDEX(Transactions!$L:$L,ROW()-8)="",0,INDEX(Transactions!$Q:$Q,ROW()-8))</f>
        <v>0</v>
      </c>
    </row>
    <row r="5227" spans="2:6" x14ac:dyDescent="0.15">
      <c r="B5227">
        <f ca="1">IF(INDEX(Transactions!$L:$L,ROW()-8)="",TODAY(),INDEX(Transactions!$G:$G,ROW()-8))</f>
        <v>46238</v>
      </c>
      <c r="F5227">
        <f>IF(INDEX(Transactions!$L:$L,ROW()-8)="",0,INDEX(Transactions!$Q:$Q,ROW()-8))</f>
        <v>0</v>
      </c>
    </row>
    <row r="5228" spans="2:6" x14ac:dyDescent="0.15">
      <c r="B5228">
        <f ca="1">IF(INDEX(Transactions!$L:$L,ROW()-8)="",TODAY(),INDEX(Transactions!$G:$G,ROW()-8))</f>
        <v>46238</v>
      </c>
      <c r="F5228">
        <f>IF(INDEX(Transactions!$L:$L,ROW()-8)="",0,INDEX(Transactions!$Q:$Q,ROW()-8))</f>
        <v>0</v>
      </c>
    </row>
    <row r="5229" spans="2:6" x14ac:dyDescent="0.15">
      <c r="B5229">
        <f ca="1">IF(INDEX(Transactions!$L:$L,ROW()-8)="",TODAY(),INDEX(Transactions!$G:$G,ROW()-8))</f>
        <v>46238</v>
      </c>
      <c r="F5229">
        <f>IF(INDEX(Transactions!$L:$L,ROW()-8)="",0,INDEX(Transactions!$Q:$Q,ROW()-8))</f>
        <v>0</v>
      </c>
    </row>
    <row r="5230" spans="2:6" x14ac:dyDescent="0.15">
      <c r="B5230">
        <f ca="1">IF(INDEX(Transactions!$L:$L,ROW()-8)="",TODAY(),INDEX(Transactions!$G:$G,ROW()-8))</f>
        <v>46238</v>
      </c>
      <c r="F5230">
        <f>IF(INDEX(Transactions!$L:$L,ROW()-8)="",0,INDEX(Transactions!$Q:$Q,ROW()-8))</f>
        <v>0</v>
      </c>
    </row>
    <row r="5231" spans="2:6" x14ac:dyDescent="0.15">
      <c r="B5231">
        <f ca="1">IF(INDEX(Transactions!$L:$L,ROW()-8)="",TODAY(),INDEX(Transactions!$G:$G,ROW()-8))</f>
        <v>46238</v>
      </c>
      <c r="F5231">
        <f>IF(INDEX(Transactions!$L:$L,ROW()-8)="",0,INDEX(Transactions!$Q:$Q,ROW()-8))</f>
        <v>0</v>
      </c>
    </row>
    <row r="5232" spans="2:6" x14ac:dyDescent="0.15">
      <c r="B5232">
        <f ca="1">IF(INDEX(Transactions!$L:$L,ROW()-8)="",TODAY(),INDEX(Transactions!$G:$G,ROW()-8))</f>
        <v>46238</v>
      </c>
      <c r="F5232">
        <f>IF(INDEX(Transactions!$L:$L,ROW()-8)="",0,INDEX(Transactions!$Q:$Q,ROW()-8))</f>
        <v>0</v>
      </c>
    </row>
    <row r="5233" spans="2:6" x14ac:dyDescent="0.15">
      <c r="B5233">
        <f ca="1">IF(INDEX(Transactions!$L:$L,ROW()-8)="",TODAY(),INDEX(Transactions!$G:$G,ROW()-8))</f>
        <v>46238</v>
      </c>
      <c r="F5233">
        <f>IF(INDEX(Transactions!$L:$L,ROW()-8)="",0,INDEX(Transactions!$Q:$Q,ROW()-8))</f>
        <v>0</v>
      </c>
    </row>
    <row r="5234" spans="2:6" x14ac:dyDescent="0.15">
      <c r="B5234">
        <f ca="1">IF(INDEX(Transactions!$L:$L,ROW()-8)="",TODAY(),INDEX(Transactions!$G:$G,ROW()-8))</f>
        <v>46238</v>
      </c>
      <c r="F5234">
        <f>IF(INDEX(Transactions!$L:$L,ROW()-8)="",0,INDEX(Transactions!$Q:$Q,ROW()-8))</f>
        <v>0</v>
      </c>
    </row>
    <row r="5235" spans="2:6" x14ac:dyDescent="0.15">
      <c r="B5235">
        <f ca="1">IF(INDEX(Transactions!$L:$L,ROW()-8)="",TODAY(),INDEX(Transactions!$G:$G,ROW()-8))</f>
        <v>46238</v>
      </c>
      <c r="F5235">
        <f>IF(INDEX(Transactions!$L:$L,ROW()-8)="",0,INDEX(Transactions!$Q:$Q,ROW()-8))</f>
        <v>0</v>
      </c>
    </row>
    <row r="5236" spans="2:6" x14ac:dyDescent="0.15">
      <c r="B5236">
        <f ca="1">IF(INDEX(Transactions!$L:$L,ROW()-8)="",TODAY(),INDEX(Transactions!$G:$G,ROW()-8))</f>
        <v>46238</v>
      </c>
      <c r="F5236">
        <f>IF(INDEX(Transactions!$L:$L,ROW()-8)="",0,INDEX(Transactions!$Q:$Q,ROW()-8))</f>
        <v>0</v>
      </c>
    </row>
    <row r="5237" spans="2:6" x14ac:dyDescent="0.15">
      <c r="B5237">
        <f ca="1">IF(INDEX(Transactions!$L:$L,ROW()-8)="",TODAY(),INDEX(Transactions!$G:$G,ROW()-8))</f>
        <v>46238</v>
      </c>
      <c r="F5237">
        <f>IF(INDEX(Transactions!$L:$L,ROW()-8)="",0,INDEX(Transactions!$Q:$Q,ROW()-8))</f>
        <v>0</v>
      </c>
    </row>
    <row r="5238" spans="2:6" x14ac:dyDescent="0.15">
      <c r="B5238">
        <f ca="1">IF(INDEX(Transactions!$L:$L,ROW()-8)="",TODAY(),INDEX(Transactions!$G:$G,ROW()-8))</f>
        <v>46238</v>
      </c>
      <c r="F5238">
        <f>IF(INDEX(Transactions!$L:$L,ROW()-8)="",0,INDEX(Transactions!$Q:$Q,ROW()-8))</f>
        <v>0</v>
      </c>
    </row>
    <row r="5239" spans="2:6" x14ac:dyDescent="0.15">
      <c r="B5239">
        <f ca="1">IF(INDEX(Transactions!$L:$L,ROW()-8)="",TODAY(),INDEX(Transactions!$G:$G,ROW()-8))</f>
        <v>46238</v>
      </c>
      <c r="F5239">
        <f>IF(INDEX(Transactions!$L:$L,ROW()-8)="",0,INDEX(Transactions!$Q:$Q,ROW()-8))</f>
        <v>0</v>
      </c>
    </row>
    <row r="5240" spans="2:6" x14ac:dyDescent="0.15">
      <c r="B5240">
        <f ca="1">IF(INDEX(Transactions!$L:$L,ROW()-8)="",TODAY(),INDEX(Transactions!$G:$G,ROW()-8))</f>
        <v>46238</v>
      </c>
      <c r="F5240">
        <f>IF(INDEX(Transactions!$L:$L,ROW()-8)="",0,INDEX(Transactions!$Q:$Q,ROW()-8))</f>
        <v>0</v>
      </c>
    </row>
    <row r="5241" spans="2:6" x14ac:dyDescent="0.15">
      <c r="B5241">
        <f ca="1">IF(INDEX(Transactions!$L:$L,ROW()-8)="",TODAY(),INDEX(Transactions!$G:$G,ROW()-8))</f>
        <v>46238</v>
      </c>
      <c r="F5241">
        <f>IF(INDEX(Transactions!$L:$L,ROW()-8)="",0,INDEX(Transactions!$Q:$Q,ROW()-8))</f>
        <v>0</v>
      </c>
    </row>
    <row r="5242" spans="2:6" x14ac:dyDescent="0.15">
      <c r="B5242">
        <f ca="1">IF(INDEX(Transactions!$L:$L,ROW()-8)="",TODAY(),INDEX(Transactions!$G:$G,ROW()-8))</f>
        <v>46238</v>
      </c>
      <c r="F5242">
        <f>IF(INDEX(Transactions!$L:$L,ROW()-8)="",0,INDEX(Transactions!$Q:$Q,ROW()-8))</f>
        <v>0</v>
      </c>
    </row>
    <row r="5243" spans="2:6" x14ac:dyDescent="0.15">
      <c r="B5243">
        <f ca="1">IF(INDEX(Transactions!$L:$L,ROW()-8)="",TODAY(),INDEX(Transactions!$G:$G,ROW()-8))</f>
        <v>46238</v>
      </c>
      <c r="F5243">
        <f>IF(INDEX(Transactions!$L:$L,ROW()-8)="",0,INDEX(Transactions!$Q:$Q,ROW()-8))</f>
        <v>0</v>
      </c>
    </row>
    <row r="5244" spans="2:6" x14ac:dyDescent="0.15">
      <c r="B5244">
        <f ca="1">IF(INDEX(Transactions!$L:$L,ROW()-8)="",TODAY(),INDEX(Transactions!$G:$G,ROW()-8))</f>
        <v>46238</v>
      </c>
      <c r="F5244">
        <f>IF(INDEX(Transactions!$L:$L,ROW()-8)="",0,INDEX(Transactions!$Q:$Q,ROW()-8))</f>
        <v>0</v>
      </c>
    </row>
    <row r="5245" spans="2:6" x14ac:dyDescent="0.15">
      <c r="B5245">
        <f ca="1">IF(INDEX(Transactions!$L:$L,ROW()-8)="",TODAY(),INDEX(Transactions!$G:$G,ROW()-8))</f>
        <v>46238</v>
      </c>
      <c r="F5245">
        <f>IF(INDEX(Transactions!$L:$L,ROW()-8)="",0,INDEX(Transactions!$Q:$Q,ROW()-8))</f>
        <v>0</v>
      </c>
    </row>
    <row r="5246" spans="2:6" x14ac:dyDescent="0.15">
      <c r="B5246">
        <f ca="1">IF(INDEX(Transactions!$L:$L,ROW()-8)="",TODAY(),INDEX(Transactions!$G:$G,ROW()-8))</f>
        <v>46238</v>
      </c>
      <c r="F5246">
        <f>IF(INDEX(Transactions!$L:$L,ROW()-8)="",0,INDEX(Transactions!$Q:$Q,ROW()-8))</f>
        <v>0</v>
      </c>
    </row>
    <row r="5247" spans="2:6" x14ac:dyDescent="0.15">
      <c r="B5247">
        <f ca="1">IF(INDEX(Transactions!$L:$L,ROW()-8)="",TODAY(),INDEX(Transactions!$G:$G,ROW()-8))</f>
        <v>46238</v>
      </c>
      <c r="F5247">
        <f>IF(INDEX(Transactions!$L:$L,ROW()-8)="",0,INDEX(Transactions!$Q:$Q,ROW()-8))</f>
        <v>0</v>
      </c>
    </row>
    <row r="5248" spans="2:6" x14ac:dyDescent="0.15">
      <c r="B5248">
        <f ca="1">IF(INDEX(Transactions!$L:$L,ROW()-8)="",TODAY(),INDEX(Transactions!$G:$G,ROW()-8))</f>
        <v>46238</v>
      </c>
      <c r="F5248">
        <f>IF(INDEX(Transactions!$L:$L,ROW()-8)="",0,INDEX(Transactions!$Q:$Q,ROW()-8))</f>
        <v>0</v>
      </c>
    </row>
    <row r="5249" spans="2:6" x14ac:dyDescent="0.15">
      <c r="B5249">
        <f ca="1">IF(INDEX(Transactions!$L:$L,ROW()-8)="",TODAY(),INDEX(Transactions!$G:$G,ROW()-8))</f>
        <v>46238</v>
      </c>
      <c r="F5249">
        <f>IF(INDEX(Transactions!$L:$L,ROW()-8)="",0,INDEX(Transactions!$Q:$Q,ROW()-8))</f>
        <v>0</v>
      </c>
    </row>
    <row r="5250" spans="2:6" x14ac:dyDescent="0.15">
      <c r="B5250">
        <f ca="1">IF(INDEX(Transactions!$L:$L,ROW()-8)="",TODAY(),INDEX(Transactions!$G:$G,ROW()-8))</f>
        <v>46238</v>
      </c>
      <c r="F5250">
        <f>IF(INDEX(Transactions!$L:$L,ROW()-8)="",0,INDEX(Transactions!$Q:$Q,ROW()-8))</f>
        <v>0</v>
      </c>
    </row>
    <row r="5251" spans="2:6" x14ac:dyDescent="0.15">
      <c r="B5251">
        <f ca="1">IF(INDEX(Transactions!$L:$L,ROW()-8)="",TODAY(),INDEX(Transactions!$G:$G,ROW()-8))</f>
        <v>46238</v>
      </c>
      <c r="F5251">
        <f>IF(INDEX(Transactions!$L:$L,ROW()-8)="",0,INDEX(Transactions!$Q:$Q,ROW()-8))</f>
        <v>0</v>
      </c>
    </row>
    <row r="5252" spans="2:6" x14ac:dyDescent="0.15">
      <c r="B5252">
        <f ca="1">IF(INDEX(Transactions!$L:$L,ROW()-8)="",TODAY(),INDEX(Transactions!$G:$G,ROW()-8))</f>
        <v>46238</v>
      </c>
      <c r="F5252">
        <f>IF(INDEX(Transactions!$L:$L,ROW()-8)="",0,INDEX(Transactions!$Q:$Q,ROW()-8))</f>
        <v>0</v>
      </c>
    </row>
    <row r="5253" spans="2:6" x14ac:dyDescent="0.15">
      <c r="B5253">
        <f ca="1">IF(INDEX(Transactions!$L:$L,ROW()-8)="",TODAY(),INDEX(Transactions!$G:$G,ROW()-8))</f>
        <v>46238</v>
      </c>
      <c r="F5253">
        <f>IF(INDEX(Transactions!$L:$L,ROW()-8)="",0,INDEX(Transactions!$Q:$Q,ROW()-8))</f>
        <v>0</v>
      </c>
    </row>
    <row r="5254" spans="2:6" x14ac:dyDescent="0.15">
      <c r="B5254">
        <f ca="1">IF(INDEX(Transactions!$L:$L,ROW()-8)="",TODAY(),INDEX(Transactions!$G:$G,ROW()-8))</f>
        <v>46238</v>
      </c>
      <c r="F5254">
        <f>IF(INDEX(Transactions!$L:$L,ROW()-8)="",0,INDEX(Transactions!$Q:$Q,ROW()-8))</f>
        <v>0</v>
      </c>
    </row>
    <row r="5255" spans="2:6" x14ac:dyDescent="0.15">
      <c r="B5255">
        <f ca="1">IF(INDEX(Transactions!$L:$L,ROW()-8)="",TODAY(),INDEX(Transactions!$G:$G,ROW()-8))</f>
        <v>46238</v>
      </c>
      <c r="F5255">
        <f>IF(INDEX(Transactions!$L:$L,ROW()-8)="",0,INDEX(Transactions!$Q:$Q,ROW()-8))</f>
        <v>0</v>
      </c>
    </row>
    <row r="5256" spans="2:6" x14ac:dyDescent="0.15">
      <c r="B5256">
        <f ca="1">IF(INDEX(Transactions!$L:$L,ROW()-8)="",TODAY(),INDEX(Transactions!$G:$G,ROW()-8))</f>
        <v>46238</v>
      </c>
      <c r="F5256">
        <f>IF(INDEX(Transactions!$L:$L,ROW()-8)="",0,INDEX(Transactions!$Q:$Q,ROW()-8))</f>
        <v>0</v>
      </c>
    </row>
    <row r="5257" spans="2:6" x14ac:dyDescent="0.15">
      <c r="B5257">
        <f ca="1">IF(INDEX(Transactions!$L:$L,ROW()-8)="",TODAY(),INDEX(Transactions!$G:$G,ROW()-8))</f>
        <v>46238</v>
      </c>
      <c r="F5257">
        <f>IF(INDEX(Transactions!$L:$L,ROW()-8)="",0,INDEX(Transactions!$Q:$Q,ROW()-8))</f>
        <v>0</v>
      </c>
    </row>
    <row r="5258" spans="2:6" x14ac:dyDescent="0.15">
      <c r="B5258">
        <f ca="1">IF(INDEX(Transactions!$L:$L,ROW()-8)="",TODAY(),INDEX(Transactions!$G:$G,ROW()-8))</f>
        <v>46238</v>
      </c>
      <c r="F5258">
        <f>IF(INDEX(Transactions!$L:$L,ROW()-8)="",0,INDEX(Transactions!$Q:$Q,ROW()-8))</f>
        <v>0</v>
      </c>
    </row>
    <row r="5259" spans="2:6" x14ac:dyDescent="0.15">
      <c r="B5259">
        <f ca="1">IF(INDEX(Transactions!$L:$L,ROW()-8)="",TODAY(),INDEX(Transactions!$G:$G,ROW()-8))</f>
        <v>46238</v>
      </c>
      <c r="F5259">
        <f>IF(INDEX(Transactions!$L:$L,ROW()-8)="",0,INDEX(Transactions!$Q:$Q,ROW()-8))</f>
        <v>0</v>
      </c>
    </row>
    <row r="5260" spans="2:6" x14ac:dyDescent="0.15">
      <c r="B5260">
        <f ca="1">IF(INDEX(Transactions!$L:$L,ROW()-8)="",TODAY(),INDEX(Transactions!$G:$G,ROW()-8))</f>
        <v>46238</v>
      </c>
      <c r="F5260">
        <f>IF(INDEX(Transactions!$L:$L,ROW()-8)="",0,INDEX(Transactions!$Q:$Q,ROW()-8))</f>
        <v>0</v>
      </c>
    </row>
    <row r="5261" spans="2:6" x14ac:dyDescent="0.15">
      <c r="B5261">
        <f ca="1">IF(INDEX(Transactions!$L:$L,ROW()-8)="",TODAY(),INDEX(Transactions!$G:$G,ROW()-8))</f>
        <v>46238</v>
      </c>
      <c r="F5261">
        <f>IF(INDEX(Transactions!$L:$L,ROW()-8)="",0,INDEX(Transactions!$Q:$Q,ROW()-8))</f>
        <v>0</v>
      </c>
    </row>
    <row r="5262" spans="2:6" x14ac:dyDescent="0.15">
      <c r="B5262">
        <f ca="1">IF(INDEX(Transactions!$L:$L,ROW()-8)="",TODAY(),INDEX(Transactions!$G:$G,ROW()-8))</f>
        <v>46238</v>
      </c>
      <c r="F5262">
        <f>IF(INDEX(Transactions!$L:$L,ROW()-8)="",0,INDEX(Transactions!$Q:$Q,ROW()-8))</f>
        <v>0</v>
      </c>
    </row>
    <row r="5263" spans="2:6" x14ac:dyDescent="0.15">
      <c r="B5263">
        <f ca="1">IF(INDEX(Transactions!$L:$L,ROW()-8)="",TODAY(),INDEX(Transactions!$G:$G,ROW()-8))</f>
        <v>46238</v>
      </c>
      <c r="F5263">
        <f>IF(INDEX(Transactions!$L:$L,ROW()-8)="",0,INDEX(Transactions!$Q:$Q,ROW()-8))</f>
        <v>0</v>
      </c>
    </row>
    <row r="5264" spans="2:6" x14ac:dyDescent="0.15">
      <c r="B5264">
        <f ca="1">IF(INDEX(Transactions!$L:$L,ROW()-8)="",TODAY(),INDEX(Transactions!$G:$G,ROW()-8))</f>
        <v>46238</v>
      </c>
      <c r="F5264">
        <f>IF(INDEX(Transactions!$L:$L,ROW()-8)="",0,INDEX(Transactions!$Q:$Q,ROW()-8))</f>
        <v>0</v>
      </c>
    </row>
    <row r="5265" spans="2:6" x14ac:dyDescent="0.15">
      <c r="B5265">
        <f ca="1">IF(INDEX(Transactions!$L:$L,ROW()-8)="",TODAY(),INDEX(Transactions!$G:$G,ROW()-8))</f>
        <v>46238</v>
      </c>
      <c r="F5265">
        <f>IF(INDEX(Transactions!$L:$L,ROW()-8)="",0,INDEX(Transactions!$Q:$Q,ROW()-8))</f>
        <v>0</v>
      </c>
    </row>
    <row r="5266" spans="2:6" x14ac:dyDescent="0.15">
      <c r="B5266">
        <f ca="1">IF(INDEX(Transactions!$L:$L,ROW()-8)="",TODAY(),INDEX(Transactions!$G:$G,ROW()-8))</f>
        <v>46238</v>
      </c>
      <c r="F5266">
        <f>IF(INDEX(Transactions!$L:$L,ROW()-8)="",0,INDEX(Transactions!$Q:$Q,ROW()-8))</f>
        <v>0</v>
      </c>
    </row>
    <row r="5267" spans="2:6" x14ac:dyDescent="0.15">
      <c r="B5267">
        <f ca="1">IF(INDEX(Transactions!$L:$L,ROW()-8)="",TODAY(),INDEX(Transactions!$G:$G,ROW()-8))</f>
        <v>46238</v>
      </c>
      <c r="F5267">
        <f>IF(INDEX(Transactions!$L:$L,ROW()-8)="",0,INDEX(Transactions!$Q:$Q,ROW()-8))</f>
        <v>0</v>
      </c>
    </row>
    <row r="5268" spans="2:6" x14ac:dyDescent="0.15">
      <c r="B5268">
        <f ca="1">IF(INDEX(Transactions!$L:$L,ROW()-8)="",TODAY(),INDEX(Transactions!$G:$G,ROW()-8))</f>
        <v>46238</v>
      </c>
      <c r="F5268">
        <f>IF(INDEX(Transactions!$L:$L,ROW()-8)="",0,INDEX(Transactions!$Q:$Q,ROW()-8))</f>
        <v>0</v>
      </c>
    </row>
    <row r="5269" spans="2:6" x14ac:dyDescent="0.15">
      <c r="B5269">
        <f ca="1">IF(INDEX(Transactions!$L:$L,ROW()-8)="",TODAY(),INDEX(Transactions!$G:$G,ROW()-8))</f>
        <v>46238</v>
      </c>
      <c r="F5269">
        <f>IF(INDEX(Transactions!$L:$L,ROW()-8)="",0,INDEX(Transactions!$Q:$Q,ROW()-8))</f>
        <v>0</v>
      </c>
    </row>
    <row r="5270" spans="2:6" x14ac:dyDescent="0.15">
      <c r="B5270">
        <f ca="1">IF(INDEX(Transactions!$L:$L,ROW()-8)="",TODAY(),INDEX(Transactions!$G:$G,ROW()-8))</f>
        <v>46238</v>
      </c>
      <c r="F5270">
        <f>IF(INDEX(Transactions!$L:$L,ROW()-8)="",0,INDEX(Transactions!$Q:$Q,ROW()-8))</f>
        <v>0</v>
      </c>
    </row>
    <row r="5271" spans="2:6" x14ac:dyDescent="0.15">
      <c r="B5271">
        <f ca="1">IF(INDEX(Transactions!$L:$L,ROW()-8)="",TODAY(),INDEX(Transactions!$G:$G,ROW()-8))</f>
        <v>46238</v>
      </c>
      <c r="F5271">
        <f>IF(INDEX(Transactions!$L:$L,ROW()-8)="",0,INDEX(Transactions!$Q:$Q,ROW()-8))</f>
        <v>0</v>
      </c>
    </row>
    <row r="5272" spans="2:6" x14ac:dyDescent="0.15">
      <c r="B5272">
        <f ca="1">IF(INDEX(Transactions!$L:$L,ROW()-8)="",TODAY(),INDEX(Transactions!$G:$G,ROW()-8))</f>
        <v>46238</v>
      </c>
      <c r="F5272">
        <f>IF(INDEX(Transactions!$L:$L,ROW()-8)="",0,INDEX(Transactions!$Q:$Q,ROW()-8))</f>
        <v>0</v>
      </c>
    </row>
    <row r="5273" spans="2:6" x14ac:dyDescent="0.15">
      <c r="B5273">
        <f ca="1">IF(INDEX(Transactions!$L:$L,ROW()-8)="",TODAY(),INDEX(Transactions!$G:$G,ROW()-8))</f>
        <v>46238</v>
      </c>
      <c r="F5273">
        <f>IF(INDEX(Transactions!$L:$L,ROW()-8)="",0,INDEX(Transactions!$Q:$Q,ROW()-8))</f>
        <v>0</v>
      </c>
    </row>
    <row r="5274" spans="2:6" x14ac:dyDescent="0.15">
      <c r="B5274">
        <f ca="1">IF(INDEX(Transactions!$L:$L,ROW()-8)="",TODAY(),INDEX(Transactions!$G:$G,ROW()-8))</f>
        <v>46238</v>
      </c>
      <c r="F5274">
        <f>IF(INDEX(Transactions!$L:$L,ROW()-8)="",0,INDEX(Transactions!$Q:$Q,ROW()-8))</f>
        <v>0</v>
      </c>
    </row>
    <row r="5275" spans="2:6" x14ac:dyDescent="0.15">
      <c r="B5275">
        <f ca="1">IF(INDEX(Transactions!$L:$L,ROW()-8)="",TODAY(),INDEX(Transactions!$G:$G,ROW()-8))</f>
        <v>46238</v>
      </c>
      <c r="F5275">
        <f>IF(INDEX(Transactions!$L:$L,ROW()-8)="",0,INDEX(Transactions!$Q:$Q,ROW()-8))</f>
        <v>0</v>
      </c>
    </row>
    <row r="5276" spans="2:6" x14ac:dyDescent="0.15">
      <c r="B5276">
        <f ca="1">IF(INDEX(Transactions!$L:$L,ROW()-8)="",TODAY(),INDEX(Transactions!$G:$G,ROW()-8))</f>
        <v>46238</v>
      </c>
      <c r="F5276">
        <f>IF(INDEX(Transactions!$L:$L,ROW()-8)="",0,INDEX(Transactions!$Q:$Q,ROW()-8))</f>
        <v>0</v>
      </c>
    </row>
    <row r="5277" spans="2:6" x14ac:dyDescent="0.15">
      <c r="B5277">
        <f ca="1">IF(INDEX(Transactions!$L:$L,ROW()-8)="",TODAY(),INDEX(Transactions!$G:$G,ROW()-8))</f>
        <v>46238</v>
      </c>
      <c r="F5277">
        <f>IF(INDEX(Transactions!$L:$L,ROW()-8)="",0,INDEX(Transactions!$Q:$Q,ROW()-8))</f>
        <v>0</v>
      </c>
    </row>
    <row r="5278" spans="2:6" x14ac:dyDescent="0.15">
      <c r="B5278">
        <f ca="1">IF(INDEX(Transactions!$L:$L,ROW()-8)="",TODAY(),INDEX(Transactions!$G:$G,ROW()-8))</f>
        <v>46238</v>
      </c>
      <c r="F5278">
        <f>IF(INDEX(Transactions!$L:$L,ROW()-8)="",0,INDEX(Transactions!$Q:$Q,ROW()-8))</f>
        <v>0</v>
      </c>
    </row>
    <row r="5279" spans="2:6" x14ac:dyDescent="0.15">
      <c r="B5279">
        <f ca="1">IF(INDEX(Transactions!$L:$L,ROW()-8)="",TODAY(),INDEX(Transactions!$G:$G,ROW()-8))</f>
        <v>46238</v>
      </c>
      <c r="F5279">
        <f>IF(INDEX(Transactions!$L:$L,ROW()-8)="",0,INDEX(Transactions!$Q:$Q,ROW()-8))</f>
        <v>0</v>
      </c>
    </row>
    <row r="5280" spans="2:6" x14ac:dyDescent="0.15">
      <c r="B5280">
        <f ca="1">IF(INDEX(Transactions!$L:$L,ROW()-8)="",TODAY(),INDEX(Transactions!$G:$G,ROW()-8))</f>
        <v>46238</v>
      </c>
      <c r="F5280">
        <f>IF(INDEX(Transactions!$L:$L,ROW()-8)="",0,INDEX(Transactions!$Q:$Q,ROW()-8))</f>
        <v>0</v>
      </c>
    </row>
    <row r="5281" spans="2:6" x14ac:dyDescent="0.15">
      <c r="B5281">
        <f ca="1">IF(INDEX(Transactions!$L:$L,ROW()-8)="",TODAY(),INDEX(Transactions!$G:$G,ROW()-8))</f>
        <v>46238</v>
      </c>
      <c r="F5281">
        <f>IF(INDEX(Transactions!$L:$L,ROW()-8)="",0,INDEX(Transactions!$Q:$Q,ROW()-8))</f>
        <v>0</v>
      </c>
    </row>
    <row r="5282" spans="2:6" x14ac:dyDescent="0.15">
      <c r="B5282">
        <f ca="1">IF(INDEX(Transactions!$L:$L,ROW()-8)="",TODAY(),INDEX(Transactions!$G:$G,ROW()-8))</f>
        <v>46238</v>
      </c>
      <c r="F5282">
        <f>IF(INDEX(Transactions!$L:$L,ROW()-8)="",0,INDEX(Transactions!$Q:$Q,ROW()-8))</f>
        <v>0</v>
      </c>
    </row>
    <row r="5283" spans="2:6" x14ac:dyDescent="0.15">
      <c r="B5283">
        <f ca="1">IF(INDEX(Transactions!$L:$L,ROW()-8)="",TODAY(),INDEX(Transactions!$G:$G,ROW()-8))</f>
        <v>46238</v>
      </c>
      <c r="F5283">
        <f>IF(INDEX(Transactions!$L:$L,ROW()-8)="",0,INDEX(Transactions!$Q:$Q,ROW()-8))</f>
        <v>0</v>
      </c>
    </row>
    <row r="5284" spans="2:6" x14ac:dyDescent="0.15">
      <c r="B5284">
        <f ca="1">IF(INDEX(Transactions!$L:$L,ROW()-8)="",TODAY(),INDEX(Transactions!$G:$G,ROW()-8))</f>
        <v>46238</v>
      </c>
      <c r="F5284">
        <f>IF(INDEX(Transactions!$L:$L,ROW()-8)="",0,INDEX(Transactions!$Q:$Q,ROW()-8))</f>
        <v>0</v>
      </c>
    </row>
    <row r="5285" spans="2:6" x14ac:dyDescent="0.15">
      <c r="B5285">
        <f ca="1">IF(INDEX(Transactions!$L:$L,ROW()-8)="",TODAY(),INDEX(Transactions!$G:$G,ROW()-8))</f>
        <v>46238</v>
      </c>
      <c r="F5285">
        <f>IF(INDEX(Transactions!$L:$L,ROW()-8)="",0,INDEX(Transactions!$Q:$Q,ROW()-8))</f>
        <v>0</v>
      </c>
    </row>
    <row r="5286" spans="2:6" x14ac:dyDescent="0.15">
      <c r="B5286">
        <f ca="1">IF(INDEX(Transactions!$L:$L,ROW()-8)="",TODAY(),INDEX(Transactions!$G:$G,ROW()-8))</f>
        <v>46238</v>
      </c>
      <c r="F5286">
        <f>IF(INDEX(Transactions!$L:$L,ROW()-8)="",0,INDEX(Transactions!$Q:$Q,ROW()-8))</f>
        <v>0</v>
      </c>
    </row>
    <row r="5287" spans="2:6" x14ac:dyDescent="0.15">
      <c r="B5287">
        <f ca="1">IF(INDEX(Transactions!$L:$L,ROW()-8)="",TODAY(),INDEX(Transactions!$G:$G,ROW()-8))</f>
        <v>46238</v>
      </c>
      <c r="F5287">
        <f>IF(INDEX(Transactions!$L:$L,ROW()-8)="",0,INDEX(Transactions!$Q:$Q,ROW()-8))</f>
        <v>0</v>
      </c>
    </row>
    <row r="5288" spans="2:6" x14ac:dyDescent="0.15">
      <c r="B5288">
        <f ca="1">IF(INDEX(Transactions!$L:$L,ROW()-8)="",TODAY(),INDEX(Transactions!$G:$G,ROW()-8))</f>
        <v>46238</v>
      </c>
      <c r="F5288">
        <f>IF(INDEX(Transactions!$L:$L,ROW()-8)="",0,INDEX(Transactions!$Q:$Q,ROW()-8))</f>
        <v>0</v>
      </c>
    </row>
    <row r="5289" spans="2:6" x14ac:dyDescent="0.15">
      <c r="B5289">
        <f ca="1">IF(INDEX(Transactions!$L:$L,ROW()-8)="",TODAY(),INDEX(Transactions!$G:$G,ROW()-8))</f>
        <v>46238</v>
      </c>
      <c r="F5289">
        <f>IF(INDEX(Transactions!$L:$L,ROW()-8)="",0,INDEX(Transactions!$Q:$Q,ROW()-8))</f>
        <v>0</v>
      </c>
    </row>
    <row r="5290" spans="2:6" x14ac:dyDescent="0.15">
      <c r="B5290">
        <f ca="1">IF(INDEX(Transactions!$L:$L,ROW()-8)="",TODAY(),INDEX(Transactions!$G:$G,ROW()-8))</f>
        <v>46238</v>
      </c>
      <c r="F5290">
        <f>IF(INDEX(Transactions!$L:$L,ROW()-8)="",0,INDEX(Transactions!$Q:$Q,ROW()-8))</f>
        <v>0</v>
      </c>
    </row>
    <row r="5291" spans="2:6" x14ac:dyDescent="0.15">
      <c r="B5291">
        <f ca="1">IF(INDEX(Transactions!$L:$L,ROW()-8)="",TODAY(),INDEX(Transactions!$G:$G,ROW()-8))</f>
        <v>46238</v>
      </c>
      <c r="F5291">
        <f>IF(INDEX(Transactions!$L:$L,ROW()-8)="",0,INDEX(Transactions!$Q:$Q,ROW()-8))</f>
        <v>0</v>
      </c>
    </row>
    <row r="5292" spans="2:6" x14ac:dyDescent="0.15">
      <c r="B5292">
        <f ca="1">IF(INDEX(Transactions!$L:$L,ROW()-8)="",TODAY(),INDEX(Transactions!$G:$G,ROW()-8))</f>
        <v>46238</v>
      </c>
      <c r="F5292">
        <f>IF(INDEX(Transactions!$L:$L,ROW()-8)="",0,INDEX(Transactions!$Q:$Q,ROW()-8))</f>
        <v>0</v>
      </c>
    </row>
    <row r="5293" spans="2:6" x14ac:dyDescent="0.15">
      <c r="B5293">
        <f ca="1">IF(INDEX(Transactions!$L:$L,ROW()-8)="",TODAY(),INDEX(Transactions!$G:$G,ROW()-8))</f>
        <v>46238</v>
      </c>
      <c r="F5293">
        <f>IF(INDEX(Transactions!$L:$L,ROW()-8)="",0,INDEX(Transactions!$Q:$Q,ROW()-8))</f>
        <v>0</v>
      </c>
    </row>
    <row r="5294" spans="2:6" x14ac:dyDescent="0.15">
      <c r="B5294">
        <f ca="1">IF(INDEX(Transactions!$L:$L,ROW()-8)="",TODAY(),INDEX(Transactions!$G:$G,ROW()-8))</f>
        <v>46238</v>
      </c>
      <c r="F5294">
        <f>IF(INDEX(Transactions!$L:$L,ROW()-8)="",0,INDEX(Transactions!$Q:$Q,ROW()-8))</f>
        <v>0</v>
      </c>
    </row>
    <row r="5295" spans="2:6" x14ac:dyDescent="0.15">
      <c r="B5295">
        <f ca="1">IF(INDEX(Transactions!$L:$L,ROW()-8)="",TODAY(),INDEX(Transactions!$G:$G,ROW()-8))</f>
        <v>46238</v>
      </c>
      <c r="F5295">
        <f>IF(INDEX(Transactions!$L:$L,ROW()-8)="",0,INDEX(Transactions!$Q:$Q,ROW()-8))</f>
        <v>0</v>
      </c>
    </row>
    <row r="5296" spans="2:6" x14ac:dyDescent="0.15">
      <c r="B5296">
        <f ca="1">IF(INDEX(Transactions!$L:$L,ROW()-8)="",TODAY(),INDEX(Transactions!$G:$G,ROW()-8))</f>
        <v>46238</v>
      </c>
      <c r="F5296">
        <f>IF(INDEX(Transactions!$L:$L,ROW()-8)="",0,INDEX(Transactions!$Q:$Q,ROW()-8))</f>
        <v>0</v>
      </c>
    </row>
    <row r="5297" spans="2:6" x14ac:dyDescent="0.15">
      <c r="B5297">
        <f ca="1">IF(INDEX(Transactions!$L:$L,ROW()-8)="",TODAY(),INDEX(Transactions!$G:$G,ROW()-8))</f>
        <v>46238</v>
      </c>
      <c r="F5297">
        <f>IF(INDEX(Transactions!$L:$L,ROW()-8)="",0,INDEX(Transactions!$Q:$Q,ROW()-8))</f>
        <v>0</v>
      </c>
    </row>
    <row r="5298" spans="2:6" x14ac:dyDescent="0.15">
      <c r="B5298">
        <f ca="1">IF(INDEX(Transactions!$L:$L,ROW()-8)="",TODAY(),INDEX(Transactions!$G:$G,ROW()-8))</f>
        <v>46238</v>
      </c>
      <c r="F5298">
        <f>IF(INDEX(Transactions!$L:$L,ROW()-8)="",0,INDEX(Transactions!$Q:$Q,ROW()-8))</f>
        <v>0</v>
      </c>
    </row>
    <row r="5299" spans="2:6" x14ac:dyDescent="0.15">
      <c r="B5299">
        <f ca="1">IF(INDEX(Transactions!$L:$L,ROW()-8)="",TODAY(),INDEX(Transactions!$G:$G,ROW()-8))</f>
        <v>46238</v>
      </c>
      <c r="F5299">
        <f>IF(INDEX(Transactions!$L:$L,ROW()-8)="",0,INDEX(Transactions!$Q:$Q,ROW()-8))</f>
        <v>0</v>
      </c>
    </row>
    <row r="5300" spans="2:6" x14ac:dyDescent="0.15">
      <c r="B5300">
        <f ca="1">IF(INDEX(Transactions!$L:$L,ROW()-8)="",TODAY(),INDEX(Transactions!$G:$G,ROW()-8))</f>
        <v>46238</v>
      </c>
      <c r="F5300">
        <f>IF(INDEX(Transactions!$L:$L,ROW()-8)="",0,INDEX(Transactions!$Q:$Q,ROW()-8))</f>
        <v>0</v>
      </c>
    </row>
    <row r="5301" spans="2:6" x14ac:dyDescent="0.15">
      <c r="B5301">
        <f ca="1">IF(INDEX(Transactions!$L:$L,ROW()-8)="",TODAY(),INDEX(Transactions!$G:$G,ROW()-8))</f>
        <v>46238</v>
      </c>
      <c r="F5301">
        <f>IF(INDEX(Transactions!$L:$L,ROW()-8)="",0,INDEX(Transactions!$Q:$Q,ROW()-8))</f>
        <v>0</v>
      </c>
    </row>
    <row r="5302" spans="2:6" x14ac:dyDescent="0.15">
      <c r="B5302">
        <f ca="1">IF(INDEX(Transactions!$L:$L,ROW()-8)="",TODAY(),INDEX(Transactions!$G:$G,ROW()-8))</f>
        <v>46238</v>
      </c>
      <c r="F5302">
        <f>IF(INDEX(Transactions!$L:$L,ROW()-8)="",0,INDEX(Transactions!$Q:$Q,ROW()-8))</f>
        <v>0</v>
      </c>
    </row>
    <row r="5303" spans="2:6" x14ac:dyDescent="0.15">
      <c r="B5303">
        <f ca="1">IF(INDEX(Transactions!$L:$L,ROW()-8)="",TODAY(),INDEX(Transactions!$G:$G,ROW()-8))</f>
        <v>46238</v>
      </c>
      <c r="F5303">
        <f>IF(INDEX(Transactions!$L:$L,ROW()-8)="",0,INDEX(Transactions!$Q:$Q,ROW()-8))</f>
        <v>0</v>
      </c>
    </row>
    <row r="5304" spans="2:6" x14ac:dyDescent="0.15">
      <c r="B5304">
        <f ca="1">IF(INDEX(Transactions!$L:$L,ROW()-8)="",TODAY(),INDEX(Transactions!$G:$G,ROW()-8))</f>
        <v>46238</v>
      </c>
      <c r="F5304">
        <f>IF(INDEX(Transactions!$L:$L,ROW()-8)="",0,INDEX(Transactions!$Q:$Q,ROW()-8))</f>
        <v>0</v>
      </c>
    </row>
    <row r="5305" spans="2:6" x14ac:dyDescent="0.15">
      <c r="B5305">
        <f ca="1">IF(INDEX(Transactions!$L:$L,ROW()-8)="",TODAY(),INDEX(Transactions!$G:$G,ROW()-8))</f>
        <v>46238</v>
      </c>
      <c r="F5305">
        <f>IF(INDEX(Transactions!$L:$L,ROW()-8)="",0,INDEX(Transactions!$Q:$Q,ROW()-8))</f>
        <v>0</v>
      </c>
    </row>
    <row r="5306" spans="2:6" x14ac:dyDescent="0.15">
      <c r="B5306">
        <f ca="1">IF(INDEX(Transactions!$L:$L,ROW()-8)="",TODAY(),INDEX(Transactions!$G:$G,ROW()-8))</f>
        <v>46238</v>
      </c>
      <c r="F5306">
        <f>IF(INDEX(Transactions!$L:$L,ROW()-8)="",0,INDEX(Transactions!$Q:$Q,ROW()-8))</f>
        <v>0</v>
      </c>
    </row>
    <row r="5307" spans="2:6" x14ac:dyDescent="0.15">
      <c r="B5307">
        <f ca="1">IF(INDEX(Transactions!$L:$L,ROW()-8)="",TODAY(),INDEX(Transactions!$G:$G,ROW()-8))</f>
        <v>46238</v>
      </c>
      <c r="F5307">
        <f>IF(INDEX(Transactions!$L:$L,ROW()-8)="",0,INDEX(Transactions!$Q:$Q,ROW()-8))</f>
        <v>0</v>
      </c>
    </row>
    <row r="5308" spans="2:6" x14ac:dyDescent="0.15">
      <c r="B5308">
        <f ca="1">IF(INDEX(Transactions!$L:$L,ROW()-8)="",TODAY(),INDEX(Transactions!$G:$G,ROW()-8))</f>
        <v>46238</v>
      </c>
      <c r="F5308">
        <f>IF(INDEX(Transactions!$L:$L,ROW()-8)="",0,INDEX(Transactions!$Q:$Q,ROW()-8))</f>
        <v>0</v>
      </c>
    </row>
    <row r="5309" spans="2:6" x14ac:dyDescent="0.15">
      <c r="B5309">
        <f ca="1">IF(INDEX(Transactions!$L:$L,ROW()-8)="",TODAY(),INDEX(Transactions!$G:$G,ROW()-8))</f>
        <v>46238</v>
      </c>
      <c r="F5309">
        <f>IF(INDEX(Transactions!$L:$L,ROW()-8)="",0,INDEX(Transactions!$Q:$Q,ROW()-8))</f>
        <v>0</v>
      </c>
    </row>
    <row r="5310" spans="2:6" x14ac:dyDescent="0.15">
      <c r="B5310">
        <f ca="1">IF(INDEX(Transactions!$L:$L,ROW()-8)="",TODAY(),INDEX(Transactions!$G:$G,ROW()-8))</f>
        <v>46238</v>
      </c>
      <c r="F5310">
        <f>IF(INDEX(Transactions!$L:$L,ROW()-8)="",0,INDEX(Transactions!$Q:$Q,ROW()-8))</f>
        <v>0</v>
      </c>
    </row>
    <row r="5311" spans="2:6" x14ac:dyDescent="0.15">
      <c r="B5311">
        <f ca="1">IF(INDEX(Transactions!$L:$L,ROW()-8)="",TODAY(),INDEX(Transactions!$G:$G,ROW()-8))</f>
        <v>46238</v>
      </c>
      <c r="F5311">
        <f>IF(INDEX(Transactions!$L:$L,ROW()-8)="",0,INDEX(Transactions!$Q:$Q,ROW()-8))</f>
        <v>0</v>
      </c>
    </row>
    <row r="5312" spans="2:6" x14ac:dyDescent="0.15">
      <c r="B5312">
        <f ca="1">IF(INDEX(Transactions!$L:$L,ROW()-8)="",TODAY(),INDEX(Transactions!$G:$G,ROW()-8))</f>
        <v>46238</v>
      </c>
      <c r="F5312">
        <f>IF(INDEX(Transactions!$L:$L,ROW()-8)="",0,INDEX(Transactions!$Q:$Q,ROW()-8))</f>
        <v>0</v>
      </c>
    </row>
    <row r="5313" spans="2:6" x14ac:dyDescent="0.15">
      <c r="B5313">
        <f ca="1">IF(INDEX(Transactions!$L:$L,ROW()-8)="",TODAY(),INDEX(Transactions!$G:$G,ROW()-8))</f>
        <v>46238</v>
      </c>
      <c r="F5313">
        <f>IF(INDEX(Transactions!$L:$L,ROW()-8)="",0,INDEX(Transactions!$Q:$Q,ROW()-8))</f>
        <v>0</v>
      </c>
    </row>
    <row r="5314" spans="2:6" x14ac:dyDescent="0.15">
      <c r="B5314">
        <f ca="1">IF(INDEX(Transactions!$L:$L,ROW()-8)="",TODAY(),INDEX(Transactions!$G:$G,ROW()-8))</f>
        <v>46238</v>
      </c>
      <c r="F5314">
        <f>IF(INDEX(Transactions!$L:$L,ROW()-8)="",0,INDEX(Transactions!$Q:$Q,ROW()-8))</f>
        <v>0</v>
      </c>
    </row>
    <row r="5315" spans="2:6" x14ac:dyDescent="0.15">
      <c r="B5315">
        <f ca="1">IF(INDEX(Transactions!$L:$L,ROW()-8)="",TODAY(),INDEX(Transactions!$G:$G,ROW()-8))</f>
        <v>46238</v>
      </c>
      <c r="F5315">
        <f>IF(INDEX(Transactions!$L:$L,ROW()-8)="",0,INDEX(Transactions!$Q:$Q,ROW()-8))</f>
        <v>0</v>
      </c>
    </row>
    <row r="5316" spans="2:6" x14ac:dyDescent="0.15">
      <c r="B5316">
        <f ca="1">IF(INDEX(Transactions!$L:$L,ROW()-8)="",TODAY(),INDEX(Transactions!$G:$G,ROW()-8))</f>
        <v>46238</v>
      </c>
      <c r="F5316">
        <f>IF(INDEX(Transactions!$L:$L,ROW()-8)="",0,INDEX(Transactions!$Q:$Q,ROW()-8))</f>
        <v>0</v>
      </c>
    </row>
    <row r="5317" spans="2:6" x14ac:dyDescent="0.15">
      <c r="B5317">
        <f ca="1">IF(INDEX(Transactions!$L:$L,ROW()-8)="",TODAY(),INDEX(Transactions!$G:$G,ROW()-8))</f>
        <v>46238</v>
      </c>
      <c r="F5317">
        <f>IF(INDEX(Transactions!$L:$L,ROW()-8)="",0,INDEX(Transactions!$Q:$Q,ROW()-8))</f>
        <v>0</v>
      </c>
    </row>
    <row r="5318" spans="2:6" x14ac:dyDescent="0.15">
      <c r="B5318">
        <f ca="1">IF(INDEX(Transactions!$L:$L,ROW()-8)="",TODAY(),INDEX(Transactions!$G:$G,ROW()-8))</f>
        <v>46238</v>
      </c>
      <c r="F5318">
        <f>IF(INDEX(Transactions!$L:$L,ROW()-8)="",0,INDEX(Transactions!$Q:$Q,ROW()-8))</f>
        <v>0</v>
      </c>
    </row>
    <row r="5319" spans="2:6" x14ac:dyDescent="0.15">
      <c r="B5319">
        <f ca="1">IF(INDEX(Transactions!$L:$L,ROW()-8)="",TODAY(),INDEX(Transactions!$G:$G,ROW()-8))</f>
        <v>46238</v>
      </c>
      <c r="F5319">
        <f>IF(INDEX(Transactions!$L:$L,ROW()-8)="",0,INDEX(Transactions!$Q:$Q,ROW()-8))</f>
        <v>0</v>
      </c>
    </row>
    <row r="5320" spans="2:6" x14ac:dyDescent="0.15">
      <c r="B5320">
        <f ca="1">IF(INDEX(Transactions!$L:$L,ROW()-8)="",TODAY(),INDEX(Transactions!$G:$G,ROW()-8))</f>
        <v>46238</v>
      </c>
      <c r="F5320">
        <f>IF(INDEX(Transactions!$L:$L,ROW()-8)="",0,INDEX(Transactions!$Q:$Q,ROW()-8))</f>
        <v>0</v>
      </c>
    </row>
    <row r="5321" spans="2:6" x14ac:dyDescent="0.15">
      <c r="B5321">
        <f ca="1">IF(INDEX(Transactions!$L:$L,ROW()-8)="",TODAY(),INDEX(Transactions!$G:$G,ROW()-8))</f>
        <v>46238</v>
      </c>
      <c r="F5321">
        <f>IF(INDEX(Transactions!$L:$L,ROW()-8)="",0,INDEX(Transactions!$Q:$Q,ROW()-8))</f>
        <v>0</v>
      </c>
    </row>
    <row r="5322" spans="2:6" x14ac:dyDescent="0.15">
      <c r="B5322">
        <f ca="1">IF(INDEX(Transactions!$L:$L,ROW()-8)="",TODAY(),INDEX(Transactions!$G:$G,ROW()-8))</f>
        <v>46238</v>
      </c>
      <c r="F5322">
        <f>IF(INDEX(Transactions!$L:$L,ROW()-8)="",0,INDEX(Transactions!$Q:$Q,ROW()-8))</f>
        <v>0</v>
      </c>
    </row>
    <row r="5323" spans="2:6" x14ac:dyDescent="0.15">
      <c r="B5323">
        <f ca="1">IF(INDEX(Transactions!$L:$L,ROW()-8)="",TODAY(),INDEX(Transactions!$G:$G,ROW()-8))</f>
        <v>46238</v>
      </c>
      <c r="F5323">
        <f>IF(INDEX(Transactions!$L:$L,ROW()-8)="",0,INDEX(Transactions!$Q:$Q,ROW()-8))</f>
        <v>0</v>
      </c>
    </row>
    <row r="5324" spans="2:6" x14ac:dyDescent="0.15">
      <c r="B5324">
        <f ca="1">IF(INDEX(Transactions!$L:$L,ROW()-8)="",TODAY(),INDEX(Transactions!$G:$G,ROW()-8))</f>
        <v>46238</v>
      </c>
      <c r="F5324">
        <f>IF(INDEX(Transactions!$L:$L,ROW()-8)="",0,INDEX(Transactions!$Q:$Q,ROW()-8))</f>
        <v>0</v>
      </c>
    </row>
    <row r="5325" spans="2:6" x14ac:dyDescent="0.15">
      <c r="B5325">
        <f ca="1">IF(INDEX(Transactions!$L:$L,ROW()-8)="",TODAY(),INDEX(Transactions!$G:$G,ROW()-8))</f>
        <v>46238</v>
      </c>
      <c r="F5325">
        <f>IF(INDEX(Transactions!$L:$L,ROW()-8)="",0,INDEX(Transactions!$Q:$Q,ROW()-8))</f>
        <v>0</v>
      </c>
    </row>
    <row r="5326" spans="2:6" x14ac:dyDescent="0.15">
      <c r="B5326">
        <f ca="1">IF(INDEX(Transactions!$L:$L,ROW()-8)="",TODAY(),INDEX(Transactions!$G:$G,ROW()-8))</f>
        <v>46238</v>
      </c>
      <c r="F5326">
        <f>IF(INDEX(Transactions!$L:$L,ROW()-8)="",0,INDEX(Transactions!$Q:$Q,ROW()-8))</f>
        <v>0</v>
      </c>
    </row>
    <row r="5327" spans="2:6" x14ac:dyDescent="0.15">
      <c r="B5327">
        <f ca="1">IF(INDEX(Transactions!$L:$L,ROW()-8)="",TODAY(),INDEX(Transactions!$G:$G,ROW()-8))</f>
        <v>46238</v>
      </c>
      <c r="F5327">
        <f>IF(INDEX(Transactions!$L:$L,ROW()-8)="",0,INDEX(Transactions!$Q:$Q,ROW()-8))</f>
        <v>0</v>
      </c>
    </row>
    <row r="5328" spans="2:6" x14ac:dyDescent="0.15">
      <c r="B5328">
        <f ca="1">IF(INDEX(Transactions!$L:$L,ROW()-8)="",TODAY(),INDEX(Transactions!$G:$G,ROW()-8))</f>
        <v>46238</v>
      </c>
      <c r="F5328">
        <f>IF(INDEX(Transactions!$L:$L,ROW()-8)="",0,INDEX(Transactions!$Q:$Q,ROW()-8))</f>
        <v>0</v>
      </c>
    </row>
    <row r="5329" spans="2:6" x14ac:dyDescent="0.15">
      <c r="B5329">
        <f ca="1">IF(INDEX(Transactions!$L:$L,ROW()-8)="",TODAY(),INDEX(Transactions!$G:$G,ROW()-8))</f>
        <v>46238</v>
      </c>
      <c r="F5329">
        <f>IF(INDEX(Transactions!$L:$L,ROW()-8)="",0,INDEX(Transactions!$Q:$Q,ROW()-8))</f>
        <v>0</v>
      </c>
    </row>
    <row r="5330" spans="2:6" x14ac:dyDescent="0.15">
      <c r="B5330">
        <f ca="1">IF(INDEX(Transactions!$L:$L,ROW()-8)="",TODAY(),INDEX(Transactions!$G:$G,ROW()-8))</f>
        <v>46238</v>
      </c>
      <c r="F5330">
        <f>IF(INDEX(Transactions!$L:$L,ROW()-8)="",0,INDEX(Transactions!$Q:$Q,ROW()-8))</f>
        <v>0</v>
      </c>
    </row>
    <row r="5331" spans="2:6" x14ac:dyDescent="0.15">
      <c r="B5331">
        <f ca="1">IF(INDEX(Transactions!$L:$L,ROW()-8)="",TODAY(),INDEX(Transactions!$G:$G,ROW()-8))</f>
        <v>46238</v>
      </c>
      <c r="F5331">
        <f>IF(INDEX(Transactions!$L:$L,ROW()-8)="",0,INDEX(Transactions!$Q:$Q,ROW()-8))</f>
        <v>0</v>
      </c>
    </row>
    <row r="5332" spans="2:6" x14ac:dyDescent="0.15">
      <c r="B5332">
        <f ca="1">IF(INDEX(Transactions!$L:$L,ROW()-8)="",TODAY(),INDEX(Transactions!$G:$G,ROW()-8))</f>
        <v>46238</v>
      </c>
      <c r="F5332">
        <f>IF(INDEX(Transactions!$L:$L,ROW()-8)="",0,INDEX(Transactions!$Q:$Q,ROW()-8))</f>
        <v>0</v>
      </c>
    </row>
    <row r="5333" spans="2:6" x14ac:dyDescent="0.15">
      <c r="B5333">
        <f ca="1">IF(INDEX(Transactions!$L:$L,ROW()-8)="",TODAY(),INDEX(Transactions!$G:$G,ROW()-8))</f>
        <v>46238</v>
      </c>
      <c r="F5333">
        <f>IF(INDEX(Transactions!$L:$L,ROW()-8)="",0,INDEX(Transactions!$Q:$Q,ROW()-8))</f>
        <v>0</v>
      </c>
    </row>
    <row r="5334" spans="2:6" x14ac:dyDescent="0.15">
      <c r="B5334">
        <f ca="1">IF(INDEX(Transactions!$L:$L,ROW()-8)="",TODAY(),INDEX(Transactions!$G:$G,ROW()-8))</f>
        <v>46238</v>
      </c>
      <c r="F5334">
        <f>IF(INDEX(Transactions!$L:$L,ROW()-8)="",0,INDEX(Transactions!$Q:$Q,ROW()-8))</f>
        <v>0</v>
      </c>
    </row>
    <row r="5335" spans="2:6" x14ac:dyDescent="0.15">
      <c r="B5335">
        <f ca="1">IF(INDEX(Transactions!$L:$L,ROW()-8)="",TODAY(),INDEX(Transactions!$G:$G,ROW()-8))</f>
        <v>46238</v>
      </c>
      <c r="F5335">
        <f>IF(INDEX(Transactions!$L:$L,ROW()-8)="",0,INDEX(Transactions!$Q:$Q,ROW()-8))</f>
        <v>0</v>
      </c>
    </row>
    <row r="5336" spans="2:6" x14ac:dyDescent="0.15">
      <c r="B5336">
        <f ca="1">IF(INDEX(Transactions!$L:$L,ROW()-8)="",TODAY(),INDEX(Transactions!$G:$G,ROW()-8))</f>
        <v>46238</v>
      </c>
      <c r="F5336">
        <f>IF(INDEX(Transactions!$L:$L,ROW()-8)="",0,INDEX(Transactions!$Q:$Q,ROW()-8))</f>
        <v>0</v>
      </c>
    </row>
    <row r="5337" spans="2:6" x14ac:dyDescent="0.15">
      <c r="B5337">
        <f ca="1">IF(INDEX(Transactions!$L:$L,ROW()-8)="",TODAY(),INDEX(Transactions!$G:$G,ROW()-8))</f>
        <v>46238</v>
      </c>
      <c r="F5337">
        <f>IF(INDEX(Transactions!$L:$L,ROW()-8)="",0,INDEX(Transactions!$Q:$Q,ROW()-8))</f>
        <v>0</v>
      </c>
    </row>
    <row r="5338" spans="2:6" x14ac:dyDescent="0.15">
      <c r="B5338">
        <f ca="1">IF(INDEX(Transactions!$L:$L,ROW()-8)="",TODAY(),INDEX(Transactions!$G:$G,ROW()-8))</f>
        <v>46238</v>
      </c>
      <c r="F5338">
        <f>IF(INDEX(Transactions!$L:$L,ROW()-8)="",0,INDEX(Transactions!$Q:$Q,ROW()-8))</f>
        <v>0</v>
      </c>
    </row>
    <row r="5339" spans="2:6" x14ac:dyDescent="0.15">
      <c r="B5339">
        <f ca="1">IF(INDEX(Transactions!$L:$L,ROW()-8)="",TODAY(),INDEX(Transactions!$G:$G,ROW()-8))</f>
        <v>46238</v>
      </c>
      <c r="F5339">
        <f>IF(INDEX(Transactions!$L:$L,ROW()-8)="",0,INDEX(Transactions!$Q:$Q,ROW()-8))</f>
        <v>0</v>
      </c>
    </row>
    <row r="5340" spans="2:6" x14ac:dyDescent="0.15">
      <c r="B5340">
        <f ca="1">IF(INDEX(Transactions!$L:$L,ROW()-8)="",TODAY(),INDEX(Transactions!$G:$G,ROW()-8))</f>
        <v>46238</v>
      </c>
      <c r="F5340">
        <f>IF(INDEX(Transactions!$L:$L,ROW()-8)="",0,INDEX(Transactions!$Q:$Q,ROW()-8))</f>
        <v>0</v>
      </c>
    </row>
    <row r="5341" spans="2:6" x14ac:dyDescent="0.15">
      <c r="B5341">
        <f ca="1">IF(INDEX(Transactions!$L:$L,ROW()-8)="",TODAY(),INDEX(Transactions!$G:$G,ROW()-8))</f>
        <v>46238</v>
      </c>
      <c r="F5341">
        <f>IF(INDEX(Transactions!$L:$L,ROW()-8)="",0,INDEX(Transactions!$Q:$Q,ROW()-8))</f>
        <v>0</v>
      </c>
    </row>
    <row r="5342" spans="2:6" x14ac:dyDescent="0.15">
      <c r="B5342">
        <f ca="1">IF(INDEX(Transactions!$L:$L,ROW()-8)="",TODAY(),INDEX(Transactions!$G:$G,ROW()-8))</f>
        <v>46238</v>
      </c>
      <c r="F5342">
        <f>IF(INDEX(Transactions!$L:$L,ROW()-8)="",0,INDEX(Transactions!$Q:$Q,ROW()-8))</f>
        <v>0</v>
      </c>
    </row>
    <row r="5343" spans="2:6" x14ac:dyDescent="0.15">
      <c r="B5343">
        <f ca="1">IF(INDEX(Transactions!$L:$L,ROW()-8)="",TODAY(),INDEX(Transactions!$G:$G,ROW()-8))</f>
        <v>46238</v>
      </c>
      <c r="F5343">
        <f>IF(INDEX(Transactions!$L:$L,ROW()-8)="",0,INDEX(Transactions!$Q:$Q,ROW()-8))</f>
        <v>0</v>
      </c>
    </row>
    <row r="5344" spans="2:6" x14ac:dyDescent="0.15">
      <c r="B5344">
        <f ca="1">IF(INDEX(Transactions!$L:$L,ROW()-8)="",TODAY(),INDEX(Transactions!$G:$G,ROW()-8))</f>
        <v>46238</v>
      </c>
      <c r="F5344">
        <f>IF(INDEX(Transactions!$L:$L,ROW()-8)="",0,INDEX(Transactions!$Q:$Q,ROW()-8))</f>
        <v>0</v>
      </c>
    </row>
    <row r="5345" spans="2:6" x14ac:dyDescent="0.15">
      <c r="B5345">
        <f ca="1">IF(INDEX(Transactions!$L:$L,ROW()-8)="",TODAY(),INDEX(Transactions!$G:$G,ROW()-8))</f>
        <v>46238</v>
      </c>
      <c r="F5345">
        <f>IF(INDEX(Transactions!$L:$L,ROW()-8)="",0,INDEX(Transactions!$Q:$Q,ROW()-8))</f>
        <v>0</v>
      </c>
    </row>
    <row r="5346" spans="2:6" x14ac:dyDescent="0.15">
      <c r="B5346">
        <f ca="1">IF(INDEX(Transactions!$L:$L,ROW()-8)="",TODAY(),INDEX(Transactions!$G:$G,ROW()-8))</f>
        <v>46238</v>
      </c>
      <c r="F5346">
        <f>IF(INDEX(Transactions!$L:$L,ROW()-8)="",0,INDEX(Transactions!$Q:$Q,ROW()-8))</f>
        <v>0</v>
      </c>
    </row>
    <row r="5347" spans="2:6" x14ac:dyDescent="0.15">
      <c r="B5347">
        <f ca="1">IF(INDEX(Transactions!$L:$L,ROW()-8)="",TODAY(),INDEX(Transactions!$G:$G,ROW()-8))</f>
        <v>46238</v>
      </c>
      <c r="F5347">
        <f>IF(INDEX(Transactions!$L:$L,ROW()-8)="",0,INDEX(Transactions!$Q:$Q,ROW()-8))</f>
        <v>0</v>
      </c>
    </row>
    <row r="5348" spans="2:6" x14ac:dyDescent="0.15">
      <c r="B5348">
        <f ca="1">IF(INDEX(Transactions!$L:$L,ROW()-8)="",TODAY(),INDEX(Transactions!$G:$G,ROW()-8))</f>
        <v>46238</v>
      </c>
      <c r="F5348">
        <f>IF(INDEX(Transactions!$L:$L,ROW()-8)="",0,INDEX(Transactions!$Q:$Q,ROW()-8))</f>
        <v>0</v>
      </c>
    </row>
    <row r="5349" spans="2:6" x14ac:dyDescent="0.15">
      <c r="B5349">
        <f ca="1">IF(INDEX(Transactions!$L:$L,ROW()-8)="",TODAY(),INDEX(Transactions!$G:$G,ROW()-8))</f>
        <v>46238</v>
      </c>
      <c r="F5349">
        <f>IF(INDEX(Transactions!$L:$L,ROW()-8)="",0,INDEX(Transactions!$Q:$Q,ROW()-8))</f>
        <v>0</v>
      </c>
    </row>
    <row r="5350" spans="2:6" x14ac:dyDescent="0.15">
      <c r="B5350">
        <f ca="1">IF(INDEX(Transactions!$L:$L,ROW()-8)="",TODAY(),INDEX(Transactions!$G:$G,ROW()-8))</f>
        <v>46238</v>
      </c>
      <c r="F5350">
        <f>IF(INDEX(Transactions!$L:$L,ROW()-8)="",0,INDEX(Transactions!$Q:$Q,ROW()-8))</f>
        <v>0</v>
      </c>
    </row>
    <row r="5351" spans="2:6" x14ac:dyDescent="0.15">
      <c r="B5351">
        <f ca="1">IF(INDEX(Transactions!$L:$L,ROW()-8)="",TODAY(),INDEX(Transactions!$G:$G,ROW()-8))</f>
        <v>46238</v>
      </c>
      <c r="F5351">
        <f>IF(INDEX(Transactions!$L:$L,ROW()-8)="",0,INDEX(Transactions!$Q:$Q,ROW()-8))</f>
        <v>0</v>
      </c>
    </row>
    <row r="5352" spans="2:6" x14ac:dyDescent="0.15">
      <c r="B5352">
        <f ca="1">IF(INDEX(Transactions!$L:$L,ROW()-8)="",TODAY(),INDEX(Transactions!$G:$G,ROW()-8))</f>
        <v>46238</v>
      </c>
      <c r="F5352">
        <f>IF(INDEX(Transactions!$L:$L,ROW()-8)="",0,INDEX(Transactions!$Q:$Q,ROW()-8))</f>
        <v>0</v>
      </c>
    </row>
    <row r="5353" spans="2:6" x14ac:dyDescent="0.15">
      <c r="B5353">
        <f ca="1">IF(INDEX(Transactions!$L:$L,ROW()-8)="",TODAY(),INDEX(Transactions!$G:$G,ROW()-8))</f>
        <v>46238</v>
      </c>
      <c r="F5353">
        <f>IF(INDEX(Transactions!$L:$L,ROW()-8)="",0,INDEX(Transactions!$Q:$Q,ROW()-8))</f>
        <v>0</v>
      </c>
    </row>
    <row r="5354" spans="2:6" x14ac:dyDescent="0.15">
      <c r="B5354">
        <f ca="1">IF(INDEX(Transactions!$L:$L,ROW()-8)="",TODAY(),INDEX(Transactions!$G:$G,ROW()-8))</f>
        <v>46238</v>
      </c>
      <c r="F5354">
        <f>IF(INDEX(Transactions!$L:$L,ROW()-8)="",0,INDEX(Transactions!$Q:$Q,ROW()-8))</f>
        <v>0</v>
      </c>
    </row>
    <row r="5355" spans="2:6" x14ac:dyDescent="0.15">
      <c r="B5355">
        <f ca="1">IF(INDEX(Transactions!$L:$L,ROW()-8)="",TODAY(),INDEX(Transactions!$G:$G,ROW()-8))</f>
        <v>46238</v>
      </c>
      <c r="F5355">
        <f>IF(INDEX(Transactions!$L:$L,ROW()-8)="",0,INDEX(Transactions!$Q:$Q,ROW()-8))</f>
        <v>0</v>
      </c>
    </row>
    <row r="5356" spans="2:6" x14ac:dyDescent="0.15">
      <c r="B5356">
        <f ca="1">IF(INDEX(Transactions!$L:$L,ROW()-8)="",TODAY(),INDEX(Transactions!$G:$G,ROW()-8))</f>
        <v>46238</v>
      </c>
      <c r="F5356">
        <f>IF(INDEX(Transactions!$L:$L,ROW()-8)="",0,INDEX(Transactions!$Q:$Q,ROW()-8))</f>
        <v>0</v>
      </c>
    </row>
    <row r="5357" spans="2:6" x14ac:dyDescent="0.15">
      <c r="B5357">
        <f ca="1">IF(INDEX(Transactions!$L:$L,ROW()-8)="",TODAY(),INDEX(Transactions!$G:$G,ROW()-8))</f>
        <v>46238</v>
      </c>
      <c r="F5357">
        <f>IF(INDEX(Transactions!$L:$L,ROW()-8)="",0,INDEX(Transactions!$Q:$Q,ROW()-8))</f>
        <v>0</v>
      </c>
    </row>
    <row r="5358" spans="2:6" x14ac:dyDescent="0.15">
      <c r="B5358">
        <f ca="1">IF(INDEX(Transactions!$L:$L,ROW()-8)="",TODAY(),INDEX(Transactions!$G:$G,ROW()-8))</f>
        <v>46238</v>
      </c>
      <c r="F5358">
        <f>IF(INDEX(Transactions!$L:$L,ROW()-8)="",0,INDEX(Transactions!$Q:$Q,ROW()-8))</f>
        <v>0</v>
      </c>
    </row>
    <row r="5359" spans="2:6" x14ac:dyDescent="0.15">
      <c r="B5359">
        <f ca="1">IF(INDEX(Transactions!$L:$L,ROW()-8)="",TODAY(),INDEX(Transactions!$G:$G,ROW()-8))</f>
        <v>46238</v>
      </c>
      <c r="F5359">
        <f>IF(INDEX(Transactions!$L:$L,ROW()-8)="",0,INDEX(Transactions!$Q:$Q,ROW()-8))</f>
        <v>0</v>
      </c>
    </row>
    <row r="5360" spans="2:6" x14ac:dyDescent="0.15">
      <c r="B5360">
        <f ca="1">IF(INDEX(Transactions!$L:$L,ROW()-8)="",TODAY(),INDEX(Transactions!$G:$G,ROW()-8))</f>
        <v>46238</v>
      </c>
      <c r="F5360">
        <f>IF(INDEX(Transactions!$L:$L,ROW()-8)="",0,INDEX(Transactions!$Q:$Q,ROW()-8))</f>
        <v>0</v>
      </c>
    </row>
    <row r="5361" spans="2:6" x14ac:dyDescent="0.15">
      <c r="B5361">
        <f ca="1">IF(INDEX(Transactions!$L:$L,ROW()-8)="",TODAY(),INDEX(Transactions!$G:$G,ROW()-8))</f>
        <v>46238</v>
      </c>
      <c r="F5361">
        <f>IF(INDEX(Transactions!$L:$L,ROW()-8)="",0,INDEX(Transactions!$Q:$Q,ROW()-8))</f>
        <v>0</v>
      </c>
    </row>
    <row r="5362" spans="2:6" x14ac:dyDescent="0.15">
      <c r="B5362">
        <f ca="1">IF(INDEX(Transactions!$L:$L,ROW()-8)="",TODAY(),INDEX(Transactions!$G:$G,ROW()-8))</f>
        <v>46238</v>
      </c>
      <c r="F5362">
        <f>IF(INDEX(Transactions!$L:$L,ROW()-8)="",0,INDEX(Transactions!$Q:$Q,ROW()-8))</f>
        <v>0</v>
      </c>
    </row>
    <row r="5363" spans="2:6" x14ac:dyDescent="0.15">
      <c r="B5363">
        <f ca="1">IF(INDEX(Transactions!$L:$L,ROW()-8)="",TODAY(),INDEX(Transactions!$G:$G,ROW()-8))</f>
        <v>46238</v>
      </c>
      <c r="F5363">
        <f>IF(INDEX(Transactions!$L:$L,ROW()-8)="",0,INDEX(Transactions!$Q:$Q,ROW()-8))</f>
        <v>0</v>
      </c>
    </row>
    <row r="5364" spans="2:6" x14ac:dyDescent="0.15">
      <c r="B5364">
        <f ca="1">IF(INDEX(Transactions!$L:$L,ROW()-8)="",TODAY(),INDEX(Transactions!$G:$G,ROW()-8))</f>
        <v>46238</v>
      </c>
      <c r="F5364">
        <f>IF(INDEX(Transactions!$L:$L,ROW()-8)="",0,INDEX(Transactions!$Q:$Q,ROW()-8))</f>
        <v>0</v>
      </c>
    </row>
    <row r="5365" spans="2:6" x14ac:dyDescent="0.15">
      <c r="B5365">
        <f ca="1">IF(INDEX(Transactions!$L:$L,ROW()-8)="",TODAY(),INDEX(Transactions!$G:$G,ROW()-8))</f>
        <v>46238</v>
      </c>
      <c r="F5365">
        <f>IF(INDEX(Transactions!$L:$L,ROW()-8)="",0,INDEX(Transactions!$Q:$Q,ROW()-8))</f>
        <v>0</v>
      </c>
    </row>
    <row r="5366" spans="2:6" x14ac:dyDescent="0.15">
      <c r="B5366">
        <f ca="1">IF(INDEX(Transactions!$L:$L,ROW()-8)="",TODAY(),INDEX(Transactions!$G:$G,ROW()-8))</f>
        <v>46238</v>
      </c>
      <c r="F5366">
        <f>IF(INDEX(Transactions!$L:$L,ROW()-8)="",0,INDEX(Transactions!$Q:$Q,ROW()-8))</f>
        <v>0</v>
      </c>
    </row>
    <row r="5367" spans="2:6" x14ac:dyDescent="0.15">
      <c r="B5367">
        <f ca="1">IF(INDEX(Transactions!$L:$L,ROW()-8)="",TODAY(),INDEX(Transactions!$G:$G,ROW()-8))</f>
        <v>46238</v>
      </c>
      <c r="F5367">
        <f>IF(INDEX(Transactions!$L:$L,ROW()-8)="",0,INDEX(Transactions!$Q:$Q,ROW()-8))</f>
        <v>0</v>
      </c>
    </row>
    <row r="5368" spans="2:6" x14ac:dyDescent="0.15">
      <c r="B5368">
        <f ca="1">IF(INDEX(Transactions!$L:$L,ROW()-8)="",TODAY(),INDEX(Transactions!$G:$G,ROW()-8))</f>
        <v>46238</v>
      </c>
      <c r="F5368">
        <f>IF(INDEX(Transactions!$L:$L,ROW()-8)="",0,INDEX(Transactions!$Q:$Q,ROW()-8))</f>
        <v>0</v>
      </c>
    </row>
    <row r="5369" spans="2:6" x14ac:dyDescent="0.15">
      <c r="B5369">
        <f ca="1">IF(INDEX(Transactions!$L:$L,ROW()-8)="",TODAY(),INDEX(Transactions!$G:$G,ROW()-8))</f>
        <v>46238</v>
      </c>
      <c r="F5369">
        <f>IF(INDEX(Transactions!$L:$L,ROW()-8)="",0,INDEX(Transactions!$Q:$Q,ROW()-8))</f>
        <v>0</v>
      </c>
    </row>
    <row r="5370" spans="2:6" x14ac:dyDescent="0.15">
      <c r="B5370">
        <f ca="1">IF(INDEX(Transactions!$L:$L,ROW()-8)="",TODAY(),INDEX(Transactions!$G:$G,ROW()-8))</f>
        <v>46238</v>
      </c>
      <c r="F5370">
        <f>IF(INDEX(Transactions!$L:$L,ROW()-8)="",0,INDEX(Transactions!$Q:$Q,ROW()-8))</f>
        <v>0</v>
      </c>
    </row>
    <row r="5371" spans="2:6" x14ac:dyDescent="0.15">
      <c r="B5371">
        <f ca="1">IF(INDEX(Transactions!$L:$L,ROW()-8)="",TODAY(),INDEX(Transactions!$G:$G,ROW()-8))</f>
        <v>46238</v>
      </c>
      <c r="F5371">
        <f>IF(INDEX(Transactions!$L:$L,ROW()-8)="",0,INDEX(Transactions!$Q:$Q,ROW()-8))</f>
        <v>0</v>
      </c>
    </row>
    <row r="5372" spans="2:6" x14ac:dyDescent="0.15">
      <c r="B5372">
        <f ca="1">IF(INDEX(Transactions!$L:$L,ROW()-8)="",TODAY(),INDEX(Transactions!$G:$G,ROW()-8))</f>
        <v>46238</v>
      </c>
      <c r="F5372">
        <f>IF(INDEX(Transactions!$L:$L,ROW()-8)="",0,INDEX(Transactions!$Q:$Q,ROW()-8))</f>
        <v>0</v>
      </c>
    </row>
    <row r="5373" spans="2:6" x14ac:dyDescent="0.15">
      <c r="B5373">
        <f ca="1">IF(INDEX(Transactions!$L:$L,ROW()-8)="",TODAY(),INDEX(Transactions!$G:$G,ROW()-8))</f>
        <v>46238</v>
      </c>
      <c r="F5373">
        <f>IF(INDEX(Transactions!$L:$L,ROW()-8)="",0,INDEX(Transactions!$Q:$Q,ROW()-8))</f>
        <v>0</v>
      </c>
    </row>
    <row r="5374" spans="2:6" x14ac:dyDescent="0.15">
      <c r="B5374">
        <f ca="1">IF(INDEX(Transactions!$L:$L,ROW()-8)="",TODAY(),INDEX(Transactions!$G:$G,ROW()-8))</f>
        <v>46238</v>
      </c>
      <c r="F5374">
        <f>IF(INDEX(Transactions!$L:$L,ROW()-8)="",0,INDEX(Transactions!$Q:$Q,ROW()-8))</f>
        <v>0</v>
      </c>
    </row>
    <row r="5375" spans="2:6" x14ac:dyDescent="0.15">
      <c r="B5375">
        <f ca="1">IF(INDEX(Transactions!$L:$L,ROW()-8)="",TODAY(),INDEX(Transactions!$G:$G,ROW()-8))</f>
        <v>46238</v>
      </c>
      <c r="F5375">
        <f>IF(INDEX(Transactions!$L:$L,ROW()-8)="",0,INDEX(Transactions!$Q:$Q,ROW()-8))</f>
        <v>0</v>
      </c>
    </row>
    <row r="5376" spans="2:6" x14ac:dyDescent="0.15">
      <c r="B5376">
        <f ca="1">IF(INDEX(Transactions!$L:$L,ROW()-8)="",TODAY(),INDEX(Transactions!$G:$G,ROW()-8))</f>
        <v>46238</v>
      </c>
      <c r="F5376">
        <f>IF(INDEX(Transactions!$L:$L,ROW()-8)="",0,INDEX(Transactions!$Q:$Q,ROW()-8))</f>
        <v>0</v>
      </c>
    </row>
    <row r="5377" spans="2:6" x14ac:dyDescent="0.15">
      <c r="B5377">
        <f ca="1">IF(INDEX(Transactions!$L:$L,ROW()-8)="",TODAY(),INDEX(Transactions!$G:$G,ROW()-8))</f>
        <v>46238</v>
      </c>
      <c r="F5377">
        <f>IF(INDEX(Transactions!$L:$L,ROW()-8)="",0,INDEX(Transactions!$Q:$Q,ROW()-8))</f>
        <v>0</v>
      </c>
    </row>
    <row r="5378" spans="2:6" x14ac:dyDescent="0.15">
      <c r="B5378">
        <f ca="1">IF(INDEX(Transactions!$L:$L,ROW()-8)="",TODAY(),INDEX(Transactions!$G:$G,ROW()-8))</f>
        <v>46238</v>
      </c>
      <c r="F5378">
        <f>IF(INDEX(Transactions!$L:$L,ROW()-8)="",0,INDEX(Transactions!$Q:$Q,ROW()-8))</f>
        <v>0</v>
      </c>
    </row>
    <row r="5379" spans="2:6" x14ac:dyDescent="0.15">
      <c r="B5379">
        <f ca="1">IF(INDEX(Transactions!$L:$L,ROW()-8)="",TODAY(),INDEX(Transactions!$G:$G,ROW()-8))</f>
        <v>46238</v>
      </c>
      <c r="F5379">
        <f>IF(INDEX(Transactions!$L:$L,ROW()-8)="",0,INDEX(Transactions!$Q:$Q,ROW()-8))</f>
        <v>0</v>
      </c>
    </row>
    <row r="5380" spans="2:6" x14ac:dyDescent="0.15">
      <c r="B5380">
        <f ca="1">IF(INDEX(Transactions!$L:$L,ROW()-8)="",TODAY(),INDEX(Transactions!$G:$G,ROW()-8))</f>
        <v>46238</v>
      </c>
      <c r="F5380">
        <f>IF(INDEX(Transactions!$L:$L,ROW()-8)="",0,INDEX(Transactions!$Q:$Q,ROW()-8))</f>
        <v>0</v>
      </c>
    </row>
    <row r="5381" spans="2:6" x14ac:dyDescent="0.15">
      <c r="B5381">
        <f ca="1">IF(INDEX(Transactions!$L:$L,ROW()-8)="",TODAY(),INDEX(Transactions!$G:$G,ROW()-8))</f>
        <v>46238</v>
      </c>
      <c r="F5381">
        <f>IF(INDEX(Transactions!$L:$L,ROW()-8)="",0,INDEX(Transactions!$Q:$Q,ROW()-8))</f>
        <v>0</v>
      </c>
    </row>
    <row r="5382" spans="2:6" x14ac:dyDescent="0.15">
      <c r="B5382">
        <f ca="1">IF(INDEX(Transactions!$L:$L,ROW()-8)="",TODAY(),INDEX(Transactions!$G:$G,ROW()-8))</f>
        <v>46238</v>
      </c>
      <c r="F5382">
        <f>IF(INDEX(Transactions!$L:$L,ROW()-8)="",0,INDEX(Transactions!$Q:$Q,ROW()-8))</f>
        <v>0</v>
      </c>
    </row>
    <row r="5383" spans="2:6" x14ac:dyDescent="0.15">
      <c r="B5383">
        <f ca="1">IF(INDEX(Transactions!$L:$L,ROW()-8)="",TODAY(),INDEX(Transactions!$G:$G,ROW()-8))</f>
        <v>46238</v>
      </c>
      <c r="F5383">
        <f>IF(INDEX(Transactions!$L:$L,ROW()-8)="",0,INDEX(Transactions!$Q:$Q,ROW()-8))</f>
        <v>0</v>
      </c>
    </row>
    <row r="5384" spans="2:6" x14ac:dyDescent="0.15">
      <c r="B5384">
        <f ca="1">IF(INDEX(Transactions!$L:$L,ROW()-8)="",TODAY(),INDEX(Transactions!$G:$G,ROW()-8))</f>
        <v>46238</v>
      </c>
      <c r="F5384">
        <f>IF(INDEX(Transactions!$L:$L,ROW()-8)="",0,INDEX(Transactions!$Q:$Q,ROW()-8))</f>
        <v>0</v>
      </c>
    </row>
    <row r="5385" spans="2:6" x14ac:dyDescent="0.15">
      <c r="B5385">
        <f ca="1">IF(INDEX(Transactions!$L:$L,ROW()-8)="",TODAY(),INDEX(Transactions!$G:$G,ROW()-8))</f>
        <v>46238</v>
      </c>
      <c r="F5385">
        <f>IF(INDEX(Transactions!$L:$L,ROW()-8)="",0,INDEX(Transactions!$Q:$Q,ROW()-8))</f>
        <v>0</v>
      </c>
    </row>
    <row r="5386" spans="2:6" x14ac:dyDescent="0.15">
      <c r="B5386">
        <f ca="1">IF(INDEX(Transactions!$L:$L,ROW()-8)="",TODAY(),INDEX(Transactions!$G:$G,ROW()-8))</f>
        <v>46238</v>
      </c>
      <c r="F5386">
        <f>IF(INDEX(Transactions!$L:$L,ROW()-8)="",0,INDEX(Transactions!$Q:$Q,ROW()-8))</f>
        <v>0</v>
      </c>
    </row>
    <row r="5387" spans="2:6" x14ac:dyDescent="0.15">
      <c r="B5387">
        <f ca="1">IF(INDEX(Transactions!$L:$L,ROW()-8)="",TODAY(),INDEX(Transactions!$G:$G,ROW()-8))</f>
        <v>46238</v>
      </c>
      <c r="F5387">
        <f>IF(INDEX(Transactions!$L:$L,ROW()-8)="",0,INDEX(Transactions!$Q:$Q,ROW()-8))</f>
        <v>0</v>
      </c>
    </row>
    <row r="5388" spans="2:6" x14ac:dyDescent="0.15">
      <c r="B5388">
        <f ca="1">IF(INDEX(Transactions!$L:$L,ROW()-8)="",TODAY(),INDEX(Transactions!$G:$G,ROW()-8))</f>
        <v>46238</v>
      </c>
      <c r="F5388">
        <f>IF(INDEX(Transactions!$L:$L,ROW()-8)="",0,INDEX(Transactions!$Q:$Q,ROW()-8))</f>
        <v>0</v>
      </c>
    </row>
    <row r="5389" spans="2:6" x14ac:dyDescent="0.15">
      <c r="B5389">
        <f ca="1">IF(INDEX(Transactions!$L:$L,ROW()-8)="",TODAY(),INDEX(Transactions!$G:$G,ROW()-8))</f>
        <v>46238</v>
      </c>
      <c r="F5389">
        <f>IF(INDEX(Transactions!$L:$L,ROW()-8)="",0,INDEX(Transactions!$Q:$Q,ROW()-8))</f>
        <v>0</v>
      </c>
    </row>
    <row r="5390" spans="2:6" x14ac:dyDescent="0.15">
      <c r="B5390">
        <f ca="1">IF(INDEX(Transactions!$L:$L,ROW()-8)="",TODAY(),INDEX(Transactions!$G:$G,ROW()-8))</f>
        <v>46238</v>
      </c>
      <c r="F5390">
        <f>IF(INDEX(Transactions!$L:$L,ROW()-8)="",0,INDEX(Transactions!$Q:$Q,ROW()-8))</f>
        <v>0</v>
      </c>
    </row>
    <row r="5391" spans="2:6" x14ac:dyDescent="0.15">
      <c r="B5391">
        <f ca="1">IF(INDEX(Transactions!$L:$L,ROW()-8)="",TODAY(),INDEX(Transactions!$G:$G,ROW()-8))</f>
        <v>46238</v>
      </c>
      <c r="F5391">
        <f>IF(INDEX(Transactions!$L:$L,ROW()-8)="",0,INDEX(Transactions!$Q:$Q,ROW()-8))</f>
        <v>0</v>
      </c>
    </row>
    <row r="5392" spans="2:6" x14ac:dyDescent="0.15">
      <c r="B5392">
        <f ca="1">IF(INDEX(Transactions!$L:$L,ROW()-8)="",TODAY(),INDEX(Transactions!$G:$G,ROW()-8))</f>
        <v>46238</v>
      </c>
      <c r="F5392">
        <f>IF(INDEX(Transactions!$L:$L,ROW()-8)="",0,INDEX(Transactions!$Q:$Q,ROW()-8))</f>
        <v>0</v>
      </c>
    </row>
    <row r="5393" spans="2:6" x14ac:dyDescent="0.15">
      <c r="B5393">
        <f ca="1">IF(INDEX(Transactions!$L:$L,ROW()-8)="",TODAY(),INDEX(Transactions!$G:$G,ROW()-8))</f>
        <v>46238</v>
      </c>
      <c r="F5393">
        <f>IF(INDEX(Transactions!$L:$L,ROW()-8)="",0,INDEX(Transactions!$Q:$Q,ROW()-8))</f>
        <v>0</v>
      </c>
    </row>
    <row r="5394" spans="2:6" x14ac:dyDescent="0.15">
      <c r="B5394">
        <f ca="1">IF(INDEX(Transactions!$L:$L,ROW()-8)="",TODAY(),INDEX(Transactions!$G:$G,ROW()-8))</f>
        <v>46238</v>
      </c>
      <c r="F5394">
        <f>IF(INDEX(Transactions!$L:$L,ROW()-8)="",0,INDEX(Transactions!$Q:$Q,ROW()-8))</f>
        <v>0</v>
      </c>
    </row>
    <row r="5395" spans="2:6" x14ac:dyDescent="0.15">
      <c r="B5395">
        <f ca="1">IF(INDEX(Transactions!$L:$L,ROW()-8)="",TODAY(),INDEX(Transactions!$G:$G,ROW()-8))</f>
        <v>46238</v>
      </c>
      <c r="F5395">
        <f>IF(INDEX(Transactions!$L:$L,ROW()-8)="",0,INDEX(Transactions!$Q:$Q,ROW()-8))</f>
        <v>0</v>
      </c>
    </row>
    <row r="5396" spans="2:6" x14ac:dyDescent="0.15">
      <c r="B5396">
        <f ca="1">IF(INDEX(Transactions!$L:$L,ROW()-8)="",TODAY(),INDEX(Transactions!$G:$G,ROW()-8))</f>
        <v>46238</v>
      </c>
      <c r="F5396">
        <f>IF(INDEX(Transactions!$L:$L,ROW()-8)="",0,INDEX(Transactions!$Q:$Q,ROW()-8))</f>
        <v>0</v>
      </c>
    </row>
    <row r="5397" spans="2:6" x14ac:dyDescent="0.15">
      <c r="B5397">
        <f ca="1">IF(INDEX(Transactions!$L:$L,ROW()-8)="",TODAY(),INDEX(Transactions!$G:$G,ROW()-8))</f>
        <v>46238</v>
      </c>
      <c r="F5397">
        <f>IF(INDEX(Transactions!$L:$L,ROW()-8)="",0,INDEX(Transactions!$Q:$Q,ROW()-8))</f>
        <v>0</v>
      </c>
    </row>
    <row r="5398" spans="2:6" x14ac:dyDescent="0.15">
      <c r="B5398">
        <f ca="1">IF(INDEX(Transactions!$L:$L,ROW()-8)="",TODAY(),INDEX(Transactions!$G:$G,ROW()-8))</f>
        <v>46238</v>
      </c>
      <c r="F5398">
        <f>IF(INDEX(Transactions!$L:$L,ROW()-8)="",0,INDEX(Transactions!$Q:$Q,ROW()-8))</f>
        <v>0</v>
      </c>
    </row>
    <row r="5399" spans="2:6" x14ac:dyDescent="0.15">
      <c r="B5399">
        <f ca="1">IF(INDEX(Transactions!$L:$L,ROW()-8)="",TODAY(),INDEX(Transactions!$G:$G,ROW()-8))</f>
        <v>46238</v>
      </c>
      <c r="F5399">
        <f>IF(INDEX(Transactions!$L:$L,ROW()-8)="",0,INDEX(Transactions!$Q:$Q,ROW()-8))</f>
        <v>0</v>
      </c>
    </row>
    <row r="5400" spans="2:6" x14ac:dyDescent="0.15">
      <c r="B5400">
        <f ca="1">IF(INDEX(Transactions!$L:$L,ROW()-8)="",TODAY(),INDEX(Transactions!$G:$G,ROW()-8))</f>
        <v>46238</v>
      </c>
      <c r="F5400">
        <f>IF(INDEX(Transactions!$L:$L,ROW()-8)="",0,INDEX(Transactions!$Q:$Q,ROW()-8))</f>
        <v>0</v>
      </c>
    </row>
    <row r="5401" spans="2:6" x14ac:dyDescent="0.15">
      <c r="B5401">
        <f ca="1">IF(INDEX(Transactions!$L:$L,ROW()-8)="",TODAY(),INDEX(Transactions!$G:$G,ROW()-8))</f>
        <v>46238</v>
      </c>
      <c r="F5401">
        <f>IF(INDEX(Transactions!$L:$L,ROW()-8)="",0,INDEX(Transactions!$Q:$Q,ROW()-8))</f>
        <v>0</v>
      </c>
    </row>
    <row r="5402" spans="2:6" x14ac:dyDescent="0.15">
      <c r="B5402">
        <f ca="1">IF(INDEX(Transactions!$L:$L,ROW()-8)="",TODAY(),INDEX(Transactions!$G:$G,ROW()-8))</f>
        <v>46238</v>
      </c>
      <c r="F5402">
        <f>IF(INDEX(Transactions!$L:$L,ROW()-8)="",0,INDEX(Transactions!$Q:$Q,ROW()-8))</f>
        <v>0</v>
      </c>
    </row>
    <row r="5403" spans="2:6" x14ac:dyDescent="0.15">
      <c r="B5403">
        <f ca="1">IF(INDEX(Transactions!$L:$L,ROW()-8)="",TODAY(),INDEX(Transactions!$G:$G,ROW()-8))</f>
        <v>46238</v>
      </c>
      <c r="F5403">
        <f>IF(INDEX(Transactions!$L:$L,ROW()-8)="",0,INDEX(Transactions!$Q:$Q,ROW()-8))</f>
        <v>0</v>
      </c>
    </row>
    <row r="5404" spans="2:6" x14ac:dyDescent="0.15">
      <c r="B5404">
        <f ca="1">IF(INDEX(Transactions!$L:$L,ROW()-8)="",TODAY(),INDEX(Transactions!$G:$G,ROW()-8))</f>
        <v>46238</v>
      </c>
      <c r="F5404">
        <f>IF(INDEX(Transactions!$L:$L,ROW()-8)="",0,INDEX(Transactions!$Q:$Q,ROW()-8))</f>
        <v>0</v>
      </c>
    </row>
    <row r="5405" spans="2:6" x14ac:dyDescent="0.15">
      <c r="B5405">
        <f ca="1">IF(INDEX(Transactions!$L:$L,ROW()-8)="",TODAY(),INDEX(Transactions!$G:$G,ROW()-8))</f>
        <v>46238</v>
      </c>
      <c r="F5405">
        <f>IF(INDEX(Transactions!$L:$L,ROW()-8)="",0,INDEX(Transactions!$Q:$Q,ROW()-8))</f>
        <v>0</v>
      </c>
    </row>
    <row r="5406" spans="2:6" x14ac:dyDescent="0.15">
      <c r="B5406">
        <f ca="1">IF(INDEX(Transactions!$L:$L,ROW()-8)="",TODAY(),INDEX(Transactions!$G:$G,ROW()-8))</f>
        <v>46238</v>
      </c>
      <c r="F5406">
        <f>IF(INDEX(Transactions!$L:$L,ROW()-8)="",0,INDEX(Transactions!$Q:$Q,ROW()-8))</f>
        <v>0</v>
      </c>
    </row>
    <row r="5407" spans="2:6" x14ac:dyDescent="0.15">
      <c r="B5407">
        <f ca="1">IF(INDEX(Transactions!$L:$L,ROW()-8)="",TODAY(),INDEX(Transactions!$G:$G,ROW()-8))</f>
        <v>46238</v>
      </c>
      <c r="F5407">
        <f>IF(INDEX(Transactions!$L:$L,ROW()-8)="",0,INDEX(Transactions!$Q:$Q,ROW()-8))</f>
        <v>0</v>
      </c>
    </row>
    <row r="5408" spans="2:6" x14ac:dyDescent="0.15">
      <c r="B5408">
        <f ca="1">IF(INDEX(Transactions!$L:$L,ROW()-8)="",TODAY(),INDEX(Transactions!$G:$G,ROW()-8))</f>
        <v>46238</v>
      </c>
      <c r="F5408">
        <f>IF(INDEX(Transactions!$L:$L,ROW()-8)="",0,INDEX(Transactions!$Q:$Q,ROW()-8))</f>
        <v>0</v>
      </c>
    </row>
    <row r="5409" spans="2:6" x14ac:dyDescent="0.15">
      <c r="B5409">
        <f ca="1">IF(INDEX(Transactions!$L:$L,ROW()-8)="",TODAY(),INDEX(Transactions!$G:$G,ROW()-8))</f>
        <v>46238</v>
      </c>
      <c r="F5409">
        <f>IF(INDEX(Transactions!$L:$L,ROW()-8)="",0,INDEX(Transactions!$Q:$Q,ROW()-8))</f>
        <v>0</v>
      </c>
    </row>
    <row r="5410" spans="2:6" x14ac:dyDescent="0.15">
      <c r="B5410">
        <f ca="1">IF(INDEX(Transactions!$L:$L,ROW()-8)="",TODAY(),INDEX(Transactions!$G:$G,ROW()-8))</f>
        <v>46238</v>
      </c>
      <c r="F5410">
        <f>IF(INDEX(Transactions!$L:$L,ROW()-8)="",0,INDEX(Transactions!$Q:$Q,ROW()-8))</f>
        <v>0</v>
      </c>
    </row>
    <row r="5411" spans="2:6" x14ac:dyDescent="0.15">
      <c r="B5411">
        <f ca="1">IF(INDEX(Transactions!$L:$L,ROW()-8)="",TODAY(),INDEX(Transactions!$G:$G,ROW()-8))</f>
        <v>46238</v>
      </c>
      <c r="F5411">
        <f>IF(INDEX(Transactions!$L:$L,ROW()-8)="",0,INDEX(Transactions!$Q:$Q,ROW()-8))</f>
        <v>0</v>
      </c>
    </row>
    <row r="5412" spans="2:6" x14ac:dyDescent="0.15">
      <c r="B5412">
        <f ca="1">IF(INDEX(Transactions!$L:$L,ROW()-8)="",TODAY(),INDEX(Transactions!$G:$G,ROW()-8))</f>
        <v>46238</v>
      </c>
      <c r="F5412">
        <f>IF(INDEX(Transactions!$L:$L,ROW()-8)="",0,INDEX(Transactions!$Q:$Q,ROW()-8))</f>
        <v>0</v>
      </c>
    </row>
    <row r="5413" spans="2:6" x14ac:dyDescent="0.15">
      <c r="B5413">
        <f ca="1">IF(INDEX(Transactions!$L:$L,ROW()-8)="",TODAY(),INDEX(Transactions!$G:$G,ROW()-8))</f>
        <v>46238</v>
      </c>
      <c r="F5413">
        <f>IF(INDEX(Transactions!$L:$L,ROW()-8)="",0,INDEX(Transactions!$Q:$Q,ROW()-8))</f>
        <v>0</v>
      </c>
    </row>
    <row r="5414" spans="2:6" x14ac:dyDescent="0.15">
      <c r="B5414">
        <f ca="1">IF(INDEX(Transactions!$L:$L,ROW()-8)="",TODAY(),INDEX(Transactions!$G:$G,ROW()-8))</f>
        <v>46238</v>
      </c>
      <c r="F5414">
        <f>IF(INDEX(Transactions!$L:$L,ROW()-8)="",0,INDEX(Transactions!$Q:$Q,ROW()-8))</f>
        <v>0</v>
      </c>
    </row>
    <row r="5415" spans="2:6" x14ac:dyDescent="0.15">
      <c r="B5415">
        <f ca="1">IF(INDEX(Transactions!$L:$L,ROW()-8)="",TODAY(),INDEX(Transactions!$G:$G,ROW()-8))</f>
        <v>46238</v>
      </c>
      <c r="F5415">
        <f>IF(INDEX(Transactions!$L:$L,ROW()-8)="",0,INDEX(Transactions!$Q:$Q,ROW()-8))</f>
        <v>0</v>
      </c>
    </row>
    <row r="5416" spans="2:6" x14ac:dyDescent="0.15">
      <c r="B5416">
        <f ca="1">IF(INDEX(Transactions!$L:$L,ROW()-8)="",TODAY(),INDEX(Transactions!$G:$G,ROW()-8))</f>
        <v>46238</v>
      </c>
      <c r="F5416">
        <f>IF(INDEX(Transactions!$L:$L,ROW()-8)="",0,INDEX(Transactions!$Q:$Q,ROW()-8))</f>
        <v>0</v>
      </c>
    </row>
    <row r="5417" spans="2:6" x14ac:dyDescent="0.15">
      <c r="B5417">
        <f ca="1">IF(INDEX(Transactions!$L:$L,ROW()-8)="",TODAY(),INDEX(Transactions!$G:$G,ROW()-8))</f>
        <v>46238</v>
      </c>
      <c r="F5417">
        <f>IF(INDEX(Transactions!$L:$L,ROW()-8)="",0,INDEX(Transactions!$Q:$Q,ROW()-8))</f>
        <v>0</v>
      </c>
    </row>
    <row r="5418" spans="2:6" x14ac:dyDescent="0.15">
      <c r="B5418">
        <f ca="1">IF(INDEX(Transactions!$L:$L,ROW()-8)="",TODAY(),INDEX(Transactions!$G:$G,ROW()-8))</f>
        <v>46238</v>
      </c>
      <c r="F5418">
        <f>IF(INDEX(Transactions!$L:$L,ROW()-8)="",0,INDEX(Transactions!$Q:$Q,ROW()-8))</f>
        <v>0</v>
      </c>
    </row>
    <row r="5419" spans="2:6" x14ac:dyDescent="0.15">
      <c r="B5419">
        <f ca="1">IF(INDEX(Transactions!$L:$L,ROW()-8)="",TODAY(),INDEX(Transactions!$G:$G,ROW()-8))</f>
        <v>46238</v>
      </c>
      <c r="F5419">
        <f>IF(INDEX(Transactions!$L:$L,ROW()-8)="",0,INDEX(Transactions!$Q:$Q,ROW()-8))</f>
        <v>0</v>
      </c>
    </row>
    <row r="5420" spans="2:6" x14ac:dyDescent="0.15">
      <c r="B5420">
        <f ca="1">IF(INDEX(Transactions!$L:$L,ROW()-8)="",TODAY(),INDEX(Transactions!$G:$G,ROW()-8))</f>
        <v>46238</v>
      </c>
      <c r="F5420">
        <f>IF(INDEX(Transactions!$L:$L,ROW()-8)="",0,INDEX(Transactions!$Q:$Q,ROW()-8))</f>
        <v>0</v>
      </c>
    </row>
    <row r="5421" spans="2:6" x14ac:dyDescent="0.15">
      <c r="B5421">
        <f ca="1">IF(INDEX(Transactions!$L:$L,ROW()-8)="",TODAY(),INDEX(Transactions!$G:$G,ROW()-8))</f>
        <v>46238</v>
      </c>
      <c r="F5421">
        <f>IF(INDEX(Transactions!$L:$L,ROW()-8)="",0,INDEX(Transactions!$Q:$Q,ROW()-8))</f>
        <v>0</v>
      </c>
    </row>
    <row r="5422" spans="2:6" x14ac:dyDescent="0.15">
      <c r="B5422">
        <f ca="1">IF(INDEX(Transactions!$L:$L,ROW()-8)="",TODAY(),INDEX(Transactions!$G:$G,ROW()-8))</f>
        <v>46238</v>
      </c>
      <c r="F5422">
        <f>IF(INDEX(Transactions!$L:$L,ROW()-8)="",0,INDEX(Transactions!$Q:$Q,ROW()-8))</f>
        <v>0</v>
      </c>
    </row>
    <row r="5423" spans="2:6" x14ac:dyDescent="0.15">
      <c r="B5423">
        <f ca="1">IF(INDEX(Transactions!$L:$L,ROW()-8)="",TODAY(),INDEX(Transactions!$G:$G,ROW()-8))</f>
        <v>46238</v>
      </c>
      <c r="F5423">
        <f>IF(INDEX(Transactions!$L:$L,ROW()-8)="",0,INDEX(Transactions!$Q:$Q,ROW()-8))</f>
        <v>0</v>
      </c>
    </row>
    <row r="5424" spans="2:6" x14ac:dyDescent="0.15">
      <c r="B5424">
        <f ca="1">IF(INDEX(Transactions!$L:$L,ROW()-8)="",TODAY(),INDEX(Transactions!$G:$G,ROW()-8))</f>
        <v>46238</v>
      </c>
      <c r="F5424">
        <f>IF(INDEX(Transactions!$L:$L,ROW()-8)="",0,INDEX(Transactions!$Q:$Q,ROW()-8))</f>
        <v>0</v>
      </c>
    </row>
    <row r="5425" spans="2:6" x14ac:dyDescent="0.15">
      <c r="B5425">
        <f ca="1">IF(INDEX(Transactions!$L:$L,ROW()-8)="",TODAY(),INDEX(Transactions!$G:$G,ROW()-8))</f>
        <v>46238</v>
      </c>
      <c r="F5425">
        <f>IF(INDEX(Transactions!$L:$L,ROW()-8)="",0,INDEX(Transactions!$Q:$Q,ROW()-8))</f>
        <v>0</v>
      </c>
    </row>
    <row r="5426" spans="2:6" x14ac:dyDescent="0.15">
      <c r="B5426">
        <f ca="1">IF(INDEX(Transactions!$L:$L,ROW()-8)="",TODAY(),INDEX(Transactions!$G:$G,ROW()-8))</f>
        <v>46238</v>
      </c>
      <c r="F5426">
        <f>IF(INDEX(Transactions!$L:$L,ROW()-8)="",0,INDEX(Transactions!$Q:$Q,ROW()-8))</f>
        <v>0</v>
      </c>
    </row>
    <row r="5427" spans="2:6" x14ac:dyDescent="0.15">
      <c r="B5427">
        <f ca="1">IF(INDEX(Transactions!$L:$L,ROW()-8)="",TODAY(),INDEX(Transactions!$G:$G,ROW()-8))</f>
        <v>46238</v>
      </c>
      <c r="F5427">
        <f>IF(INDEX(Transactions!$L:$L,ROW()-8)="",0,INDEX(Transactions!$Q:$Q,ROW()-8))</f>
        <v>0</v>
      </c>
    </row>
    <row r="5428" spans="2:6" x14ac:dyDescent="0.15">
      <c r="B5428">
        <f ca="1">IF(INDEX(Transactions!$L:$L,ROW()-8)="",TODAY(),INDEX(Transactions!$G:$G,ROW()-8))</f>
        <v>46238</v>
      </c>
      <c r="F5428">
        <f>IF(INDEX(Transactions!$L:$L,ROW()-8)="",0,INDEX(Transactions!$Q:$Q,ROW()-8))</f>
        <v>0</v>
      </c>
    </row>
    <row r="5429" spans="2:6" x14ac:dyDescent="0.15">
      <c r="B5429">
        <f ca="1">IF(INDEX(Transactions!$L:$L,ROW()-8)="",TODAY(),INDEX(Transactions!$G:$G,ROW()-8))</f>
        <v>46238</v>
      </c>
      <c r="F5429">
        <f>IF(INDEX(Transactions!$L:$L,ROW()-8)="",0,INDEX(Transactions!$Q:$Q,ROW()-8))</f>
        <v>0</v>
      </c>
    </row>
    <row r="5430" spans="2:6" x14ac:dyDescent="0.15">
      <c r="B5430">
        <f ca="1">IF(INDEX(Transactions!$L:$L,ROW()-8)="",TODAY(),INDEX(Transactions!$G:$G,ROW()-8))</f>
        <v>46238</v>
      </c>
      <c r="F5430">
        <f>IF(INDEX(Transactions!$L:$L,ROW()-8)="",0,INDEX(Transactions!$Q:$Q,ROW()-8))</f>
        <v>0</v>
      </c>
    </row>
    <row r="5431" spans="2:6" x14ac:dyDescent="0.15">
      <c r="B5431">
        <f ca="1">IF(INDEX(Transactions!$L:$L,ROW()-8)="",TODAY(),INDEX(Transactions!$G:$G,ROW()-8))</f>
        <v>46238</v>
      </c>
      <c r="F5431">
        <f>IF(INDEX(Transactions!$L:$L,ROW()-8)="",0,INDEX(Transactions!$Q:$Q,ROW()-8))</f>
        <v>0</v>
      </c>
    </row>
    <row r="5432" spans="2:6" x14ac:dyDescent="0.15">
      <c r="B5432">
        <f ca="1">IF(INDEX(Transactions!$L:$L,ROW()-8)="",TODAY(),INDEX(Transactions!$G:$G,ROW()-8))</f>
        <v>46238</v>
      </c>
      <c r="F5432">
        <f>IF(INDEX(Transactions!$L:$L,ROW()-8)="",0,INDEX(Transactions!$Q:$Q,ROW()-8))</f>
        <v>0</v>
      </c>
    </row>
    <row r="5433" spans="2:6" x14ac:dyDescent="0.15">
      <c r="B5433">
        <f ca="1">IF(INDEX(Transactions!$L:$L,ROW()-8)="",TODAY(),INDEX(Transactions!$G:$G,ROW()-8))</f>
        <v>46238</v>
      </c>
      <c r="F5433">
        <f>IF(INDEX(Transactions!$L:$L,ROW()-8)="",0,INDEX(Transactions!$Q:$Q,ROW()-8))</f>
        <v>0</v>
      </c>
    </row>
    <row r="5434" spans="2:6" x14ac:dyDescent="0.15">
      <c r="B5434">
        <f ca="1">IF(INDEX(Transactions!$L:$L,ROW()-8)="",TODAY(),INDEX(Transactions!$G:$G,ROW()-8))</f>
        <v>46238</v>
      </c>
      <c r="F5434">
        <f>IF(INDEX(Transactions!$L:$L,ROW()-8)="",0,INDEX(Transactions!$Q:$Q,ROW()-8))</f>
        <v>0</v>
      </c>
    </row>
    <row r="5435" spans="2:6" x14ac:dyDescent="0.15">
      <c r="B5435">
        <f ca="1">IF(INDEX(Transactions!$L:$L,ROW()-8)="",TODAY(),INDEX(Transactions!$G:$G,ROW()-8))</f>
        <v>46238</v>
      </c>
      <c r="F5435">
        <f>IF(INDEX(Transactions!$L:$L,ROW()-8)="",0,INDEX(Transactions!$Q:$Q,ROW()-8))</f>
        <v>0</v>
      </c>
    </row>
    <row r="5436" spans="2:6" x14ac:dyDescent="0.15">
      <c r="B5436">
        <f ca="1">IF(INDEX(Transactions!$L:$L,ROW()-8)="",TODAY(),INDEX(Transactions!$G:$G,ROW()-8))</f>
        <v>46238</v>
      </c>
      <c r="F5436">
        <f>IF(INDEX(Transactions!$L:$L,ROW()-8)="",0,INDEX(Transactions!$Q:$Q,ROW()-8))</f>
        <v>0</v>
      </c>
    </row>
    <row r="5437" spans="2:6" x14ac:dyDescent="0.15">
      <c r="B5437">
        <f ca="1">IF(INDEX(Transactions!$L:$L,ROW()-8)="",TODAY(),INDEX(Transactions!$G:$G,ROW()-8))</f>
        <v>46238</v>
      </c>
      <c r="F5437">
        <f>IF(INDEX(Transactions!$L:$L,ROW()-8)="",0,INDEX(Transactions!$Q:$Q,ROW()-8))</f>
        <v>0</v>
      </c>
    </row>
    <row r="5438" spans="2:6" x14ac:dyDescent="0.15">
      <c r="B5438">
        <f ca="1">IF(INDEX(Transactions!$L:$L,ROW()-8)="",TODAY(),INDEX(Transactions!$G:$G,ROW()-8))</f>
        <v>46238</v>
      </c>
      <c r="F5438">
        <f>IF(INDEX(Transactions!$L:$L,ROW()-8)="",0,INDEX(Transactions!$Q:$Q,ROW()-8))</f>
        <v>0</v>
      </c>
    </row>
    <row r="5439" spans="2:6" x14ac:dyDescent="0.15">
      <c r="B5439">
        <f ca="1">IF(INDEX(Transactions!$L:$L,ROW()-8)="",TODAY(),INDEX(Transactions!$G:$G,ROW()-8))</f>
        <v>46238</v>
      </c>
      <c r="F5439">
        <f>IF(INDEX(Transactions!$L:$L,ROW()-8)="",0,INDEX(Transactions!$Q:$Q,ROW()-8))</f>
        <v>0</v>
      </c>
    </row>
    <row r="5440" spans="2:6" x14ac:dyDescent="0.15">
      <c r="B5440">
        <f ca="1">IF(INDEX(Transactions!$L:$L,ROW()-8)="",TODAY(),INDEX(Transactions!$G:$G,ROW()-8))</f>
        <v>46238</v>
      </c>
      <c r="F5440">
        <f>IF(INDEX(Transactions!$L:$L,ROW()-8)="",0,INDEX(Transactions!$Q:$Q,ROW()-8))</f>
        <v>0</v>
      </c>
    </row>
    <row r="5441" spans="2:6" x14ac:dyDescent="0.15">
      <c r="B5441">
        <f ca="1">IF(INDEX(Transactions!$L:$L,ROW()-8)="",TODAY(),INDEX(Transactions!$G:$G,ROW()-8))</f>
        <v>46238</v>
      </c>
      <c r="F5441">
        <f>IF(INDEX(Transactions!$L:$L,ROW()-8)="",0,INDEX(Transactions!$Q:$Q,ROW()-8))</f>
        <v>0</v>
      </c>
    </row>
    <row r="5442" spans="2:6" x14ac:dyDescent="0.15">
      <c r="B5442">
        <f ca="1">IF(INDEX(Transactions!$L:$L,ROW()-8)="",TODAY(),INDEX(Transactions!$G:$G,ROW()-8))</f>
        <v>46238</v>
      </c>
      <c r="F5442">
        <f>IF(INDEX(Transactions!$L:$L,ROW()-8)="",0,INDEX(Transactions!$Q:$Q,ROW()-8))</f>
        <v>0</v>
      </c>
    </row>
    <row r="5443" spans="2:6" x14ac:dyDescent="0.15">
      <c r="B5443">
        <f ca="1">IF(INDEX(Transactions!$L:$L,ROW()-8)="",TODAY(),INDEX(Transactions!$G:$G,ROW()-8))</f>
        <v>46238</v>
      </c>
      <c r="F5443">
        <f>IF(INDEX(Transactions!$L:$L,ROW()-8)="",0,INDEX(Transactions!$Q:$Q,ROW()-8))</f>
        <v>0</v>
      </c>
    </row>
    <row r="5444" spans="2:6" x14ac:dyDescent="0.15">
      <c r="B5444">
        <f ca="1">IF(INDEX(Transactions!$L:$L,ROW()-8)="",TODAY(),INDEX(Transactions!$G:$G,ROW()-8))</f>
        <v>46238</v>
      </c>
      <c r="F5444">
        <f>IF(INDEX(Transactions!$L:$L,ROW()-8)="",0,INDEX(Transactions!$Q:$Q,ROW()-8))</f>
        <v>0</v>
      </c>
    </row>
    <row r="5445" spans="2:6" x14ac:dyDescent="0.15">
      <c r="B5445">
        <f ca="1">IF(INDEX(Transactions!$L:$L,ROW()-8)="",TODAY(),INDEX(Transactions!$G:$G,ROW()-8))</f>
        <v>46238</v>
      </c>
      <c r="F5445">
        <f>IF(INDEX(Transactions!$L:$L,ROW()-8)="",0,INDEX(Transactions!$Q:$Q,ROW()-8))</f>
        <v>0</v>
      </c>
    </row>
    <row r="5446" spans="2:6" x14ac:dyDescent="0.15">
      <c r="B5446">
        <f ca="1">IF(INDEX(Transactions!$L:$L,ROW()-8)="",TODAY(),INDEX(Transactions!$G:$G,ROW()-8))</f>
        <v>46238</v>
      </c>
      <c r="F5446">
        <f>IF(INDEX(Transactions!$L:$L,ROW()-8)="",0,INDEX(Transactions!$Q:$Q,ROW()-8))</f>
        <v>0</v>
      </c>
    </row>
    <row r="5447" spans="2:6" x14ac:dyDescent="0.15">
      <c r="B5447">
        <f ca="1">IF(INDEX(Transactions!$L:$L,ROW()-8)="",TODAY(),INDEX(Transactions!$G:$G,ROW()-8))</f>
        <v>46238</v>
      </c>
      <c r="F5447">
        <f>IF(INDEX(Transactions!$L:$L,ROW()-8)="",0,INDEX(Transactions!$Q:$Q,ROW()-8))</f>
        <v>0</v>
      </c>
    </row>
    <row r="5448" spans="2:6" x14ac:dyDescent="0.15">
      <c r="B5448">
        <f ca="1">IF(INDEX(Transactions!$L:$L,ROW()-8)="",TODAY(),INDEX(Transactions!$G:$G,ROW()-8))</f>
        <v>46238</v>
      </c>
      <c r="F5448">
        <f>IF(INDEX(Transactions!$L:$L,ROW()-8)="",0,INDEX(Transactions!$Q:$Q,ROW()-8))</f>
        <v>0</v>
      </c>
    </row>
    <row r="5449" spans="2:6" x14ac:dyDescent="0.15">
      <c r="B5449">
        <f ca="1">IF(INDEX(Transactions!$L:$L,ROW()-8)="",TODAY(),INDEX(Transactions!$G:$G,ROW()-8))</f>
        <v>46238</v>
      </c>
      <c r="F5449">
        <f>IF(INDEX(Transactions!$L:$L,ROW()-8)="",0,INDEX(Transactions!$Q:$Q,ROW()-8))</f>
        <v>0</v>
      </c>
    </row>
    <row r="5450" spans="2:6" x14ac:dyDescent="0.15">
      <c r="B5450">
        <f ca="1">IF(INDEX(Transactions!$L:$L,ROW()-8)="",TODAY(),INDEX(Transactions!$G:$G,ROW()-8))</f>
        <v>46238</v>
      </c>
      <c r="F5450">
        <f>IF(INDEX(Transactions!$L:$L,ROW()-8)="",0,INDEX(Transactions!$Q:$Q,ROW()-8))</f>
        <v>0</v>
      </c>
    </row>
    <row r="5451" spans="2:6" x14ac:dyDescent="0.15">
      <c r="B5451">
        <f ca="1">IF(INDEX(Transactions!$L:$L,ROW()-8)="",TODAY(),INDEX(Transactions!$G:$G,ROW()-8))</f>
        <v>46238</v>
      </c>
      <c r="F5451">
        <f>IF(INDEX(Transactions!$L:$L,ROW()-8)="",0,INDEX(Transactions!$Q:$Q,ROW()-8))</f>
        <v>0</v>
      </c>
    </row>
    <row r="5452" spans="2:6" x14ac:dyDescent="0.15">
      <c r="B5452">
        <f ca="1">IF(INDEX(Transactions!$L:$L,ROW()-8)="",TODAY(),INDEX(Transactions!$G:$G,ROW()-8))</f>
        <v>46238</v>
      </c>
      <c r="F5452">
        <f>IF(INDEX(Transactions!$L:$L,ROW()-8)="",0,INDEX(Transactions!$Q:$Q,ROW()-8))</f>
        <v>0</v>
      </c>
    </row>
    <row r="5453" spans="2:6" x14ac:dyDescent="0.15">
      <c r="B5453">
        <f ca="1">IF(INDEX(Transactions!$L:$L,ROW()-8)="",TODAY(),INDEX(Transactions!$G:$G,ROW()-8))</f>
        <v>46238</v>
      </c>
      <c r="F5453">
        <f>IF(INDEX(Transactions!$L:$L,ROW()-8)="",0,INDEX(Transactions!$Q:$Q,ROW()-8))</f>
        <v>0</v>
      </c>
    </row>
    <row r="5454" spans="2:6" x14ac:dyDescent="0.15">
      <c r="B5454">
        <f ca="1">IF(INDEX(Transactions!$L:$L,ROW()-8)="",TODAY(),INDEX(Transactions!$G:$G,ROW()-8))</f>
        <v>46238</v>
      </c>
      <c r="F5454">
        <f>IF(INDEX(Transactions!$L:$L,ROW()-8)="",0,INDEX(Transactions!$Q:$Q,ROW()-8))</f>
        <v>0</v>
      </c>
    </row>
    <row r="5455" spans="2:6" x14ac:dyDescent="0.15">
      <c r="B5455">
        <f ca="1">IF(INDEX(Transactions!$L:$L,ROW()-8)="",TODAY(),INDEX(Transactions!$G:$G,ROW()-8))</f>
        <v>46238</v>
      </c>
      <c r="F5455">
        <f>IF(INDEX(Transactions!$L:$L,ROW()-8)="",0,INDEX(Transactions!$Q:$Q,ROW()-8))</f>
        <v>0</v>
      </c>
    </row>
    <row r="5456" spans="2:6" x14ac:dyDescent="0.15">
      <c r="B5456">
        <f ca="1">IF(INDEX(Transactions!$L:$L,ROW()-8)="",TODAY(),INDEX(Transactions!$G:$G,ROW()-8))</f>
        <v>46238</v>
      </c>
      <c r="F5456">
        <f>IF(INDEX(Transactions!$L:$L,ROW()-8)="",0,INDEX(Transactions!$Q:$Q,ROW()-8))</f>
        <v>0</v>
      </c>
    </row>
    <row r="5457" spans="2:6" x14ac:dyDescent="0.15">
      <c r="B5457">
        <f ca="1">IF(INDEX(Transactions!$L:$L,ROW()-8)="",TODAY(),INDEX(Transactions!$G:$G,ROW()-8))</f>
        <v>46238</v>
      </c>
      <c r="F5457">
        <f>IF(INDEX(Transactions!$L:$L,ROW()-8)="",0,INDEX(Transactions!$Q:$Q,ROW()-8))</f>
        <v>0</v>
      </c>
    </row>
    <row r="5458" spans="2:6" x14ac:dyDescent="0.15">
      <c r="B5458">
        <f ca="1">IF(INDEX(Transactions!$L:$L,ROW()-8)="",TODAY(),INDEX(Transactions!$G:$G,ROW()-8))</f>
        <v>46238</v>
      </c>
      <c r="F5458">
        <f>IF(INDEX(Transactions!$L:$L,ROW()-8)="",0,INDEX(Transactions!$Q:$Q,ROW()-8))</f>
        <v>0</v>
      </c>
    </row>
    <row r="5459" spans="2:6" x14ac:dyDescent="0.15">
      <c r="B5459">
        <f ca="1">IF(INDEX(Transactions!$L:$L,ROW()-8)="",TODAY(),INDEX(Transactions!$G:$G,ROW()-8))</f>
        <v>46238</v>
      </c>
      <c r="F5459">
        <f>IF(INDEX(Transactions!$L:$L,ROW()-8)="",0,INDEX(Transactions!$Q:$Q,ROW()-8))</f>
        <v>0</v>
      </c>
    </row>
    <row r="5460" spans="2:6" x14ac:dyDescent="0.15">
      <c r="B5460">
        <f ca="1">IF(INDEX(Transactions!$L:$L,ROW()-8)="",TODAY(),INDEX(Transactions!$G:$G,ROW()-8))</f>
        <v>46238</v>
      </c>
      <c r="F5460">
        <f>IF(INDEX(Transactions!$L:$L,ROW()-8)="",0,INDEX(Transactions!$Q:$Q,ROW()-8))</f>
        <v>0</v>
      </c>
    </row>
    <row r="5461" spans="2:6" x14ac:dyDescent="0.15">
      <c r="B5461">
        <f ca="1">IF(INDEX(Transactions!$L:$L,ROW()-8)="",TODAY(),INDEX(Transactions!$G:$G,ROW()-8))</f>
        <v>46238</v>
      </c>
      <c r="F5461">
        <f>IF(INDEX(Transactions!$L:$L,ROW()-8)="",0,INDEX(Transactions!$Q:$Q,ROW()-8))</f>
        <v>0</v>
      </c>
    </row>
    <row r="5462" spans="2:6" x14ac:dyDescent="0.15">
      <c r="B5462">
        <f ca="1">IF(INDEX(Transactions!$L:$L,ROW()-8)="",TODAY(),INDEX(Transactions!$G:$G,ROW()-8))</f>
        <v>46238</v>
      </c>
      <c r="F5462">
        <f>IF(INDEX(Transactions!$L:$L,ROW()-8)="",0,INDEX(Transactions!$Q:$Q,ROW()-8))</f>
        <v>0</v>
      </c>
    </row>
    <row r="5463" spans="2:6" x14ac:dyDescent="0.15">
      <c r="B5463">
        <f ca="1">IF(INDEX(Transactions!$L:$L,ROW()-8)="",TODAY(),INDEX(Transactions!$G:$G,ROW()-8))</f>
        <v>46238</v>
      </c>
      <c r="F5463">
        <f>IF(INDEX(Transactions!$L:$L,ROW()-8)="",0,INDEX(Transactions!$Q:$Q,ROW()-8))</f>
        <v>0</v>
      </c>
    </row>
    <row r="5464" spans="2:6" x14ac:dyDescent="0.15">
      <c r="B5464">
        <f ca="1">IF(INDEX(Transactions!$L:$L,ROW()-8)="",TODAY(),INDEX(Transactions!$G:$G,ROW()-8))</f>
        <v>46238</v>
      </c>
      <c r="F5464">
        <f>IF(INDEX(Transactions!$L:$L,ROW()-8)="",0,INDEX(Transactions!$Q:$Q,ROW()-8))</f>
        <v>0</v>
      </c>
    </row>
    <row r="5465" spans="2:6" x14ac:dyDescent="0.15">
      <c r="B5465">
        <f ca="1">IF(INDEX(Transactions!$L:$L,ROW()-8)="",TODAY(),INDEX(Transactions!$G:$G,ROW()-8))</f>
        <v>46238</v>
      </c>
      <c r="F5465">
        <f>IF(INDEX(Transactions!$L:$L,ROW()-8)="",0,INDEX(Transactions!$Q:$Q,ROW()-8))</f>
        <v>0</v>
      </c>
    </row>
    <row r="5466" spans="2:6" x14ac:dyDescent="0.15">
      <c r="B5466">
        <f ca="1">IF(INDEX(Transactions!$L:$L,ROW()-8)="",TODAY(),INDEX(Transactions!$G:$G,ROW()-8))</f>
        <v>46238</v>
      </c>
      <c r="F5466">
        <f>IF(INDEX(Transactions!$L:$L,ROW()-8)="",0,INDEX(Transactions!$Q:$Q,ROW()-8))</f>
        <v>0</v>
      </c>
    </row>
    <row r="5467" spans="2:6" x14ac:dyDescent="0.15">
      <c r="B5467">
        <f ca="1">IF(INDEX(Transactions!$L:$L,ROW()-8)="",TODAY(),INDEX(Transactions!$G:$G,ROW()-8))</f>
        <v>46238</v>
      </c>
      <c r="F5467">
        <f>IF(INDEX(Transactions!$L:$L,ROW()-8)="",0,INDEX(Transactions!$Q:$Q,ROW()-8))</f>
        <v>0</v>
      </c>
    </row>
    <row r="5468" spans="2:6" x14ac:dyDescent="0.15">
      <c r="B5468">
        <f ca="1">IF(INDEX(Transactions!$L:$L,ROW()-8)="",TODAY(),INDEX(Transactions!$G:$G,ROW()-8))</f>
        <v>46238</v>
      </c>
      <c r="F5468">
        <f>IF(INDEX(Transactions!$L:$L,ROW()-8)="",0,INDEX(Transactions!$Q:$Q,ROW()-8))</f>
        <v>0</v>
      </c>
    </row>
    <row r="5469" spans="2:6" x14ac:dyDescent="0.15">
      <c r="B5469">
        <f ca="1">IF(INDEX(Transactions!$L:$L,ROW()-8)="",TODAY(),INDEX(Transactions!$G:$G,ROW()-8))</f>
        <v>46238</v>
      </c>
      <c r="F5469">
        <f>IF(INDEX(Transactions!$L:$L,ROW()-8)="",0,INDEX(Transactions!$Q:$Q,ROW()-8))</f>
        <v>0</v>
      </c>
    </row>
    <row r="5470" spans="2:6" x14ac:dyDescent="0.15">
      <c r="B5470">
        <f ca="1">IF(INDEX(Transactions!$L:$L,ROW()-8)="",TODAY(),INDEX(Transactions!$G:$G,ROW()-8))</f>
        <v>46238</v>
      </c>
      <c r="F5470">
        <f>IF(INDEX(Transactions!$L:$L,ROW()-8)="",0,INDEX(Transactions!$Q:$Q,ROW()-8))</f>
        <v>0</v>
      </c>
    </row>
    <row r="5471" spans="2:6" x14ac:dyDescent="0.15">
      <c r="B5471">
        <f ca="1">IF(INDEX(Transactions!$L:$L,ROW()-8)="",TODAY(),INDEX(Transactions!$G:$G,ROW()-8))</f>
        <v>46238</v>
      </c>
      <c r="F5471">
        <f>IF(INDEX(Transactions!$L:$L,ROW()-8)="",0,INDEX(Transactions!$Q:$Q,ROW()-8))</f>
        <v>0</v>
      </c>
    </row>
    <row r="5472" spans="2:6" x14ac:dyDescent="0.15">
      <c r="B5472">
        <f ca="1">IF(INDEX(Transactions!$L:$L,ROW()-8)="",TODAY(),INDEX(Transactions!$G:$G,ROW()-8))</f>
        <v>46238</v>
      </c>
      <c r="F5472">
        <f>IF(INDEX(Transactions!$L:$L,ROW()-8)="",0,INDEX(Transactions!$Q:$Q,ROW()-8))</f>
        <v>0</v>
      </c>
    </row>
    <row r="5473" spans="2:6" x14ac:dyDescent="0.15">
      <c r="B5473">
        <f ca="1">IF(INDEX(Transactions!$L:$L,ROW()-8)="",TODAY(),INDEX(Transactions!$G:$G,ROW()-8))</f>
        <v>46238</v>
      </c>
      <c r="F5473">
        <f>IF(INDEX(Transactions!$L:$L,ROW()-8)="",0,INDEX(Transactions!$Q:$Q,ROW()-8))</f>
        <v>0</v>
      </c>
    </row>
    <row r="5474" spans="2:6" x14ac:dyDescent="0.15">
      <c r="B5474">
        <f ca="1">IF(INDEX(Transactions!$L:$L,ROW()-8)="",TODAY(),INDEX(Transactions!$G:$G,ROW()-8))</f>
        <v>46238</v>
      </c>
      <c r="F5474">
        <f>IF(INDEX(Transactions!$L:$L,ROW()-8)="",0,INDEX(Transactions!$Q:$Q,ROW()-8))</f>
        <v>0</v>
      </c>
    </row>
    <row r="5475" spans="2:6" x14ac:dyDescent="0.15">
      <c r="B5475">
        <f ca="1">IF(INDEX(Transactions!$L:$L,ROW()-8)="",TODAY(),INDEX(Transactions!$G:$G,ROW()-8))</f>
        <v>46238</v>
      </c>
      <c r="F5475">
        <f>IF(INDEX(Transactions!$L:$L,ROW()-8)="",0,INDEX(Transactions!$Q:$Q,ROW()-8))</f>
        <v>0</v>
      </c>
    </row>
    <row r="5476" spans="2:6" x14ac:dyDescent="0.15">
      <c r="B5476">
        <f ca="1">IF(INDEX(Transactions!$L:$L,ROW()-8)="",TODAY(),INDEX(Transactions!$G:$G,ROW()-8))</f>
        <v>46238</v>
      </c>
      <c r="F5476">
        <f>IF(INDEX(Transactions!$L:$L,ROW()-8)="",0,INDEX(Transactions!$Q:$Q,ROW()-8))</f>
        <v>0</v>
      </c>
    </row>
    <row r="5477" spans="2:6" x14ac:dyDescent="0.15">
      <c r="B5477">
        <f ca="1">IF(INDEX(Transactions!$L:$L,ROW()-8)="",TODAY(),INDEX(Transactions!$G:$G,ROW()-8))</f>
        <v>46238</v>
      </c>
      <c r="F5477">
        <f>IF(INDEX(Transactions!$L:$L,ROW()-8)="",0,INDEX(Transactions!$Q:$Q,ROW()-8))</f>
        <v>0</v>
      </c>
    </row>
    <row r="5478" spans="2:6" x14ac:dyDescent="0.15">
      <c r="B5478">
        <f ca="1">IF(INDEX(Transactions!$L:$L,ROW()-8)="",TODAY(),INDEX(Transactions!$G:$G,ROW()-8))</f>
        <v>46238</v>
      </c>
      <c r="F5478">
        <f>IF(INDEX(Transactions!$L:$L,ROW()-8)="",0,INDEX(Transactions!$Q:$Q,ROW()-8))</f>
        <v>0</v>
      </c>
    </row>
    <row r="5479" spans="2:6" x14ac:dyDescent="0.15">
      <c r="B5479">
        <f ca="1">IF(INDEX(Transactions!$L:$L,ROW()-8)="",TODAY(),INDEX(Transactions!$G:$G,ROW()-8))</f>
        <v>46238</v>
      </c>
      <c r="F5479">
        <f>IF(INDEX(Transactions!$L:$L,ROW()-8)="",0,INDEX(Transactions!$Q:$Q,ROW()-8))</f>
        <v>0</v>
      </c>
    </row>
    <row r="5480" spans="2:6" x14ac:dyDescent="0.15">
      <c r="B5480">
        <f ca="1">IF(INDEX(Transactions!$L:$L,ROW()-8)="",TODAY(),INDEX(Transactions!$G:$G,ROW()-8))</f>
        <v>46238</v>
      </c>
      <c r="F5480">
        <f>IF(INDEX(Transactions!$L:$L,ROW()-8)="",0,INDEX(Transactions!$Q:$Q,ROW()-8))</f>
        <v>0</v>
      </c>
    </row>
    <row r="5481" spans="2:6" x14ac:dyDescent="0.15">
      <c r="B5481">
        <f ca="1">IF(INDEX(Transactions!$L:$L,ROW()-8)="",TODAY(),INDEX(Transactions!$G:$G,ROW()-8))</f>
        <v>46238</v>
      </c>
      <c r="F5481">
        <f>IF(INDEX(Transactions!$L:$L,ROW()-8)="",0,INDEX(Transactions!$Q:$Q,ROW()-8))</f>
        <v>0</v>
      </c>
    </row>
    <row r="5482" spans="2:6" x14ac:dyDescent="0.15">
      <c r="B5482">
        <f ca="1">IF(INDEX(Transactions!$L:$L,ROW()-8)="",TODAY(),INDEX(Transactions!$G:$G,ROW()-8))</f>
        <v>46238</v>
      </c>
      <c r="F5482">
        <f>IF(INDEX(Transactions!$L:$L,ROW()-8)="",0,INDEX(Transactions!$Q:$Q,ROW()-8))</f>
        <v>0</v>
      </c>
    </row>
    <row r="5483" spans="2:6" x14ac:dyDescent="0.15">
      <c r="B5483">
        <f ca="1">IF(INDEX(Transactions!$L:$L,ROW()-8)="",TODAY(),INDEX(Transactions!$G:$G,ROW()-8))</f>
        <v>46238</v>
      </c>
      <c r="F5483">
        <f>IF(INDEX(Transactions!$L:$L,ROW()-8)="",0,INDEX(Transactions!$Q:$Q,ROW()-8))</f>
        <v>0</v>
      </c>
    </row>
    <row r="5484" spans="2:6" x14ac:dyDescent="0.15">
      <c r="B5484">
        <f ca="1">IF(INDEX(Transactions!$L:$L,ROW()-8)="",TODAY(),INDEX(Transactions!$G:$G,ROW()-8))</f>
        <v>46238</v>
      </c>
      <c r="F5484">
        <f>IF(INDEX(Transactions!$L:$L,ROW()-8)="",0,INDEX(Transactions!$Q:$Q,ROW()-8))</f>
        <v>0</v>
      </c>
    </row>
    <row r="5485" spans="2:6" x14ac:dyDescent="0.15">
      <c r="B5485">
        <f ca="1">IF(INDEX(Transactions!$L:$L,ROW()-8)="",TODAY(),INDEX(Transactions!$G:$G,ROW()-8))</f>
        <v>46238</v>
      </c>
      <c r="F5485">
        <f>IF(INDEX(Transactions!$L:$L,ROW()-8)="",0,INDEX(Transactions!$Q:$Q,ROW()-8))</f>
        <v>0</v>
      </c>
    </row>
    <row r="5486" spans="2:6" x14ac:dyDescent="0.15">
      <c r="B5486">
        <f ca="1">IF(INDEX(Transactions!$L:$L,ROW()-8)="",TODAY(),INDEX(Transactions!$G:$G,ROW()-8))</f>
        <v>46238</v>
      </c>
      <c r="F5486">
        <f>IF(INDEX(Transactions!$L:$L,ROW()-8)="",0,INDEX(Transactions!$Q:$Q,ROW()-8))</f>
        <v>0</v>
      </c>
    </row>
    <row r="5487" spans="2:6" x14ac:dyDescent="0.15">
      <c r="B5487">
        <f ca="1">IF(INDEX(Transactions!$L:$L,ROW()-8)="",TODAY(),INDEX(Transactions!$G:$G,ROW()-8))</f>
        <v>46238</v>
      </c>
      <c r="F5487">
        <f>IF(INDEX(Transactions!$L:$L,ROW()-8)="",0,INDEX(Transactions!$Q:$Q,ROW()-8))</f>
        <v>0</v>
      </c>
    </row>
    <row r="5488" spans="2:6" x14ac:dyDescent="0.15">
      <c r="B5488">
        <f ca="1">IF(INDEX(Transactions!$L:$L,ROW()-8)="",TODAY(),INDEX(Transactions!$G:$G,ROW()-8))</f>
        <v>46238</v>
      </c>
      <c r="F5488">
        <f>IF(INDEX(Transactions!$L:$L,ROW()-8)="",0,INDEX(Transactions!$Q:$Q,ROW()-8))</f>
        <v>0</v>
      </c>
    </row>
    <row r="5489" spans="2:6" x14ac:dyDescent="0.15">
      <c r="B5489">
        <f ca="1">IF(INDEX(Transactions!$L:$L,ROW()-8)="",TODAY(),INDEX(Transactions!$G:$G,ROW()-8))</f>
        <v>46238</v>
      </c>
      <c r="F5489">
        <f>IF(INDEX(Transactions!$L:$L,ROW()-8)="",0,INDEX(Transactions!$Q:$Q,ROW()-8))</f>
        <v>0</v>
      </c>
    </row>
    <row r="5490" spans="2:6" x14ac:dyDescent="0.15">
      <c r="B5490">
        <f ca="1">IF(INDEX(Transactions!$L:$L,ROW()-8)="",TODAY(),INDEX(Transactions!$G:$G,ROW()-8))</f>
        <v>46238</v>
      </c>
      <c r="F5490">
        <f>IF(INDEX(Transactions!$L:$L,ROW()-8)="",0,INDEX(Transactions!$Q:$Q,ROW()-8))</f>
        <v>0</v>
      </c>
    </row>
    <row r="5491" spans="2:6" x14ac:dyDescent="0.15">
      <c r="B5491">
        <f ca="1">IF(INDEX(Transactions!$L:$L,ROW()-8)="",TODAY(),INDEX(Transactions!$G:$G,ROW()-8))</f>
        <v>46238</v>
      </c>
      <c r="F5491">
        <f>IF(INDEX(Transactions!$L:$L,ROW()-8)="",0,INDEX(Transactions!$Q:$Q,ROW()-8))</f>
        <v>0</v>
      </c>
    </row>
    <row r="5492" spans="2:6" x14ac:dyDescent="0.15">
      <c r="B5492">
        <f ca="1">IF(INDEX(Transactions!$L:$L,ROW()-8)="",TODAY(),INDEX(Transactions!$G:$G,ROW()-8))</f>
        <v>46238</v>
      </c>
      <c r="F5492">
        <f>IF(INDEX(Transactions!$L:$L,ROW()-8)="",0,INDEX(Transactions!$Q:$Q,ROW()-8))</f>
        <v>0</v>
      </c>
    </row>
    <row r="5493" spans="2:6" x14ac:dyDescent="0.15">
      <c r="B5493">
        <f ca="1">IF(INDEX(Transactions!$L:$L,ROW()-8)="",TODAY(),INDEX(Transactions!$G:$G,ROW()-8))</f>
        <v>46238</v>
      </c>
      <c r="F5493">
        <f>IF(INDEX(Transactions!$L:$L,ROW()-8)="",0,INDEX(Transactions!$Q:$Q,ROW()-8))</f>
        <v>0</v>
      </c>
    </row>
    <row r="5494" spans="2:6" x14ac:dyDescent="0.15">
      <c r="B5494">
        <f ca="1">IF(INDEX(Transactions!$L:$L,ROW()-8)="",TODAY(),INDEX(Transactions!$G:$G,ROW()-8))</f>
        <v>46238</v>
      </c>
      <c r="F5494">
        <f>IF(INDEX(Transactions!$L:$L,ROW()-8)="",0,INDEX(Transactions!$Q:$Q,ROW()-8))</f>
        <v>0</v>
      </c>
    </row>
    <row r="5495" spans="2:6" x14ac:dyDescent="0.15">
      <c r="B5495">
        <f ca="1">IF(INDEX(Transactions!$L:$L,ROW()-8)="",TODAY(),INDEX(Transactions!$G:$G,ROW()-8))</f>
        <v>46238</v>
      </c>
      <c r="F5495">
        <f>IF(INDEX(Transactions!$L:$L,ROW()-8)="",0,INDEX(Transactions!$Q:$Q,ROW()-8))</f>
        <v>0</v>
      </c>
    </row>
    <row r="5496" spans="2:6" x14ac:dyDescent="0.15">
      <c r="B5496">
        <f ca="1">IF(INDEX(Transactions!$L:$L,ROW()-8)="",TODAY(),INDEX(Transactions!$G:$G,ROW()-8))</f>
        <v>46238</v>
      </c>
      <c r="F5496">
        <f>IF(INDEX(Transactions!$L:$L,ROW()-8)="",0,INDEX(Transactions!$Q:$Q,ROW()-8))</f>
        <v>0</v>
      </c>
    </row>
    <row r="5497" spans="2:6" x14ac:dyDescent="0.15">
      <c r="B5497">
        <f ca="1">IF(INDEX(Transactions!$L:$L,ROW()-8)="",TODAY(),INDEX(Transactions!$G:$G,ROW()-8))</f>
        <v>46238</v>
      </c>
      <c r="F5497">
        <f>IF(INDEX(Transactions!$L:$L,ROW()-8)="",0,INDEX(Transactions!$Q:$Q,ROW()-8))</f>
        <v>0</v>
      </c>
    </row>
    <row r="5498" spans="2:6" x14ac:dyDescent="0.15">
      <c r="B5498">
        <f ca="1">IF(INDEX(Transactions!$L:$L,ROW()-8)="",TODAY(),INDEX(Transactions!$G:$G,ROW()-8))</f>
        <v>46238</v>
      </c>
      <c r="F5498">
        <f>IF(INDEX(Transactions!$L:$L,ROW()-8)="",0,INDEX(Transactions!$Q:$Q,ROW()-8))</f>
        <v>0</v>
      </c>
    </row>
    <row r="5499" spans="2:6" x14ac:dyDescent="0.15">
      <c r="B5499">
        <f ca="1">IF(INDEX(Transactions!$L:$L,ROW()-8)="",TODAY(),INDEX(Transactions!$G:$G,ROW()-8))</f>
        <v>46238</v>
      </c>
      <c r="F5499">
        <f>IF(INDEX(Transactions!$L:$L,ROW()-8)="",0,INDEX(Transactions!$Q:$Q,ROW()-8))</f>
        <v>0</v>
      </c>
    </row>
    <row r="5500" spans="2:6" x14ac:dyDescent="0.15">
      <c r="B5500">
        <f ca="1">IF(INDEX(Transactions!$L:$L,ROW()-8)="",TODAY(),INDEX(Transactions!$G:$G,ROW()-8))</f>
        <v>46238</v>
      </c>
      <c r="F5500">
        <f>IF(INDEX(Transactions!$L:$L,ROW()-8)="",0,INDEX(Transactions!$Q:$Q,ROW()-8))</f>
        <v>0</v>
      </c>
    </row>
    <row r="5501" spans="2:6" x14ac:dyDescent="0.15">
      <c r="B5501">
        <f ca="1">IF(INDEX(Transactions!$L:$L,ROW()-8)="",TODAY(),INDEX(Transactions!$G:$G,ROW()-8))</f>
        <v>46238</v>
      </c>
      <c r="F5501">
        <f>IF(INDEX(Transactions!$L:$L,ROW()-8)="",0,INDEX(Transactions!$Q:$Q,ROW()-8))</f>
        <v>0</v>
      </c>
    </row>
    <row r="5502" spans="2:6" x14ac:dyDescent="0.15">
      <c r="B5502">
        <f ca="1">IF(INDEX(Transactions!$L:$L,ROW()-8)="",TODAY(),INDEX(Transactions!$G:$G,ROW()-8))</f>
        <v>46238</v>
      </c>
      <c r="F5502">
        <f>IF(INDEX(Transactions!$L:$L,ROW()-8)="",0,INDEX(Transactions!$Q:$Q,ROW()-8))</f>
        <v>0</v>
      </c>
    </row>
    <row r="5503" spans="2:6" x14ac:dyDescent="0.15">
      <c r="B5503">
        <f ca="1">IF(INDEX(Transactions!$L:$L,ROW()-8)="",TODAY(),INDEX(Transactions!$G:$G,ROW()-8))</f>
        <v>46238</v>
      </c>
      <c r="F5503">
        <f>IF(INDEX(Transactions!$L:$L,ROW()-8)="",0,INDEX(Transactions!$Q:$Q,ROW()-8))</f>
        <v>0</v>
      </c>
    </row>
    <row r="5504" spans="2:6" x14ac:dyDescent="0.15">
      <c r="B5504">
        <f ca="1">IF(INDEX(Transactions!$L:$L,ROW()-8)="",TODAY(),INDEX(Transactions!$G:$G,ROW()-8))</f>
        <v>46238</v>
      </c>
      <c r="F5504">
        <f>IF(INDEX(Transactions!$L:$L,ROW()-8)="",0,INDEX(Transactions!$Q:$Q,ROW()-8))</f>
        <v>0</v>
      </c>
    </row>
    <row r="5505" spans="2:6" x14ac:dyDescent="0.15">
      <c r="B5505">
        <f ca="1">IF(INDEX(Transactions!$L:$L,ROW()-8)="",TODAY(),INDEX(Transactions!$G:$G,ROW()-8))</f>
        <v>46238</v>
      </c>
      <c r="F5505">
        <f>IF(INDEX(Transactions!$L:$L,ROW()-8)="",0,INDEX(Transactions!$Q:$Q,ROW()-8))</f>
        <v>0</v>
      </c>
    </row>
    <row r="5506" spans="2:6" x14ac:dyDescent="0.15">
      <c r="B5506">
        <f ca="1">IF(INDEX(Transactions!$L:$L,ROW()-8)="",TODAY(),INDEX(Transactions!$G:$G,ROW()-8))</f>
        <v>46238</v>
      </c>
      <c r="F5506">
        <f>IF(INDEX(Transactions!$L:$L,ROW()-8)="",0,INDEX(Transactions!$Q:$Q,ROW()-8))</f>
        <v>0</v>
      </c>
    </row>
    <row r="5507" spans="2:6" x14ac:dyDescent="0.15">
      <c r="B5507">
        <f ca="1">IF(INDEX(Transactions!$L:$L,ROW()-8)="",TODAY(),INDEX(Transactions!$G:$G,ROW()-8))</f>
        <v>46238</v>
      </c>
      <c r="F5507">
        <f>IF(INDEX(Transactions!$L:$L,ROW()-8)="",0,INDEX(Transactions!$Q:$Q,ROW()-8))</f>
        <v>0</v>
      </c>
    </row>
    <row r="5508" spans="2:6" x14ac:dyDescent="0.15">
      <c r="B5508">
        <f ca="1">IF(INDEX(Transactions!$L:$L,ROW()-8)="",TODAY(),INDEX(Transactions!$G:$G,ROW()-8))</f>
        <v>46238</v>
      </c>
      <c r="F5508">
        <f>IF(INDEX(Transactions!$L:$L,ROW()-8)="",0,INDEX(Transactions!$Q:$Q,ROW()-8))</f>
        <v>0</v>
      </c>
    </row>
    <row r="5509" spans="2:6" x14ac:dyDescent="0.15">
      <c r="B5509">
        <f ca="1">IF(INDEX(Transactions!$L:$L,ROW()-8)="",TODAY(),INDEX(Transactions!$G:$G,ROW()-8))</f>
        <v>46238</v>
      </c>
      <c r="F5509">
        <f>IF(INDEX(Transactions!$L:$L,ROW()-8)="",0,INDEX(Transactions!$Q:$Q,ROW()-8))</f>
        <v>0</v>
      </c>
    </row>
    <row r="5510" spans="2:6" x14ac:dyDescent="0.15">
      <c r="B5510">
        <f ca="1">IF(INDEX(Transactions!$L:$L,ROW()-8)="",TODAY(),INDEX(Transactions!$G:$G,ROW()-8))</f>
        <v>46238</v>
      </c>
      <c r="F5510">
        <f>IF(INDEX(Transactions!$L:$L,ROW()-8)="",0,INDEX(Transactions!$Q:$Q,ROW()-8))</f>
        <v>0</v>
      </c>
    </row>
    <row r="5511" spans="2:6" x14ac:dyDescent="0.15">
      <c r="B5511">
        <f ca="1">IF(INDEX(Transactions!$L:$L,ROW()-8)="",TODAY(),INDEX(Transactions!$G:$G,ROW()-8))</f>
        <v>46238</v>
      </c>
      <c r="F5511">
        <f>IF(INDEX(Transactions!$L:$L,ROW()-8)="",0,INDEX(Transactions!$Q:$Q,ROW()-8))</f>
        <v>0</v>
      </c>
    </row>
    <row r="5512" spans="2:6" x14ac:dyDescent="0.15">
      <c r="B5512">
        <f ca="1">IF(INDEX(Transactions!$L:$L,ROW()-8)="",TODAY(),INDEX(Transactions!$G:$G,ROW()-8))</f>
        <v>46238</v>
      </c>
      <c r="F5512">
        <f>IF(INDEX(Transactions!$L:$L,ROW()-8)="",0,INDEX(Transactions!$Q:$Q,ROW()-8))</f>
        <v>0</v>
      </c>
    </row>
    <row r="5513" spans="2:6" x14ac:dyDescent="0.15">
      <c r="B5513">
        <f ca="1">IF(INDEX(Transactions!$L:$L,ROW()-8)="",TODAY(),INDEX(Transactions!$G:$G,ROW()-8))</f>
        <v>46238</v>
      </c>
      <c r="F5513">
        <f>IF(INDEX(Transactions!$L:$L,ROW()-8)="",0,INDEX(Transactions!$Q:$Q,ROW()-8))</f>
        <v>0</v>
      </c>
    </row>
    <row r="5514" spans="2:6" x14ac:dyDescent="0.15">
      <c r="B5514">
        <f ca="1">IF(INDEX(Transactions!$L:$L,ROW()-8)="",TODAY(),INDEX(Transactions!$G:$G,ROW()-8))</f>
        <v>46238</v>
      </c>
      <c r="F5514">
        <f>IF(INDEX(Transactions!$L:$L,ROW()-8)="",0,INDEX(Transactions!$Q:$Q,ROW()-8))</f>
        <v>0</v>
      </c>
    </row>
    <row r="5515" spans="2:6" x14ac:dyDescent="0.15">
      <c r="B5515">
        <f ca="1">IF(INDEX(Transactions!$L:$L,ROW()-8)="",TODAY(),INDEX(Transactions!$G:$G,ROW()-8))</f>
        <v>46238</v>
      </c>
      <c r="F5515">
        <f>IF(INDEX(Transactions!$L:$L,ROW()-8)="",0,INDEX(Transactions!$Q:$Q,ROW()-8))</f>
        <v>0</v>
      </c>
    </row>
    <row r="5516" spans="2:6" x14ac:dyDescent="0.15">
      <c r="B5516">
        <f ca="1">IF(INDEX(Transactions!$L:$L,ROW()-8)="",TODAY(),INDEX(Transactions!$G:$G,ROW()-8))</f>
        <v>46238</v>
      </c>
      <c r="F5516">
        <f>IF(INDEX(Transactions!$L:$L,ROW()-8)="",0,INDEX(Transactions!$Q:$Q,ROW()-8))</f>
        <v>0</v>
      </c>
    </row>
    <row r="5517" spans="2:6" x14ac:dyDescent="0.15">
      <c r="B5517">
        <f ca="1">IF(INDEX(Transactions!$L:$L,ROW()-8)="",TODAY(),INDEX(Transactions!$G:$G,ROW()-8))</f>
        <v>46238</v>
      </c>
      <c r="F5517">
        <f>IF(INDEX(Transactions!$L:$L,ROW()-8)="",0,INDEX(Transactions!$Q:$Q,ROW()-8))</f>
        <v>0</v>
      </c>
    </row>
    <row r="5518" spans="2:6" x14ac:dyDescent="0.15">
      <c r="B5518">
        <f ca="1">IF(INDEX(Transactions!$L:$L,ROW()-8)="",TODAY(),INDEX(Transactions!$G:$G,ROW()-8))</f>
        <v>46238</v>
      </c>
      <c r="F5518">
        <f>IF(INDEX(Transactions!$L:$L,ROW()-8)="",0,INDEX(Transactions!$Q:$Q,ROW()-8))</f>
        <v>0</v>
      </c>
    </row>
    <row r="5519" spans="2:6" x14ac:dyDescent="0.15">
      <c r="B5519">
        <f ca="1">IF(INDEX(Transactions!$L:$L,ROW()-8)="",TODAY(),INDEX(Transactions!$G:$G,ROW()-8))</f>
        <v>46238</v>
      </c>
      <c r="F5519">
        <f>IF(INDEX(Transactions!$L:$L,ROW()-8)="",0,INDEX(Transactions!$Q:$Q,ROW()-8))</f>
        <v>0</v>
      </c>
    </row>
    <row r="5520" spans="2:6" x14ac:dyDescent="0.15">
      <c r="B5520">
        <f ca="1">IF(INDEX(Transactions!$L:$L,ROW()-8)="",TODAY(),INDEX(Transactions!$G:$G,ROW()-8))</f>
        <v>46238</v>
      </c>
      <c r="F5520">
        <f>IF(INDEX(Transactions!$L:$L,ROW()-8)="",0,INDEX(Transactions!$Q:$Q,ROW()-8))</f>
        <v>0</v>
      </c>
    </row>
    <row r="5521" spans="2:6" x14ac:dyDescent="0.15">
      <c r="B5521">
        <f ca="1">IF(INDEX(Transactions!$L:$L,ROW()-8)="",TODAY(),INDEX(Transactions!$G:$G,ROW()-8))</f>
        <v>46238</v>
      </c>
      <c r="F5521">
        <f>IF(INDEX(Transactions!$L:$L,ROW()-8)="",0,INDEX(Transactions!$Q:$Q,ROW()-8))</f>
        <v>0</v>
      </c>
    </row>
    <row r="5522" spans="2:6" x14ac:dyDescent="0.15">
      <c r="B5522">
        <f ca="1">IF(INDEX(Transactions!$L:$L,ROW()-8)="",TODAY(),INDEX(Transactions!$G:$G,ROW()-8))</f>
        <v>46238</v>
      </c>
      <c r="F5522">
        <f>IF(INDEX(Transactions!$L:$L,ROW()-8)="",0,INDEX(Transactions!$Q:$Q,ROW()-8))</f>
        <v>0</v>
      </c>
    </row>
    <row r="5523" spans="2:6" x14ac:dyDescent="0.15">
      <c r="B5523">
        <f ca="1">IF(INDEX(Transactions!$L:$L,ROW()-8)="",TODAY(),INDEX(Transactions!$G:$G,ROW()-8))</f>
        <v>46238</v>
      </c>
      <c r="F5523">
        <f>IF(INDEX(Transactions!$L:$L,ROW()-8)="",0,INDEX(Transactions!$Q:$Q,ROW()-8))</f>
        <v>0</v>
      </c>
    </row>
    <row r="5524" spans="2:6" x14ac:dyDescent="0.15">
      <c r="B5524">
        <f ca="1">IF(INDEX(Transactions!$L:$L,ROW()-8)="",TODAY(),INDEX(Transactions!$G:$G,ROW()-8))</f>
        <v>46238</v>
      </c>
      <c r="F5524">
        <f>IF(INDEX(Transactions!$L:$L,ROW()-8)="",0,INDEX(Transactions!$Q:$Q,ROW()-8))</f>
        <v>0</v>
      </c>
    </row>
    <row r="5525" spans="2:6" x14ac:dyDescent="0.15">
      <c r="B5525">
        <f ca="1">IF(INDEX(Transactions!$L:$L,ROW()-8)="",TODAY(),INDEX(Transactions!$G:$G,ROW()-8))</f>
        <v>46238</v>
      </c>
      <c r="F5525">
        <f>IF(INDEX(Transactions!$L:$L,ROW()-8)="",0,INDEX(Transactions!$Q:$Q,ROW()-8))</f>
        <v>0</v>
      </c>
    </row>
    <row r="5526" spans="2:6" x14ac:dyDescent="0.15">
      <c r="B5526">
        <f ca="1">IF(INDEX(Transactions!$L:$L,ROW()-8)="",TODAY(),INDEX(Transactions!$G:$G,ROW()-8))</f>
        <v>46238</v>
      </c>
      <c r="F5526">
        <f>IF(INDEX(Transactions!$L:$L,ROW()-8)="",0,INDEX(Transactions!$Q:$Q,ROW()-8))</f>
        <v>0</v>
      </c>
    </row>
    <row r="5527" spans="2:6" x14ac:dyDescent="0.15">
      <c r="B5527">
        <f ca="1">IF(INDEX(Transactions!$L:$L,ROW()-8)="",TODAY(),INDEX(Transactions!$G:$G,ROW()-8))</f>
        <v>46238</v>
      </c>
      <c r="F5527">
        <f>IF(INDEX(Transactions!$L:$L,ROW()-8)="",0,INDEX(Transactions!$Q:$Q,ROW()-8))</f>
        <v>0</v>
      </c>
    </row>
    <row r="5528" spans="2:6" x14ac:dyDescent="0.15">
      <c r="B5528">
        <f ca="1">IF(INDEX(Transactions!$L:$L,ROW()-8)="",TODAY(),INDEX(Transactions!$G:$G,ROW()-8))</f>
        <v>46238</v>
      </c>
      <c r="F5528">
        <f>IF(INDEX(Transactions!$L:$L,ROW()-8)="",0,INDEX(Transactions!$Q:$Q,ROW()-8))</f>
        <v>0</v>
      </c>
    </row>
    <row r="5529" spans="2:6" x14ac:dyDescent="0.15">
      <c r="B5529">
        <f ca="1">IF(INDEX(Transactions!$L:$L,ROW()-8)="",TODAY(),INDEX(Transactions!$G:$G,ROW()-8))</f>
        <v>46238</v>
      </c>
      <c r="F5529">
        <f>IF(INDEX(Transactions!$L:$L,ROW()-8)="",0,INDEX(Transactions!$Q:$Q,ROW()-8))</f>
        <v>0</v>
      </c>
    </row>
    <row r="5530" spans="2:6" x14ac:dyDescent="0.15">
      <c r="B5530">
        <f ca="1">IF(INDEX(Transactions!$L:$L,ROW()-8)="",TODAY(),INDEX(Transactions!$G:$G,ROW()-8))</f>
        <v>46238</v>
      </c>
      <c r="F5530">
        <f>IF(INDEX(Transactions!$L:$L,ROW()-8)="",0,INDEX(Transactions!$Q:$Q,ROW()-8))</f>
        <v>0</v>
      </c>
    </row>
    <row r="5531" spans="2:6" x14ac:dyDescent="0.15">
      <c r="B5531">
        <f ca="1">IF(INDEX(Transactions!$L:$L,ROW()-8)="",TODAY(),INDEX(Transactions!$G:$G,ROW()-8))</f>
        <v>46238</v>
      </c>
      <c r="F5531">
        <f>IF(INDEX(Transactions!$L:$L,ROW()-8)="",0,INDEX(Transactions!$Q:$Q,ROW()-8))</f>
        <v>0</v>
      </c>
    </row>
    <row r="5532" spans="2:6" x14ac:dyDescent="0.15">
      <c r="B5532">
        <f ca="1">IF(INDEX(Transactions!$L:$L,ROW()-8)="",TODAY(),INDEX(Transactions!$G:$G,ROW()-8))</f>
        <v>46238</v>
      </c>
      <c r="F5532">
        <f>IF(INDEX(Transactions!$L:$L,ROW()-8)="",0,INDEX(Transactions!$Q:$Q,ROW()-8))</f>
        <v>0</v>
      </c>
    </row>
    <row r="5533" spans="2:6" x14ac:dyDescent="0.15">
      <c r="B5533">
        <f ca="1">IF(INDEX(Transactions!$L:$L,ROW()-8)="",TODAY(),INDEX(Transactions!$G:$G,ROW()-8))</f>
        <v>46238</v>
      </c>
      <c r="F5533">
        <f>IF(INDEX(Transactions!$L:$L,ROW()-8)="",0,INDEX(Transactions!$Q:$Q,ROW()-8))</f>
        <v>0</v>
      </c>
    </row>
    <row r="5534" spans="2:6" x14ac:dyDescent="0.15">
      <c r="B5534">
        <f ca="1">IF(INDEX(Transactions!$L:$L,ROW()-8)="",TODAY(),INDEX(Transactions!$G:$G,ROW()-8))</f>
        <v>46238</v>
      </c>
      <c r="F5534">
        <f>IF(INDEX(Transactions!$L:$L,ROW()-8)="",0,INDEX(Transactions!$Q:$Q,ROW()-8))</f>
        <v>0</v>
      </c>
    </row>
    <row r="5535" spans="2:6" x14ac:dyDescent="0.15">
      <c r="B5535">
        <f ca="1">IF(INDEX(Transactions!$L:$L,ROW()-8)="",TODAY(),INDEX(Transactions!$G:$G,ROW()-8))</f>
        <v>46238</v>
      </c>
      <c r="F5535">
        <f>IF(INDEX(Transactions!$L:$L,ROW()-8)="",0,INDEX(Transactions!$Q:$Q,ROW()-8))</f>
        <v>0</v>
      </c>
    </row>
    <row r="5536" spans="2:6" x14ac:dyDescent="0.15">
      <c r="B5536">
        <f ca="1">IF(INDEX(Transactions!$L:$L,ROW()-8)="",TODAY(),INDEX(Transactions!$G:$G,ROW()-8))</f>
        <v>46238</v>
      </c>
      <c r="F5536">
        <f>IF(INDEX(Transactions!$L:$L,ROW()-8)="",0,INDEX(Transactions!$Q:$Q,ROW()-8))</f>
        <v>0</v>
      </c>
    </row>
    <row r="5537" spans="2:6" x14ac:dyDescent="0.15">
      <c r="B5537">
        <f ca="1">IF(INDEX(Transactions!$L:$L,ROW()-8)="",TODAY(),INDEX(Transactions!$G:$G,ROW()-8))</f>
        <v>46238</v>
      </c>
      <c r="F5537">
        <f>IF(INDEX(Transactions!$L:$L,ROW()-8)="",0,INDEX(Transactions!$Q:$Q,ROW()-8))</f>
        <v>0</v>
      </c>
    </row>
    <row r="5538" spans="2:6" x14ac:dyDescent="0.15">
      <c r="B5538">
        <f ca="1">IF(INDEX(Transactions!$L:$L,ROW()-8)="",TODAY(),INDEX(Transactions!$G:$G,ROW()-8))</f>
        <v>46238</v>
      </c>
      <c r="F5538">
        <f>IF(INDEX(Transactions!$L:$L,ROW()-8)="",0,INDEX(Transactions!$Q:$Q,ROW()-8))</f>
        <v>0</v>
      </c>
    </row>
    <row r="5539" spans="2:6" x14ac:dyDescent="0.15">
      <c r="B5539">
        <f ca="1">IF(INDEX(Transactions!$L:$L,ROW()-8)="",TODAY(),INDEX(Transactions!$G:$G,ROW()-8))</f>
        <v>46238</v>
      </c>
      <c r="F5539">
        <f>IF(INDEX(Transactions!$L:$L,ROW()-8)="",0,INDEX(Transactions!$Q:$Q,ROW()-8))</f>
        <v>0</v>
      </c>
    </row>
    <row r="5540" spans="2:6" x14ac:dyDescent="0.15">
      <c r="B5540">
        <f ca="1">IF(INDEX(Transactions!$L:$L,ROW()-8)="",TODAY(),INDEX(Transactions!$G:$G,ROW()-8))</f>
        <v>46238</v>
      </c>
      <c r="F5540">
        <f>IF(INDEX(Transactions!$L:$L,ROW()-8)="",0,INDEX(Transactions!$Q:$Q,ROW()-8))</f>
        <v>0</v>
      </c>
    </row>
    <row r="5541" spans="2:6" x14ac:dyDescent="0.15">
      <c r="B5541">
        <f ca="1">IF(INDEX(Transactions!$L:$L,ROW()-8)="",TODAY(),INDEX(Transactions!$G:$G,ROW()-8))</f>
        <v>46238</v>
      </c>
      <c r="F5541">
        <f>IF(INDEX(Transactions!$L:$L,ROW()-8)="",0,INDEX(Transactions!$Q:$Q,ROW()-8))</f>
        <v>0</v>
      </c>
    </row>
    <row r="5542" spans="2:6" x14ac:dyDescent="0.15">
      <c r="B5542">
        <f ca="1">IF(INDEX(Transactions!$L:$L,ROW()-8)="",TODAY(),INDEX(Transactions!$G:$G,ROW()-8))</f>
        <v>46238</v>
      </c>
      <c r="F5542">
        <f>IF(INDEX(Transactions!$L:$L,ROW()-8)="",0,INDEX(Transactions!$Q:$Q,ROW()-8))</f>
        <v>0</v>
      </c>
    </row>
    <row r="5543" spans="2:6" x14ac:dyDescent="0.15">
      <c r="B5543">
        <f ca="1">IF(INDEX(Transactions!$L:$L,ROW()-8)="",TODAY(),INDEX(Transactions!$G:$G,ROW()-8))</f>
        <v>46238</v>
      </c>
      <c r="F5543">
        <f>IF(INDEX(Transactions!$L:$L,ROW()-8)="",0,INDEX(Transactions!$Q:$Q,ROW()-8))</f>
        <v>0</v>
      </c>
    </row>
    <row r="5544" spans="2:6" x14ac:dyDescent="0.15">
      <c r="B5544">
        <f ca="1">IF(INDEX(Transactions!$L:$L,ROW()-8)="",TODAY(),INDEX(Transactions!$G:$G,ROW()-8))</f>
        <v>46238</v>
      </c>
      <c r="F5544">
        <f>IF(INDEX(Transactions!$L:$L,ROW()-8)="",0,INDEX(Transactions!$Q:$Q,ROW()-8))</f>
        <v>0</v>
      </c>
    </row>
    <row r="5545" spans="2:6" x14ac:dyDescent="0.15">
      <c r="B5545">
        <f ca="1">IF(INDEX(Transactions!$L:$L,ROW()-8)="",TODAY(),INDEX(Transactions!$G:$G,ROW()-8))</f>
        <v>46238</v>
      </c>
      <c r="F5545">
        <f>IF(INDEX(Transactions!$L:$L,ROW()-8)="",0,INDEX(Transactions!$Q:$Q,ROW()-8))</f>
        <v>0</v>
      </c>
    </row>
    <row r="5546" spans="2:6" x14ac:dyDescent="0.15">
      <c r="B5546">
        <f ca="1">IF(INDEX(Transactions!$L:$L,ROW()-8)="",TODAY(),INDEX(Transactions!$G:$G,ROW()-8))</f>
        <v>46238</v>
      </c>
      <c r="F5546">
        <f>IF(INDEX(Transactions!$L:$L,ROW()-8)="",0,INDEX(Transactions!$Q:$Q,ROW()-8))</f>
        <v>0</v>
      </c>
    </row>
    <row r="5547" spans="2:6" x14ac:dyDescent="0.15">
      <c r="B5547">
        <f ca="1">IF(INDEX(Transactions!$L:$L,ROW()-8)="",TODAY(),INDEX(Transactions!$G:$G,ROW()-8))</f>
        <v>46238</v>
      </c>
      <c r="F5547">
        <f>IF(INDEX(Transactions!$L:$L,ROW()-8)="",0,INDEX(Transactions!$Q:$Q,ROW()-8))</f>
        <v>0</v>
      </c>
    </row>
    <row r="5548" spans="2:6" x14ac:dyDescent="0.15">
      <c r="B5548">
        <f ca="1">IF(INDEX(Transactions!$L:$L,ROW()-8)="",TODAY(),INDEX(Transactions!$G:$G,ROW()-8))</f>
        <v>46238</v>
      </c>
      <c r="F5548">
        <f>IF(INDEX(Transactions!$L:$L,ROW()-8)="",0,INDEX(Transactions!$Q:$Q,ROW()-8))</f>
        <v>0</v>
      </c>
    </row>
    <row r="5549" spans="2:6" x14ac:dyDescent="0.15">
      <c r="B5549">
        <f ca="1">IF(INDEX(Transactions!$L:$L,ROW()-8)="",TODAY(),INDEX(Transactions!$G:$G,ROW()-8))</f>
        <v>46238</v>
      </c>
      <c r="F5549">
        <f>IF(INDEX(Transactions!$L:$L,ROW()-8)="",0,INDEX(Transactions!$Q:$Q,ROW()-8))</f>
        <v>0</v>
      </c>
    </row>
    <row r="5550" spans="2:6" x14ac:dyDescent="0.15">
      <c r="B5550">
        <f ca="1">IF(INDEX(Transactions!$L:$L,ROW()-8)="",TODAY(),INDEX(Transactions!$G:$G,ROW()-8))</f>
        <v>46238</v>
      </c>
      <c r="F5550">
        <f>IF(INDEX(Transactions!$L:$L,ROW()-8)="",0,INDEX(Transactions!$Q:$Q,ROW()-8))</f>
        <v>0</v>
      </c>
    </row>
    <row r="5551" spans="2:6" x14ac:dyDescent="0.15">
      <c r="B5551">
        <f ca="1">IF(INDEX(Transactions!$L:$L,ROW()-8)="",TODAY(),INDEX(Transactions!$G:$G,ROW()-8))</f>
        <v>46238</v>
      </c>
      <c r="F5551">
        <f>IF(INDEX(Transactions!$L:$L,ROW()-8)="",0,INDEX(Transactions!$Q:$Q,ROW()-8))</f>
        <v>0</v>
      </c>
    </row>
    <row r="5552" spans="2:6" x14ac:dyDescent="0.15">
      <c r="B5552">
        <f ca="1">IF(INDEX(Transactions!$L:$L,ROW()-8)="",TODAY(),INDEX(Transactions!$G:$G,ROW()-8))</f>
        <v>46238</v>
      </c>
      <c r="F5552">
        <f>IF(INDEX(Transactions!$L:$L,ROW()-8)="",0,INDEX(Transactions!$Q:$Q,ROW()-8))</f>
        <v>0</v>
      </c>
    </row>
    <row r="5553" spans="2:6" x14ac:dyDescent="0.15">
      <c r="B5553">
        <f ca="1">IF(INDEX(Transactions!$L:$L,ROW()-8)="",TODAY(),INDEX(Transactions!$G:$G,ROW()-8))</f>
        <v>46238</v>
      </c>
      <c r="F5553">
        <f>IF(INDEX(Transactions!$L:$L,ROW()-8)="",0,INDEX(Transactions!$Q:$Q,ROW()-8))</f>
        <v>0</v>
      </c>
    </row>
    <row r="5554" spans="2:6" x14ac:dyDescent="0.15">
      <c r="B5554">
        <f ca="1">IF(INDEX(Transactions!$L:$L,ROW()-8)="",TODAY(),INDEX(Transactions!$G:$G,ROW()-8))</f>
        <v>46238</v>
      </c>
      <c r="F5554">
        <f>IF(INDEX(Transactions!$L:$L,ROW()-8)="",0,INDEX(Transactions!$Q:$Q,ROW()-8))</f>
        <v>0</v>
      </c>
    </row>
    <row r="5555" spans="2:6" x14ac:dyDescent="0.15">
      <c r="B5555">
        <f ca="1">IF(INDEX(Transactions!$L:$L,ROW()-8)="",TODAY(),INDEX(Transactions!$G:$G,ROW()-8))</f>
        <v>46238</v>
      </c>
      <c r="F5555">
        <f>IF(INDEX(Transactions!$L:$L,ROW()-8)="",0,INDEX(Transactions!$Q:$Q,ROW()-8))</f>
        <v>0</v>
      </c>
    </row>
    <row r="5556" spans="2:6" x14ac:dyDescent="0.15">
      <c r="B5556">
        <f ca="1">IF(INDEX(Transactions!$L:$L,ROW()-8)="",TODAY(),INDEX(Transactions!$G:$G,ROW()-8))</f>
        <v>46238</v>
      </c>
      <c r="F5556">
        <f>IF(INDEX(Transactions!$L:$L,ROW()-8)="",0,INDEX(Transactions!$Q:$Q,ROW()-8))</f>
        <v>0</v>
      </c>
    </row>
    <row r="5557" spans="2:6" x14ac:dyDescent="0.15">
      <c r="B5557">
        <f ca="1">IF(INDEX(Transactions!$L:$L,ROW()-8)="",TODAY(),INDEX(Transactions!$G:$G,ROW()-8))</f>
        <v>46238</v>
      </c>
      <c r="F5557">
        <f>IF(INDEX(Transactions!$L:$L,ROW()-8)="",0,INDEX(Transactions!$Q:$Q,ROW()-8))</f>
        <v>0</v>
      </c>
    </row>
    <row r="5558" spans="2:6" x14ac:dyDescent="0.15">
      <c r="B5558">
        <f ca="1">IF(INDEX(Transactions!$L:$L,ROW()-8)="",TODAY(),INDEX(Transactions!$G:$G,ROW()-8))</f>
        <v>46238</v>
      </c>
      <c r="F5558">
        <f>IF(INDEX(Transactions!$L:$L,ROW()-8)="",0,INDEX(Transactions!$Q:$Q,ROW()-8))</f>
        <v>0</v>
      </c>
    </row>
    <row r="5559" spans="2:6" x14ac:dyDescent="0.15">
      <c r="B5559">
        <f ca="1">IF(INDEX(Transactions!$L:$L,ROW()-8)="",TODAY(),INDEX(Transactions!$G:$G,ROW()-8))</f>
        <v>46238</v>
      </c>
      <c r="F5559">
        <f>IF(INDEX(Transactions!$L:$L,ROW()-8)="",0,INDEX(Transactions!$Q:$Q,ROW()-8))</f>
        <v>0</v>
      </c>
    </row>
    <row r="5560" spans="2:6" x14ac:dyDescent="0.15">
      <c r="B5560">
        <f ca="1">IF(INDEX(Transactions!$L:$L,ROW()-8)="",TODAY(),INDEX(Transactions!$G:$G,ROW()-8))</f>
        <v>46238</v>
      </c>
      <c r="F5560">
        <f>IF(INDEX(Transactions!$L:$L,ROW()-8)="",0,INDEX(Transactions!$Q:$Q,ROW()-8))</f>
        <v>0</v>
      </c>
    </row>
    <row r="5561" spans="2:6" x14ac:dyDescent="0.15">
      <c r="B5561">
        <f ca="1">IF(INDEX(Transactions!$L:$L,ROW()-8)="",TODAY(),INDEX(Transactions!$G:$G,ROW()-8))</f>
        <v>46238</v>
      </c>
      <c r="F5561">
        <f>IF(INDEX(Transactions!$L:$L,ROW()-8)="",0,INDEX(Transactions!$Q:$Q,ROW()-8))</f>
        <v>0</v>
      </c>
    </row>
    <row r="5562" spans="2:6" x14ac:dyDescent="0.15">
      <c r="B5562">
        <f ca="1">IF(INDEX(Transactions!$L:$L,ROW()-8)="",TODAY(),INDEX(Transactions!$G:$G,ROW()-8))</f>
        <v>46238</v>
      </c>
      <c r="F5562">
        <f>IF(INDEX(Transactions!$L:$L,ROW()-8)="",0,INDEX(Transactions!$Q:$Q,ROW()-8))</f>
        <v>0</v>
      </c>
    </row>
    <row r="5563" spans="2:6" x14ac:dyDescent="0.15">
      <c r="B5563">
        <f ca="1">IF(INDEX(Transactions!$L:$L,ROW()-8)="",TODAY(),INDEX(Transactions!$G:$G,ROW()-8))</f>
        <v>46238</v>
      </c>
      <c r="F5563">
        <f>IF(INDEX(Transactions!$L:$L,ROW()-8)="",0,INDEX(Transactions!$Q:$Q,ROW()-8))</f>
        <v>0</v>
      </c>
    </row>
    <row r="5564" spans="2:6" x14ac:dyDescent="0.15">
      <c r="B5564">
        <f ca="1">IF(INDEX(Transactions!$L:$L,ROW()-8)="",TODAY(),INDEX(Transactions!$G:$G,ROW()-8))</f>
        <v>46238</v>
      </c>
      <c r="F5564">
        <f>IF(INDEX(Transactions!$L:$L,ROW()-8)="",0,INDEX(Transactions!$Q:$Q,ROW()-8))</f>
        <v>0</v>
      </c>
    </row>
    <row r="5565" spans="2:6" x14ac:dyDescent="0.15">
      <c r="B5565">
        <f ca="1">IF(INDEX(Transactions!$L:$L,ROW()-8)="",TODAY(),INDEX(Transactions!$G:$G,ROW()-8))</f>
        <v>46238</v>
      </c>
      <c r="F5565">
        <f>IF(INDEX(Transactions!$L:$L,ROW()-8)="",0,INDEX(Transactions!$Q:$Q,ROW()-8))</f>
        <v>0</v>
      </c>
    </row>
    <row r="5566" spans="2:6" x14ac:dyDescent="0.15">
      <c r="B5566">
        <f ca="1">IF(INDEX(Transactions!$L:$L,ROW()-8)="",TODAY(),INDEX(Transactions!$G:$G,ROW()-8))</f>
        <v>46238</v>
      </c>
      <c r="F5566">
        <f>IF(INDEX(Transactions!$L:$L,ROW()-8)="",0,INDEX(Transactions!$Q:$Q,ROW()-8))</f>
        <v>0</v>
      </c>
    </row>
    <row r="5567" spans="2:6" x14ac:dyDescent="0.15">
      <c r="B5567">
        <f ca="1">IF(INDEX(Transactions!$L:$L,ROW()-8)="",TODAY(),INDEX(Transactions!$G:$G,ROW()-8))</f>
        <v>46238</v>
      </c>
      <c r="F5567">
        <f>IF(INDEX(Transactions!$L:$L,ROW()-8)="",0,INDEX(Transactions!$Q:$Q,ROW()-8))</f>
        <v>0</v>
      </c>
    </row>
    <row r="5568" spans="2:6" x14ac:dyDescent="0.15">
      <c r="B5568">
        <f ca="1">IF(INDEX(Transactions!$L:$L,ROW()-8)="",TODAY(),INDEX(Transactions!$G:$G,ROW()-8))</f>
        <v>46238</v>
      </c>
      <c r="F5568">
        <f>IF(INDEX(Transactions!$L:$L,ROW()-8)="",0,INDEX(Transactions!$Q:$Q,ROW()-8))</f>
        <v>0</v>
      </c>
    </row>
    <row r="5569" spans="2:6" x14ac:dyDescent="0.15">
      <c r="B5569">
        <f ca="1">IF(INDEX(Transactions!$L:$L,ROW()-8)="",TODAY(),INDEX(Transactions!$G:$G,ROW()-8))</f>
        <v>46238</v>
      </c>
      <c r="F5569">
        <f>IF(INDEX(Transactions!$L:$L,ROW()-8)="",0,INDEX(Transactions!$Q:$Q,ROW()-8))</f>
        <v>0</v>
      </c>
    </row>
    <row r="5570" spans="2:6" x14ac:dyDescent="0.15">
      <c r="B5570">
        <f ca="1">IF(INDEX(Transactions!$L:$L,ROW()-8)="",TODAY(),INDEX(Transactions!$G:$G,ROW()-8))</f>
        <v>46238</v>
      </c>
      <c r="F5570">
        <f>IF(INDEX(Transactions!$L:$L,ROW()-8)="",0,INDEX(Transactions!$Q:$Q,ROW()-8))</f>
        <v>0</v>
      </c>
    </row>
    <row r="5571" spans="2:6" x14ac:dyDescent="0.15">
      <c r="B5571">
        <f ca="1">IF(INDEX(Transactions!$L:$L,ROW()-8)="",TODAY(),INDEX(Transactions!$G:$G,ROW()-8))</f>
        <v>46238</v>
      </c>
      <c r="F5571">
        <f>IF(INDEX(Transactions!$L:$L,ROW()-8)="",0,INDEX(Transactions!$Q:$Q,ROW()-8))</f>
        <v>0</v>
      </c>
    </row>
    <row r="5572" spans="2:6" x14ac:dyDescent="0.15">
      <c r="B5572">
        <f ca="1">IF(INDEX(Transactions!$L:$L,ROW()-8)="",TODAY(),INDEX(Transactions!$G:$G,ROW()-8))</f>
        <v>46238</v>
      </c>
      <c r="F5572">
        <f>IF(INDEX(Transactions!$L:$L,ROW()-8)="",0,INDEX(Transactions!$Q:$Q,ROW()-8))</f>
        <v>0</v>
      </c>
    </row>
    <row r="5573" spans="2:6" x14ac:dyDescent="0.15">
      <c r="B5573">
        <f ca="1">IF(INDEX(Transactions!$L:$L,ROW()-8)="",TODAY(),INDEX(Transactions!$G:$G,ROW()-8))</f>
        <v>46238</v>
      </c>
      <c r="F5573">
        <f>IF(INDEX(Transactions!$L:$L,ROW()-8)="",0,INDEX(Transactions!$Q:$Q,ROW()-8))</f>
        <v>0</v>
      </c>
    </row>
    <row r="5574" spans="2:6" x14ac:dyDescent="0.15">
      <c r="B5574">
        <f ca="1">IF(INDEX(Transactions!$L:$L,ROW()-8)="",TODAY(),INDEX(Transactions!$G:$G,ROW()-8))</f>
        <v>46238</v>
      </c>
      <c r="F5574">
        <f>IF(INDEX(Transactions!$L:$L,ROW()-8)="",0,INDEX(Transactions!$Q:$Q,ROW()-8))</f>
        <v>0</v>
      </c>
    </row>
    <row r="5575" spans="2:6" x14ac:dyDescent="0.15">
      <c r="B5575">
        <f ca="1">IF(INDEX(Transactions!$L:$L,ROW()-8)="",TODAY(),INDEX(Transactions!$G:$G,ROW()-8))</f>
        <v>46238</v>
      </c>
      <c r="F5575">
        <f>IF(INDEX(Transactions!$L:$L,ROW()-8)="",0,INDEX(Transactions!$Q:$Q,ROW()-8))</f>
        <v>0</v>
      </c>
    </row>
    <row r="5576" spans="2:6" x14ac:dyDescent="0.15">
      <c r="B5576">
        <f ca="1">IF(INDEX(Transactions!$L:$L,ROW()-8)="",TODAY(),INDEX(Transactions!$G:$G,ROW()-8))</f>
        <v>46238</v>
      </c>
      <c r="F5576">
        <f>IF(INDEX(Transactions!$L:$L,ROW()-8)="",0,INDEX(Transactions!$Q:$Q,ROW()-8))</f>
        <v>0</v>
      </c>
    </row>
    <row r="5577" spans="2:6" x14ac:dyDescent="0.15">
      <c r="B5577">
        <f ca="1">IF(INDEX(Transactions!$L:$L,ROW()-8)="",TODAY(),INDEX(Transactions!$G:$G,ROW()-8))</f>
        <v>46238</v>
      </c>
      <c r="F5577">
        <f>IF(INDEX(Transactions!$L:$L,ROW()-8)="",0,INDEX(Transactions!$Q:$Q,ROW()-8))</f>
        <v>0</v>
      </c>
    </row>
    <row r="5578" spans="2:6" x14ac:dyDescent="0.15">
      <c r="B5578">
        <f ca="1">IF(INDEX(Transactions!$L:$L,ROW()-8)="",TODAY(),INDEX(Transactions!$G:$G,ROW()-8))</f>
        <v>46238</v>
      </c>
      <c r="F5578">
        <f>IF(INDEX(Transactions!$L:$L,ROW()-8)="",0,INDEX(Transactions!$Q:$Q,ROW()-8))</f>
        <v>0</v>
      </c>
    </row>
    <row r="5579" spans="2:6" x14ac:dyDescent="0.15">
      <c r="B5579">
        <f ca="1">IF(INDEX(Transactions!$L:$L,ROW()-8)="",TODAY(),INDEX(Transactions!$G:$G,ROW()-8))</f>
        <v>46238</v>
      </c>
      <c r="F5579">
        <f>IF(INDEX(Transactions!$L:$L,ROW()-8)="",0,INDEX(Transactions!$Q:$Q,ROW()-8))</f>
        <v>0</v>
      </c>
    </row>
    <row r="5580" spans="2:6" x14ac:dyDescent="0.15">
      <c r="B5580">
        <f ca="1">IF(INDEX(Transactions!$L:$L,ROW()-8)="",TODAY(),INDEX(Transactions!$G:$G,ROW()-8))</f>
        <v>46238</v>
      </c>
      <c r="F5580">
        <f>IF(INDEX(Transactions!$L:$L,ROW()-8)="",0,INDEX(Transactions!$Q:$Q,ROW()-8))</f>
        <v>0</v>
      </c>
    </row>
    <row r="5581" spans="2:6" x14ac:dyDescent="0.15">
      <c r="B5581">
        <f ca="1">IF(INDEX(Transactions!$L:$L,ROW()-8)="",TODAY(),INDEX(Transactions!$G:$G,ROW()-8))</f>
        <v>46238</v>
      </c>
      <c r="F5581">
        <f>IF(INDEX(Transactions!$L:$L,ROW()-8)="",0,INDEX(Transactions!$Q:$Q,ROW()-8))</f>
        <v>0</v>
      </c>
    </row>
    <row r="5582" spans="2:6" x14ac:dyDescent="0.15">
      <c r="B5582">
        <f ca="1">IF(INDEX(Transactions!$L:$L,ROW()-8)="",TODAY(),INDEX(Transactions!$G:$G,ROW()-8))</f>
        <v>46238</v>
      </c>
      <c r="F5582">
        <f>IF(INDEX(Transactions!$L:$L,ROW()-8)="",0,INDEX(Transactions!$Q:$Q,ROW()-8))</f>
        <v>0</v>
      </c>
    </row>
    <row r="5583" spans="2:6" x14ac:dyDescent="0.15">
      <c r="B5583">
        <f ca="1">IF(INDEX(Transactions!$L:$L,ROW()-8)="",TODAY(),INDEX(Transactions!$G:$G,ROW()-8))</f>
        <v>46238</v>
      </c>
      <c r="F5583">
        <f>IF(INDEX(Transactions!$L:$L,ROW()-8)="",0,INDEX(Transactions!$Q:$Q,ROW()-8))</f>
        <v>0</v>
      </c>
    </row>
    <row r="5584" spans="2:6" x14ac:dyDescent="0.15">
      <c r="B5584">
        <f ca="1">IF(INDEX(Transactions!$L:$L,ROW()-8)="",TODAY(),INDEX(Transactions!$G:$G,ROW()-8))</f>
        <v>46238</v>
      </c>
      <c r="F5584">
        <f>IF(INDEX(Transactions!$L:$L,ROW()-8)="",0,INDEX(Transactions!$Q:$Q,ROW()-8))</f>
        <v>0</v>
      </c>
    </row>
    <row r="5585" spans="2:6" x14ac:dyDescent="0.15">
      <c r="B5585">
        <f ca="1">IF(INDEX(Transactions!$L:$L,ROW()-8)="",TODAY(),INDEX(Transactions!$G:$G,ROW()-8))</f>
        <v>46238</v>
      </c>
      <c r="F5585">
        <f>IF(INDEX(Transactions!$L:$L,ROW()-8)="",0,INDEX(Transactions!$Q:$Q,ROW()-8))</f>
        <v>0</v>
      </c>
    </row>
    <row r="5586" spans="2:6" x14ac:dyDescent="0.15">
      <c r="B5586">
        <f ca="1">IF(INDEX(Transactions!$L:$L,ROW()-8)="",TODAY(),INDEX(Transactions!$G:$G,ROW()-8))</f>
        <v>46238</v>
      </c>
      <c r="F5586">
        <f>IF(INDEX(Transactions!$L:$L,ROW()-8)="",0,INDEX(Transactions!$Q:$Q,ROW()-8))</f>
        <v>0</v>
      </c>
    </row>
    <row r="5587" spans="2:6" x14ac:dyDescent="0.15">
      <c r="B5587">
        <f ca="1">IF(INDEX(Transactions!$L:$L,ROW()-8)="",TODAY(),INDEX(Transactions!$G:$G,ROW()-8))</f>
        <v>46238</v>
      </c>
      <c r="F5587">
        <f>IF(INDEX(Transactions!$L:$L,ROW()-8)="",0,INDEX(Transactions!$Q:$Q,ROW()-8))</f>
        <v>0</v>
      </c>
    </row>
    <row r="5588" spans="2:6" x14ac:dyDescent="0.15">
      <c r="B5588">
        <f ca="1">IF(INDEX(Transactions!$L:$L,ROW()-8)="",TODAY(),INDEX(Transactions!$G:$G,ROW()-8))</f>
        <v>46238</v>
      </c>
      <c r="F5588">
        <f>IF(INDEX(Transactions!$L:$L,ROW()-8)="",0,INDEX(Transactions!$Q:$Q,ROW()-8))</f>
        <v>0</v>
      </c>
    </row>
    <row r="5589" spans="2:6" x14ac:dyDescent="0.15">
      <c r="B5589">
        <f ca="1">IF(INDEX(Transactions!$L:$L,ROW()-8)="",TODAY(),INDEX(Transactions!$G:$G,ROW()-8))</f>
        <v>46238</v>
      </c>
      <c r="F5589">
        <f>IF(INDEX(Transactions!$L:$L,ROW()-8)="",0,INDEX(Transactions!$Q:$Q,ROW()-8))</f>
        <v>0</v>
      </c>
    </row>
    <row r="5590" spans="2:6" x14ac:dyDescent="0.15">
      <c r="B5590">
        <f ca="1">IF(INDEX(Transactions!$L:$L,ROW()-8)="",TODAY(),INDEX(Transactions!$G:$G,ROW()-8))</f>
        <v>46238</v>
      </c>
      <c r="F5590">
        <f>IF(INDEX(Transactions!$L:$L,ROW()-8)="",0,INDEX(Transactions!$Q:$Q,ROW()-8))</f>
        <v>0</v>
      </c>
    </row>
    <row r="5591" spans="2:6" x14ac:dyDescent="0.15">
      <c r="B5591">
        <f ca="1">IF(INDEX(Transactions!$L:$L,ROW()-8)="",TODAY(),INDEX(Transactions!$G:$G,ROW()-8))</f>
        <v>46238</v>
      </c>
      <c r="F5591">
        <f>IF(INDEX(Transactions!$L:$L,ROW()-8)="",0,INDEX(Transactions!$Q:$Q,ROW()-8))</f>
        <v>0</v>
      </c>
    </row>
    <row r="5592" spans="2:6" x14ac:dyDescent="0.15">
      <c r="B5592">
        <f ca="1">IF(INDEX(Transactions!$L:$L,ROW()-8)="",TODAY(),INDEX(Transactions!$G:$G,ROW()-8))</f>
        <v>46238</v>
      </c>
      <c r="F5592">
        <f>IF(INDEX(Transactions!$L:$L,ROW()-8)="",0,INDEX(Transactions!$Q:$Q,ROW()-8))</f>
        <v>0</v>
      </c>
    </row>
    <row r="5593" spans="2:6" x14ac:dyDescent="0.15">
      <c r="B5593">
        <f ca="1">IF(INDEX(Transactions!$L:$L,ROW()-8)="",TODAY(),INDEX(Transactions!$G:$G,ROW()-8))</f>
        <v>46238</v>
      </c>
      <c r="F5593">
        <f>IF(INDEX(Transactions!$L:$L,ROW()-8)="",0,INDEX(Transactions!$Q:$Q,ROW()-8))</f>
        <v>0</v>
      </c>
    </row>
    <row r="5594" spans="2:6" x14ac:dyDescent="0.15">
      <c r="B5594">
        <f ca="1">IF(INDEX(Transactions!$L:$L,ROW()-8)="",TODAY(),INDEX(Transactions!$G:$G,ROW()-8))</f>
        <v>46238</v>
      </c>
      <c r="F5594">
        <f>IF(INDEX(Transactions!$L:$L,ROW()-8)="",0,INDEX(Transactions!$Q:$Q,ROW()-8))</f>
        <v>0</v>
      </c>
    </row>
    <row r="5595" spans="2:6" x14ac:dyDescent="0.15">
      <c r="B5595">
        <f ca="1">IF(INDEX(Transactions!$L:$L,ROW()-8)="",TODAY(),INDEX(Transactions!$G:$G,ROW()-8))</f>
        <v>46238</v>
      </c>
      <c r="F5595">
        <f>IF(INDEX(Transactions!$L:$L,ROW()-8)="",0,INDEX(Transactions!$Q:$Q,ROW()-8))</f>
        <v>0</v>
      </c>
    </row>
    <row r="5596" spans="2:6" x14ac:dyDescent="0.15">
      <c r="B5596">
        <f ca="1">IF(INDEX(Transactions!$L:$L,ROW()-8)="",TODAY(),INDEX(Transactions!$G:$G,ROW()-8))</f>
        <v>46238</v>
      </c>
      <c r="F5596">
        <f>IF(INDEX(Transactions!$L:$L,ROW()-8)="",0,INDEX(Transactions!$Q:$Q,ROW()-8))</f>
        <v>0</v>
      </c>
    </row>
    <row r="5597" spans="2:6" x14ac:dyDescent="0.15">
      <c r="B5597">
        <f ca="1">IF(INDEX(Transactions!$L:$L,ROW()-8)="",TODAY(),INDEX(Transactions!$G:$G,ROW()-8))</f>
        <v>46238</v>
      </c>
      <c r="F5597">
        <f>IF(INDEX(Transactions!$L:$L,ROW()-8)="",0,INDEX(Transactions!$Q:$Q,ROW()-8))</f>
        <v>0</v>
      </c>
    </row>
    <row r="5598" spans="2:6" x14ac:dyDescent="0.15">
      <c r="B5598">
        <f ca="1">IF(INDEX(Transactions!$L:$L,ROW()-8)="",TODAY(),INDEX(Transactions!$G:$G,ROW()-8))</f>
        <v>46238</v>
      </c>
      <c r="F5598">
        <f>IF(INDEX(Transactions!$L:$L,ROW()-8)="",0,INDEX(Transactions!$Q:$Q,ROW()-8))</f>
        <v>0</v>
      </c>
    </row>
    <row r="5599" spans="2:6" x14ac:dyDescent="0.15">
      <c r="B5599">
        <f ca="1">IF(INDEX(Transactions!$L:$L,ROW()-8)="",TODAY(),INDEX(Transactions!$G:$G,ROW()-8))</f>
        <v>46238</v>
      </c>
      <c r="F5599">
        <f>IF(INDEX(Transactions!$L:$L,ROW()-8)="",0,INDEX(Transactions!$Q:$Q,ROW()-8))</f>
        <v>0</v>
      </c>
    </row>
    <row r="5600" spans="2:6" x14ac:dyDescent="0.15">
      <c r="B5600">
        <f ca="1">IF(INDEX(Transactions!$L:$L,ROW()-8)="",TODAY(),INDEX(Transactions!$G:$G,ROW()-8))</f>
        <v>46238</v>
      </c>
      <c r="F5600">
        <f>IF(INDEX(Transactions!$L:$L,ROW()-8)="",0,INDEX(Transactions!$Q:$Q,ROW()-8))</f>
        <v>0</v>
      </c>
    </row>
    <row r="5601" spans="2:6" x14ac:dyDescent="0.15">
      <c r="B5601">
        <f ca="1">IF(INDEX(Transactions!$L:$L,ROW()-8)="",TODAY(),INDEX(Transactions!$G:$G,ROW()-8))</f>
        <v>46238</v>
      </c>
      <c r="F5601">
        <f>IF(INDEX(Transactions!$L:$L,ROW()-8)="",0,INDEX(Transactions!$Q:$Q,ROW()-8))</f>
        <v>0</v>
      </c>
    </row>
    <row r="5602" spans="2:6" x14ac:dyDescent="0.15">
      <c r="B5602">
        <f ca="1">IF(INDEX(Transactions!$L:$L,ROW()-8)="",TODAY(),INDEX(Transactions!$G:$G,ROW()-8))</f>
        <v>46238</v>
      </c>
      <c r="F5602">
        <f>IF(INDEX(Transactions!$L:$L,ROW()-8)="",0,INDEX(Transactions!$Q:$Q,ROW()-8))</f>
        <v>0</v>
      </c>
    </row>
    <row r="5603" spans="2:6" x14ac:dyDescent="0.15">
      <c r="B5603">
        <f ca="1">IF(INDEX(Transactions!$L:$L,ROW()-8)="",TODAY(),INDEX(Transactions!$G:$G,ROW()-8))</f>
        <v>46238</v>
      </c>
      <c r="F5603">
        <f>IF(INDEX(Transactions!$L:$L,ROW()-8)="",0,INDEX(Transactions!$Q:$Q,ROW()-8))</f>
        <v>0</v>
      </c>
    </row>
    <row r="5604" spans="2:6" x14ac:dyDescent="0.15">
      <c r="B5604">
        <f ca="1">IF(INDEX(Transactions!$L:$L,ROW()-8)="",TODAY(),INDEX(Transactions!$G:$G,ROW()-8))</f>
        <v>46238</v>
      </c>
      <c r="F5604">
        <f>IF(INDEX(Transactions!$L:$L,ROW()-8)="",0,INDEX(Transactions!$Q:$Q,ROW()-8))</f>
        <v>0</v>
      </c>
    </row>
    <row r="5605" spans="2:6" x14ac:dyDescent="0.15">
      <c r="B5605">
        <f ca="1">IF(INDEX(Transactions!$L:$L,ROW()-8)="",TODAY(),INDEX(Transactions!$G:$G,ROW()-8))</f>
        <v>46238</v>
      </c>
      <c r="F5605">
        <f>IF(INDEX(Transactions!$L:$L,ROW()-8)="",0,INDEX(Transactions!$Q:$Q,ROW()-8))</f>
        <v>0</v>
      </c>
    </row>
    <row r="5606" spans="2:6" x14ac:dyDescent="0.15">
      <c r="B5606">
        <f ca="1">IF(INDEX(Transactions!$L:$L,ROW()-8)="",TODAY(),INDEX(Transactions!$G:$G,ROW()-8))</f>
        <v>46238</v>
      </c>
      <c r="F5606">
        <f>IF(INDEX(Transactions!$L:$L,ROW()-8)="",0,INDEX(Transactions!$Q:$Q,ROW()-8))</f>
        <v>0</v>
      </c>
    </row>
    <row r="5607" spans="2:6" x14ac:dyDescent="0.15">
      <c r="B5607">
        <f ca="1">IF(INDEX(Transactions!$L:$L,ROW()-8)="",TODAY(),INDEX(Transactions!$G:$G,ROW()-8))</f>
        <v>46238</v>
      </c>
      <c r="F5607">
        <f>IF(INDEX(Transactions!$L:$L,ROW()-8)="",0,INDEX(Transactions!$Q:$Q,ROW()-8))</f>
        <v>0</v>
      </c>
    </row>
    <row r="5608" spans="2:6" x14ac:dyDescent="0.15">
      <c r="B5608">
        <f ca="1">IF(INDEX(Transactions!$L:$L,ROW()-8)="",TODAY(),INDEX(Transactions!$G:$G,ROW()-8))</f>
        <v>46238</v>
      </c>
      <c r="F5608">
        <f>IF(INDEX(Transactions!$L:$L,ROW()-8)="",0,INDEX(Transactions!$Q:$Q,ROW()-8))</f>
        <v>0</v>
      </c>
    </row>
    <row r="5609" spans="2:6" x14ac:dyDescent="0.15">
      <c r="B5609">
        <f ca="1">IF(INDEX(Transactions!$L:$L,ROW()-8)="",TODAY(),INDEX(Transactions!$G:$G,ROW()-8))</f>
        <v>46238</v>
      </c>
      <c r="F5609">
        <f>IF(INDEX(Transactions!$L:$L,ROW()-8)="",0,INDEX(Transactions!$Q:$Q,ROW()-8))</f>
        <v>0</v>
      </c>
    </row>
    <row r="5610" spans="2:6" x14ac:dyDescent="0.15">
      <c r="B5610">
        <f ca="1">IF(INDEX(Transactions!$L:$L,ROW()-8)="",TODAY(),INDEX(Transactions!$G:$G,ROW()-8))</f>
        <v>46238</v>
      </c>
      <c r="F5610">
        <f>IF(INDEX(Transactions!$L:$L,ROW()-8)="",0,INDEX(Transactions!$Q:$Q,ROW()-8))</f>
        <v>0</v>
      </c>
    </row>
    <row r="5611" spans="2:6" x14ac:dyDescent="0.15">
      <c r="B5611">
        <f ca="1">IF(INDEX(Transactions!$L:$L,ROW()-8)="",TODAY(),INDEX(Transactions!$G:$G,ROW()-8))</f>
        <v>46238</v>
      </c>
      <c r="F5611">
        <f>IF(INDEX(Transactions!$L:$L,ROW()-8)="",0,INDEX(Transactions!$Q:$Q,ROW()-8))</f>
        <v>0</v>
      </c>
    </row>
    <row r="5612" spans="2:6" x14ac:dyDescent="0.15">
      <c r="B5612">
        <f ca="1">IF(INDEX(Transactions!$L:$L,ROW()-8)="",TODAY(),INDEX(Transactions!$G:$G,ROW()-8))</f>
        <v>46238</v>
      </c>
      <c r="F5612">
        <f>IF(INDEX(Transactions!$L:$L,ROW()-8)="",0,INDEX(Transactions!$Q:$Q,ROW()-8))</f>
        <v>0</v>
      </c>
    </row>
    <row r="5613" spans="2:6" x14ac:dyDescent="0.15">
      <c r="B5613">
        <f ca="1">IF(INDEX(Transactions!$L:$L,ROW()-8)="",TODAY(),INDEX(Transactions!$G:$G,ROW()-8))</f>
        <v>46238</v>
      </c>
      <c r="F5613">
        <f>IF(INDEX(Transactions!$L:$L,ROW()-8)="",0,INDEX(Transactions!$Q:$Q,ROW()-8))</f>
        <v>0</v>
      </c>
    </row>
    <row r="5614" spans="2:6" x14ac:dyDescent="0.15">
      <c r="B5614">
        <f ca="1">IF(INDEX(Transactions!$L:$L,ROW()-8)="",TODAY(),INDEX(Transactions!$G:$G,ROW()-8))</f>
        <v>46238</v>
      </c>
      <c r="F5614">
        <f>IF(INDEX(Transactions!$L:$L,ROW()-8)="",0,INDEX(Transactions!$Q:$Q,ROW()-8))</f>
        <v>0</v>
      </c>
    </row>
    <row r="5615" spans="2:6" x14ac:dyDescent="0.15">
      <c r="B5615">
        <f ca="1">IF(INDEX(Transactions!$L:$L,ROW()-8)="",TODAY(),INDEX(Transactions!$G:$G,ROW()-8))</f>
        <v>46238</v>
      </c>
      <c r="F5615">
        <f>IF(INDEX(Transactions!$L:$L,ROW()-8)="",0,INDEX(Transactions!$Q:$Q,ROW()-8))</f>
        <v>0</v>
      </c>
    </row>
    <row r="5616" spans="2:6" x14ac:dyDescent="0.15">
      <c r="B5616">
        <f ca="1">IF(INDEX(Transactions!$L:$L,ROW()-8)="",TODAY(),INDEX(Transactions!$G:$G,ROW()-8))</f>
        <v>46238</v>
      </c>
      <c r="F5616">
        <f>IF(INDEX(Transactions!$L:$L,ROW()-8)="",0,INDEX(Transactions!$Q:$Q,ROW()-8))</f>
        <v>0</v>
      </c>
    </row>
    <row r="5617" spans="2:6" x14ac:dyDescent="0.15">
      <c r="B5617">
        <f ca="1">IF(INDEX(Transactions!$L:$L,ROW()-8)="",TODAY(),INDEX(Transactions!$G:$G,ROW()-8))</f>
        <v>46238</v>
      </c>
      <c r="F5617">
        <f>IF(INDEX(Transactions!$L:$L,ROW()-8)="",0,INDEX(Transactions!$Q:$Q,ROW()-8))</f>
        <v>0</v>
      </c>
    </row>
    <row r="5618" spans="2:6" x14ac:dyDescent="0.15">
      <c r="B5618">
        <f ca="1">IF(INDEX(Transactions!$L:$L,ROW()-8)="",TODAY(),INDEX(Transactions!$G:$G,ROW()-8))</f>
        <v>46238</v>
      </c>
      <c r="F5618">
        <f>IF(INDEX(Transactions!$L:$L,ROW()-8)="",0,INDEX(Transactions!$Q:$Q,ROW()-8))</f>
        <v>0</v>
      </c>
    </row>
    <row r="5619" spans="2:6" x14ac:dyDescent="0.15">
      <c r="B5619">
        <f ca="1">IF(INDEX(Transactions!$L:$L,ROW()-8)="",TODAY(),INDEX(Transactions!$G:$G,ROW()-8))</f>
        <v>46238</v>
      </c>
      <c r="F5619">
        <f>IF(INDEX(Transactions!$L:$L,ROW()-8)="",0,INDEX(Transactions!$Q:$Q,ROW()-8))</f>
        <v>0</v>
      </c>
    </row>
    <row r="5620" spans="2:6" x14ac:dyDescent="0.15">
      <c r="B5620">
        <f ca="1">IF(INDEX(Transactions!$L:$L,ROW()-8)="",TODAY(),INDEX(Transactions!$G:$G,ROW()-8))</f>
        <v>46238</v>
      </c>
      <c r="F5620">
        <f>IF(INDEX(Transactions!$L:$L,ROW()-8)="",0,INDEX(Transactions!$Q:$Q,ROW()-8))</f>
        <v>0</v>
      </c>
    </row>
    <row r="5621" spans="2:6" x14ac:dyDescent="0.15">
      <c r="B5621">
        <f ca="1">IF(INDEX(Transactions!$L:$L,ROW()-8)="",TODAY(),INDEX(Transactions!$G:$G,ROW()-8))</f>
        <v>46238</v>
      </c>
      <c r="F5621">
        <f>IF(INDEX(Transactions!$L:$L,ROW()-8)="",0,INDEX(Transactions!$Q:$Q,ROW()-8))</f>
        <v>0</v>
      </c>
    </row>
    <row r="5622" spans="2:6" x14ac:dyDescent="0.15">
      <c r="B5622">
        <f ca="1">IF(INDEX(Transactions!$L:$L,ROW()-8)="",TODAY(),INDEX(Transactions!$G:$G,ROW()-8))</f>
        <v>46238</v>
      </c>
      <c r="F5622">
        <f>IF(INDEX(Transactions!$L:$L,ROW()-8)="",0,INDEX(Transactions!$Q:$Q,ROW()-8))</f>
        <v>0</v>
      </c>
    </row>
    <row r="5623" spans="2:6" x14ac:dyDescent="0.15">
      <c r="B5623">
        <f ca="1">IF(INDEX(Transactions!$L:$L,ROW()-8)="",TODAY(),INDEX(Transactions!$G:$G,ROW()-8))</f>
        <v>46238</v>
      </c>
      <c r="F5623">
        <f>IF(INDEX(Transactions!$L:$L,ROW()-8)="",0,INDEX(Transactions!$Q:$Q,ROW()-8))</f>
        <v>0</v>
      </c>
    </row>
    <row r="5624" spans="2:6" x14ac:dyDescent="0.15">
      <c r="B5624">
        <f ca="1">IF(INDEX(Transactions!$L:$L,ROW()-8)="",TODAY(),INDEX(Transactions!$G:$G,ROW()-8))</f>
        <v>46238</v>
      </c>
      <c r="F5624">
        <f>IF(INDEX(Transactions!$L:$L,ROW()-8)="",0,INDEX(Transactions!$Q:$Q,ROW()-8))</f>
        <v>0</v>
      </c>
    </row>
    <row r="5625" spans="2:6" x14ac:dyDescent="0.15">
      <c r="B5625">
        <f ca="1">IF(INDEX(Transactions!$L:$L,ROW()-8)="",TODAY(),INDEX(Transactions!$G:$G,ROW()-8))</f>
        <v>46238</v>
      </c>
      <c r="F5625">
        <f>IF(INDEX(Transactions!$L:$L,ROW()-8)="",0,INDEX(Transactions!$Q:$Q,ROW()-8))</f>
        <v>0</v>
      </c>
    </row>
    <row r="5626" spans="2:6" x14ac:dyDescent="0.15">
      <c r="B5626">
        <f ca="1">IF(INDEX(Transactions!$L:$L,ROW()-8)="",TODAY(),INDEX(Transactions!$G:$G,ROW()-8))</f>
        <v>46238</v>
      </c>
      <c r="F5626">
        <f>IF(INDEX(Transactions!$L:$L,ROW()-8)="",0,INDEX(Transactions!$Q:$Q,ROW()-8))</f>
        <v>0</v>
      </c>
    </row>
    <row r="5627" spans="2:6" x14ac:dyDescent="0.15">
      <c r="B5627">
        <f ca="1">IF(INDEX(Transactions!$L:$L,ROW()-8)="",TODAY(),INDEX(Transactions!$G:$G,ROW()-8))</f>
        <v>46238</v>
      </c>
      <c r="F5627">
        <f>IF(INDEX(Transactions!$L:$L,ROW()-8)="",0,INDEX(Transactions!$Q:$Q,ROW()-8))</f>
        <v>0</v>
      </c>
    </row>
    <row r="5628" spans="2:6" x14ac:dyDescent="0.15">
      <c r="B5628">
        <f ca="1">IF(INDEX(Transactions!$L:$L,ROW()-8)="",TODAY(),INDEX(Transactions!$G:$G,ROW()-8))</f>
        <v>46238</v>
      </c>
      <c r="F5628">
        <f>IF(INDEX(Transactions!$L:$L,ROW()-8)="",0,INDEX(Transactions!$Q:$Q,ROW()-8))</f>
        <v>0</v>
      </c>
    </row>
    <row r="5629" spans="2:6" x14ac:dyDescent="0.15">
      <c r="B5629">
        <f ca="1">IF(INDEX(Transactions!$L:$L,ROW()-8)="",TODAY(),INDEX(Transactions!$G:$G,ROW()-8))</f>
        <v>46238</v>
      </c>
      <c r="F5629">
        <f>IF(INDEX(Transactions!$L:$L,ROW()-8)="",0,INDEX(Transactions!$Q:$Q,ROW()-8))</f>
        <v>0</v>
      </c>
    </row>
    <row r="5630" spans="2:6" x14ac:dyDescent="0.15">
      <c r="B5630">
        <f ca="1">IF(INDEX(Transactions!$L:$L,ROW()-8)="",TODAY(),INDEX(Transactions!$G:$G,ROW()-8))</f>
        <v>46238</v>
      </c>
      <c r="F5630">
        <f>IF(INDEX(Transactions!$L:$L,ROW()-8)="",0,INDEX(Transactions!$Q:$Q,ROW()-8))</f>
        <v>0</v>
      </c>
    </row>
    <row r="5631" spans="2:6" x14ac:dyDescent="0.15">
      <c r="B5631">
        <f ca="1">IF(INDEX(Transactions!$L:$L,ROW()-8)="",TODAY(),INDEX(Transactions!$G:$G,ROW()-8))</f>
        <v>46238</v>
      </c>
      <c r="F5631">
        <f>IF(INDEX(Transactions!$L:$L,ROW()-8)="",0,INDEX(Transactions!$Q:$Q,ROW()-8))</f>
        <v>0</v>
      </c>
    </row>
    <row r="5632" spans="2:6" x14ac:dyDescent="0.15">
      <c r="B5632">
        <f ca="1">IF(INDEX(Transactions!$L:$L,ROW()-8)="",TODAY(),INDEX(Transactions!$G:$G,ROW()-8))</f>
        <v>46238</v>
      </c>
      <c r="F5632">
        <f>IF(INDEX(Transactions!$L:$L,ROW()-8)="",0,INDEX(Transactions!$Q:$Q,ROW()-8))</f>
        <v>0</v>
      </c>
    </row>
    <row r="5633" spans="2:6" x14ac:dyDescent="0.15">
      <c r="B5633">
        <f ca="1">IF(INDEX(Transactions!$L:$L,ROW()-8)="",TODAY(),INDEX(Transactions!$G:$G,ROW()-8))</f>
        <v>46238</v>
      </c>
      <c r="F5633">
        <f>IF(INDEX(Transactions!$L:$L,ROW()-8)="",0,INDEX(Transactions!$Q:$Q,ROW()-8))</f>
        <v>0</v>
      </c>
    </row>
    <row r="5634" spans="2:6" x14ac:dyDescent="0.15">
      <c r="B5634">
        <f ca="1">IF(INDEX(Transactions!$L:$L,ROW()-8)="",TODAY(),INDEX(Transactions!$G:$G,ROW()-8))</f>
        <v>46238</v>
      </c>
      <c r="F5634">
        <f>IF(INDEX(Transactions!$L:$L,ROW()-8)="",0,INDEX(Transactions!$Q:$Q,ROW()-8))</f>
        <v>0</v>
      </c>
    </row>
    <row r="5635" spans="2:6" x14ac:dyDescent="0.15">
      <c r="B5635">
        <f ca="1">IF(INDEX(Transactions!$L:$L,ROW()-8)="",TODAY(),INDEX(Transactions!$G:$G,ROW()-8))</f>
        <v>46238</v>
      </c>
      <c r="F5635">
        <f>IF(INDEX(Transactions!$L:$L,ROW()-8)="",0,INDEX(Transactions!$Q:$Q,ROW()-8))</f>
        <v>0</v>
      </c>
    </row>
    <row r="5636" spans="2:6" x14ac:dyDescent="0.15">
      <c r="B5636">
        <f ca="1">IF(INDEX(Transactions!$L:$L,ROW()-8)="",TODAY(),INDEX(Transactions!$G:$G,ROW()-8))</f>
        <v>46238</v>
      </c>
      <c r="F5636">
        <f>IF(INDEX(Transactions!$L:$L,ROW()-8)="",0,INDEX(Transactions!$Q:$Q,ROW()-8))</f>
        <v>0</v>
      </c>
    </row>
    <row r="5637" spans="2:6" x14ac:dyDescent="0.15">
      <c r="B5637">
        <f ca="1">IF(INDEX(Transactions!$L:$L,ROW()-8)="",TODAY(),INDEX(Transactions!$G:$G,ROW()-8))</f>
        <v>46238</v>
      </c>
      <c r="F5637">
        <f>IF(INDEX(Transactions!$L:$L,ROW()-8)="",0,INDEX(Transactions!$Q:$Q,ROW()-8))</f>
        <v>0</v>
      </c>
    </row>
    <row r="5638" spans="2:6" x14ac:dyDescent="0.15">
      <c r="B5638">
        <f ca="1">IF(INDEX(Transactions!$L:$L,ROW()-8)="",TODAY(),INDEX(Transactions!$G:$G,ROW()-8))</f>
        <v>46238</v>
      </c>
      <c r="F5638">
        <f>IF(INDEX(Transactions!$L:$L,ROW()-8)="",0,INDEX(Transactions!$Q:$Q,ROW()-8))</f>
        <v>0</v>
      </c>
    </row>
    <row r="5639" spans="2:6" x14ac:dyDescent="0.15">
      <c r="B5639">
        <f ca="1">IF(INDEX(Transactions!$L:$L,ROW()-8)="",TODAY(),INDEX(Transactions!$G:$G,ROW()-8))</f>
        <v>46238</v>
      </c>
      <c r="F5639">
        <f>IF(INDEX(Transactions!$L:$L,ROW()-8)="",0,INDEX(Transactions!$Q:$Q,ROW()-8))</f>
        <v>0</v>
      </c>
    </row>
    <row r="5640" spans="2:6" x14ac:dyDescent="0.15">
      <c r="B5640">
        <f ca="1">IF(INDEX(Transactions!$L:$L,ROW()-8)="",TODAY(),INDEX(Transactions!$G:$G,ROW()-8))</f>
        <v>46238</v>
      </c>
      <c r="F5640">
        <f>IF(INDEX(Transactions!$L:$L,ROW()-8)="",0,INDEX(Transactions!$Q:$Q,ROW()-8))</f>
        <v>0</v>
      </c>
    </row>
    <row r="5641" spans="2:6" x14ac:dyDescent="0.15">
      <c r="B5641">
        <f ca="1">IF(INDEX(Transactions!$L:$L,ROW()-8)="",TODAY(),INDEX(Transactions!$G:$G,ROW()-8))</f>
        <v>46238</v>
      </c>
      <c r="F5641">
        <f>IF(INDEX(Transactions!$L:$L,ROW()-8)="",0,INDEX(Transactions!$Q:$Q,ROW()-8))</f>
        <v>0</v>
      </c>
    </row>
    <row r="5642" spans="2:6" x14ac:dyDescent="0.15">
      <c r="B5642">
        <f ca="1">IF(INDEX(Transactions!$L:$L,ROW()-8)="",TODAY(),INDEX(Transactions!$G:$G,ROW()-8))</f>
        <v>46238</v>
      </c>
      <c r="F5642">
        <f>IF(INDEX(Transactions!$L:$L,ROW()-8)="",0,INDEX(Transactions!$Q:$Q,ROW()-8))</f>
        <v>0</v>
      </c>
    </row>
    <row r="5643" spans="2:6" x14ac:dyDescent="0.15">
      <c r="B5643">
        <f ca="1">IF(INDEX(Transactions!$L:$L,ROW()-8)="",TODAY(),INDEX(Transactions!$G:$G,ROW()-8))</f>
        <v>46238</v>
      </c>
      <c r="F5643">
        <f>IF(INDEX(Transactions!$L:$L,ROW()-8)="",0,INDEX(Transactions!$Q:$Q,ROW()-8))</f>
        <v>0</v>
      </c>
    </row>
    <row r="5644" spans="2:6" x14ac:dyDescent="0.15">
      <c r="B5644">
        <f ca="1">IF(INDEX(Transactions!$L:$L,ROW()-8)="",TODAY(),INDEX(Transactions!$G:$G,ROW()-8))</f>
        <v>46238</v>
      </c>
      <c r="F5644">
        <f>IF(INDEX(Transactions!$L:$L,ROW()-8)="",0,INDEX(Transactions!$Q:$Q,ROW()-8))</f>
        <v>0</v>
      </c>
    </row>
    <row r="5645" spans="2:6" x14ac:dyDescent="0.15">
      <c r="B5645">
        <f ca="1">IF(INDEX(Transactions!$L:$L,ROW()-8)="",TODAY(),INDEX(Transactions!$G:$G,ROW()-8))</f>
        <v>46238</v>
      </c>
      <c r="F5645">
        <f>IF(INDEX(Transactions!$L:$L,ROW()-8)="",0,INDEX(Transactions!$Q:$Q,ROW()-8))</f>
        <v>0</v>
      </c>
    </row>
    <row r="5646" spans="2:6" x14ac:dyDescent="0.15">
      <c r="B5646">
        <f ca="1">IF(INDEX(Transactions!$L:$L,ROW()-8)="",TODAY(),INDEX(Transactions!$G:$G,ROW()-8))</f>
        <v>46238</v>
      </c>
      <c r="F5646">
        <f>IF(INDEX(Transactions!$L:$L,ROW()-8)="",0,INDEX(Transactions!$Q:$Q,ROW()-8))</f>
        <v>0</v>
      </c>
    </row>
    <row r="5647" spans="2:6" x14ac:dyDescent="0.15">
      <c r="B5647">
        <f ca="1">IF(INDEX(Transactions!$L:$L,ROW()-8)="",TODAY(),INDEX(Transactions!$G:$G,ROW()-8))</f>
        <v>46238</v>
      </c>
      <c r="F5647">
        <f>IF(INDEX(Transactions!$L:$L,ROW()-8)="",0,INDEX(Transactions!$Q:$Q,ROW()-8))</f>
        <v>0</v>
      </c>
    </row>
    <row r="5648" spans="2:6" x14ac:dyDescent="0.15">
      <c r="B5648">
        <f ca="1">IF(INDEX(Transactions!$L:$L,ROW()-8)="",TODAY(),INDEX(Transactions!$G:$G,ROW()-8))</f>
        <v>46238</v>
      </c>
      <c r="F5648">
        <f>IF(INDEX(Transactions!$L:$L,ROW()-8)="",0,INDEX(Transactions!$Q:$Q,ROW()-8))</f>
        <v>0</v>
      </c>
    </row>
    <row r="5649" spans="2:6" x14ac:dyDescent="0.15">
      <c r="B5649">
        <f ca="1">IF(INDEX(Transactions!$L:$L,ROW()-8)="",TODAY(),INDEX(Transactions!$G:$G,ROW()-8))</f>
        <v>46238</v>
      </c>
      <c r="F5649">
        <f>IF(INDEX(Transactions!$L:$L,ROW()-8)="",0,INDEX(Transactions!$Q:$Q,ROW()-8))</f>
        <v>0</v>
      </c>
    </row>
    <row r="5650" spans="2:6" x14ac:dyDescent="0.15">
      <c r="B5650">
        <f ca="1">IF(INDEX(Transactions!$L:$L,ROW()-8)="",TODAY(),INDEX(Transactions!$G:$G,ROW()-8))</f>
        <v>46238</v>
      </c>
      <c r="F5650">
        <f>IF(INDEX(Transactions!$L:$L,ROW()-8)="",0,INDEX(Transactions!$Q:$Q,ROW()-8))</f>
        <v>0</v>
      </c>
    </row>
    <row r="5651" spans="2:6" x14ac:dyDescent="0.15">
      <c r="B5651">
        <f ca="1">IF(INDEX(Transactions!$L:$L,ROW()-8)="",TODAY(),INDEX(Transactions!$G:$G,ROW()-8))</f>
        <v>46238</v>
      </c>
      <c r="F5651">
        <f>IF(INDEX(Transactions!$L:$L,ROW()-8)="",0,INDEX(Transactions!$Q:$Q,ROW()-8))</f>
        <v>0</v>
      </c>
    </row>
    <row r="5652" spans="2:6" x14ac:dyDescent="0.15">
      <c r="B5652">
        <f ca="1">IF(INDEX(Transactions!$L:$L,ROW()-8)="",TODAY(),INDEX(Transactions!$G:$G,ROW()-8))</f>
        <v>46238</v>
      </c>
      <c r="F5652">
        <f>IF(INDEX(Transactions!$L:$L,ROW()-8)="",0,INDEX(Transactions!$Q:$Q,ROW()-8))</f>
        <v>0</v>
      </c>
    </row>
    <row r="5653" spans="2:6" x14ac:dyDescent="0.15">
      <c r="B5653">
        <f ca="1">IF(INDEX(Transactions!$L:$L,ROW()-8)="",TODAY(),INDEX(Transactions!$G:$G,ROW()-8))</f>
        <v>46238</v>
      </c>
      <c r="F5653">
        <f>IF(INDEX(Transactions!$L:$L,ROW()-8)="",0,INDEX(Transactions!$Q:$Q,ROW()-8))</f>
        <v>0</v>
      </c>
    </row>
    <row r="5654" spans="2:6" x14ac:dyDescent="0.15">
      <c r="B5654">
        <f ca="1">IF(INDEX(Transactions!$L:$L,ROW()-8)="",TODAY(),INDEX(Transactions!$G:$G,ROW()-8))</f>
        <v>46238</v>
      </c>
      <c r="F5654">
        <f>IF(INDEX(Transactions!$L:$L,ROW()-8)="",0,INDEX(Transactions!$Q:$Q,ROW()-8))</f>
        <v>0</v>
      </c>
    </row>
    <row r="5655" spans="2:6" x14ac:dyDescent="0.15">
      <c r="B5655">
        <f ca="1">IF(INDEX(Transactions!$L:$L,ROW()-8)="",TODAY(),INDEX(Transactions!$G:$G,ROW()-8))</f>
        <v>46238</v>
      </c>
      <c r="F5655">
        <f>IF(INDEX(Transactions!$L:$L,ROW()-8)="",0,INDEX(Transactions!$Q:$Q,ROW()-8))</f>
        <v>0</v>
      </c>
    </row>
    <row r="5656" spans="2:6" x14ac:dyDescent="0.15">
      <c r="B5656">
        <f ca="1">IF(INDEX(Transactions!$L:$L,ROW()-8)="",TODAY(),INDEX(Transactions!$G:$G,ROW()-8))</f>
        <v>46238</v>
      </c>
      <c r="F5656">
        <f>IF(INDEX(Transactions!$L:$L,ROW()-8)="",0,INDEX(Transactions!$Q:$Q,ROW()-8))</f>
        <v>0</v>
      </c>
    </row>
    <row r="5657" spans="2:6" x14ac:dyDescent="0.15">
      <c r="B5657">
        <f ca="1">IF(INDEX(Transactions!$L:$L,ROW()-8)="",TODAY(),INDEX(Transactions!$G:$G,ROW()-8))</f>
        <v>46238</v>
      </c>
      <c r="F5657">
        <f>IF(INDEX(Transactions!$L:$L,ROW()-8)="",0,INDEX(Transactions!$Q:$Q,ROW()-8))</f>
        <v>0</v>
      </c>
    </row>
    <row r="5658" spans="2:6" x14ac:dyDescent="0.15">
      <c r="B5658">
        <f ca="1">IF(INDEX(Transactions!$L:$L,ROW()-8)="",TODAY(),INDEX(Transactions!$G:$G,ROW()-8))</f>
        <v>46238</v>
      </c>
      <c r="F5658">
        <f>IF(INDEX(Transactions!$L:$L,ROW()-8)="",0,INDEX(Transactions!$Q:$Q,ROW()-8))</f>
        <v>0</v>
      </c>
    </row>
    <row r="5659" spans="2:6" x14ac:dyDescent="0.15">
      <c r="B5659">
        <f ca="1">IF(INDEX(Transactions!$L:$L,ROW()-8)="",TODAY(),INDEX(Transactions!$G:$G,ROW()-8))</f>
        <v>46238</v>
      </c>
      <c r="F5659">
        <f>IF(INDEX(Transactions!$L:$L,ROW()-8)="",0,INDEX(Transactions!$Q:$Q,ROW()-8))</f>
        <v>0</v>
      </c>
    </row>
    <row r="5660" spans="2:6" x14ac:dyDescent="0.15">
      <c r="B5660">
        <f ca="1">IF(INDEX(Transactions!$L:$L,ROW()-8)="",TODAY(),INDEX(Transactions!$G:$G,ROW()-8))</f>
        <v>46238</v>
      </c>
      <c r="F5660">
        <f>IF(INDEX(Transactions!$L:$L,ROW()-8)="",0,INDEX(Transactions!$Q:$Q,ROW()-8))</f>
        <v>0</v>
      </c>
    </row>
    <row r="5661" spans="2:6" x14ac:dyDescent="0.15">
      <c r="B5661">
        <f ca="1">IF(INDEX(Transactions!$L:$L,ROW()-8)="",TODAY(),INDEX(Transactions!$G:$G,ROW()-8))</f>
        <v>46238</v>
      </c>
      <c r="F5661">
        <f>IF(INDEX(Transactions!$L:$L,ROW()-8)="",0,INDEX(Transactions!$Q:$Q,ROW()-8))</f>
        <v>0</v>
      </c>
    </row>
    <row r="5662" spans="2:6" x14ac:dyDescent="0.15">
      <c r="B5662">
        <f ca="1">IF(INDEX(Transactions!$L:$L,ROW()-8)="",TODAY(),INDEX(Transactions!$G:$G,ROW()-8))</f>
        <v>46238</v>
      </c>
      <c r="F5662">
        <f>IF(INDEX(Transactions!$L:$L,ROW()-8)="",0,INDEX(Transactions!$Q:$Q,ROW()-8))</f>
        <v>0</v>
      </c>
    </row>
    <row r="5663" spans="2:6" x14ac:dyDescent="0.15">
      <c r="B5663">
        <f ca="1">IF(INDEX(Transactions!$L:$L,ROW()-8)="",TODAY(),INDEX(Transactions!$G:$G,ROW()-8))</f>
        <v>46238</v>
      </c>
      <c r="F5663">
        <f>IF(INDEX(Transactions!$L:$L,ROW()-8)="",0,INDEX(Transactions!$Q:$Q,ROW()-8))</f>
        <v>0</v>
      </c>
    </row>
    <row r="5664" spans="2:6" x14ac:dyDescent="0.15">
      <c r="B5664">
        <f ca="1">IF(INDEX(Transactions!$L:$L,ROW()-8)="",TODAY(),INDEX(Transactions!$G:$G,ROW()-8))</f>
        <v>46238</v>
      </c>
      <c r="F5664">
        <f>IF(INDEX(Transactions!$L:$L,ROW()-8)="",0,INDEX(Transactions!$Q:$Q,ROW()-8))</f>
        <v>0</v>
      </c>
    </row>
    <row r="5665" spans="2:6" x14ac:dyDescent="0.15">
      <c r="B5665">
        <f ca="1">IF(INDEX(Transactions!$L:$L,ROW()-8)="",TODAY(),INDEX(Transactions!$G:$G,ROW()-8))</f>
        <v>46238</v>
      </c>
      <c r="F5665">
        <f>IF(INDEX(Transactions!$L:$L,ROW()-8)="",0,INDEX(Transactions!$Q:$Q,ROW()-8))</f>
        <v>0</v>
      </c>
    </row>
    <row r="5666" spans="2:6" x14ac:dyDescent="0.15">
      <c r="B5666">
        <f ca="1">IF(INDEX(Transactions!$L:$L,ROW()-8)="",TODAY(),INDEX(Transactions!$G:$G,ROW()-8))</f>
        <v>46238</v>
      </c>
      <c r="F5666">
        <f>IF(INDEX(Transactions!$L:$L,ROW()-8)="",0,INDEX(Transactions!$Q:$Q,ROW()-8))</f>
        <v>0</v>
      </c>
    </row>
    <row r="5667" spans="2:6" x14ac:dyDescent="0.15">
      <c r="B5667">
        <f ca="1">IF(INDEX(Transactions!$L:$L,ROW()-8)="",TODAY(),INDEX(Transactions!$G:$G,ROW()-8))</f>
        <v>46238</v>
      </c>
      <c r="F5667">
        <f>IF(INDEX(Transactions!$L:$L,ROW()-8)="",0,INDEX(Transactions!$Q:$Q,ROW()-8))</f>
        <v>0</v>
      </c>
    </row>
    <row r="5668" spans="2:6" x14ac:dyDescent="0.15">
      <c r="B5668">
        <f ca="1">IF(INDEX(Transactions!$L:$L,ROW()-8)="",TODAY(),INDEX(Transactions!$G:$G,ROW()-8))</f>
        <v>46238</v>
      </c>
      <c r="F5668">
        <f>IF(INDEX(Transactions!$L:$L,ROW()-8)="",0,INDEX(Transactions!$Q:$Q,ROW()-8))</f>
        <v>0</v>
      </c>
    </row>
    <row r="5669" spans="2:6" x14ac:dyDescent="0.15">
      <c r="B5669">
        <f ca="1">IF(INDEX(Transactions!$L:$L,ROW()-8)="",TODAY(),INDEX(Transactions!$G:$G,ROW()-8))</f>
        <v>46238</v>
      </c>
      <c r="F5669">
        <f>IF(INDEX(Transactions!$L:$L,ROW()-8)="",0,INDEX(Transactions!$Q:$Q,ROW()-8))</f>
        <v>0</v>
      </c>
    </row>
    <row r="5670" spans="2:6" x14ac:dyDescent="0.15">
      <c r="B5670">
        <f ca="1">IF(INDEX(Transactions!$L:$L,ROW()-8)="",TODAY(),INDEX(Transactions!$G:$G,ROW()-8))</f>
        <v>46238</v>
      </c>
      <c r="F5670">
        <f>IF(INDEX(Transactions!$L:$L,ROW()-8)="",0,INDEX(Transactions!$Q:$Q,ROW()-8))</f>
        <v>0</v>
      </c>
    </row>
    <row r="5671" spans="2:6" x14ac:dyDescent="0.15">
      <c r="B5671">
        <f ca="1">IF(INDEX(Transactions!$L:$L,ROW()-8)="",TODAY(),INDEX(Transactions!$G:$G,ROW()-8))</f>
        <v>46238</v>
      </c>
      <c r="F5671">
        <f>IF(INDEX(Transactions!$L:$L,ROW()-8)="",0,INDEX(Transactions!$Q:$Q,ROW()-8))</f>
        <v>0</v>
      </c>
    </row>
    <row r="5672" spans="2:6" x14ac:dyDescent="0.15">
      <c r="B5672">
        <f ca="1">IF(INDEX(Transactions!$L:$L,ROW()-8)="",TODAY(),INDEX(Transactions!$G:$G,ROW()-8))</f>
        <v>46238</v>
      </c>
      <c r="F5672">
        <f>IF(INDEX(Transactions!$L:$L,ROW()-8)="",0,INDEX(Transactions!$Q:$Q,ROW()-8))</f>
        <v>0</v>
      </c>
    </row>
    <row r="5673" spans="2:6" x14ac:dyDescent="0.15">
      <c r="B5673">
        <f ca="1">IF(INDEX(Transactions!$L:$L,ROW()-8)="",TODAY(),INDEX(Transactions!$G:$G,ROW()-8))</f>
        <v>46238</v>
      </c>
      <c r="F5673">
        <f>IF(INDEX(Transactions!$L:$L,ROW()-8)="",0,INDEX(Transactions!$Q:$Q,ROW()-8))</f>
        <v>0</v>
      </c>
    </row>
    <row r="5674" spans="2:6" x14ac:dyDescent="0.15">
      <c r="B5674">
        <f ca="1">IF(INDEX(Transactions!$L:$L,ROW()-8)="",TODAY(),INDEX(Transactions!$G:$G,ROW()-8))</f>
        <v>46238</v>
      </c>
      <c r="F5674">
        <f>IF(INDEX(Transactions!$L:$L,ROW()-8)="",0,INDEX(Transactions!$Q:$Q,ROW()-8))</f>
        <v>0</v>
      </c>
    </row>
    <row r="5675" spans="2:6" x14ac:dyDescent="0.15">
      <c r="B5675">
        <f ca="1">IF(INDEX(Transactions!$L:$L,ROW()-8)="",TODAY(),INDEX(Transactions!$G:$G,ROW()-8))</f>
        <v>46238</v>
      </c>
      <c r="F5675">
        <f>IF(INDEX(Transactions!$L:$L,ROW()-8)="",0,INDEX(Transactions!$Q:$Q,ROW()-8))</f>
        <v>0</v>
      </c>
    </row>
    <row r="5676" spans="2:6" x14ac:dyDescent="0.15">
      <c r="B5676">
        <f ca="1">IF(INDEX(Transactions!$L:$L,ROW()-8)="",TODAY(),INDEX(Transactions!$G:$G,ROW()-8))</f>
        <v>46238</v>
      </c>
      <c r="F5676">
        <f>IF(INDEX(Transactions!$L:$L,ROW()-8)="",0,INDEX(Transactions!$Q:$Q,ROW()-8))</f>
        <v>0</v>
      </c>
    </row>
    <row r="5677" spans="2:6" x14ac:dyDescent="0.15">
      <c r="B5677">
        <f ca="1">IF(INDEX(Transactions!$L:$L,ROW()-8)="",TODAY(),INDEX(Transactions!$G:$G,ROW()-8))</f>
        <v>46238</v>
      </c>
      <c r="F5677">
        <f>IF(INDEX(Transactions!$L:$L,ROW()-8)="",0,INDEX(Transactions!$Q:$Q,ROW()-8))</f>
        <v>0</v>
      </c>
    </row>
    <row r="5678" spans="2:6" x14ac:dyDescent="0.15">
      <c r="B5678">
        <f ca="1">IF(INDEX(Transactions!$L:$L,ROW()-8)="",TODAY(),INDEX(Transactions!$G:$G,ROW()-8))</f>
        <v>46238</v>
      </c>
      <c r="F5678">
        <f>IF(INDEX(Transactions!$L:$L,ROW()-8)="",0,INDEX(Transactions!$Q:$Q,ROW()-8))</f>
        <v>0</v>
      </c>
    </row>
    <row r="5679" spans="2:6" x14ac:dyDescent="0.15">
      <c r="B5679">
        <f ca="1">IF(INDEX(Transactions!$L:$L,ROW()-8)="",TODAY(),INDEX(Transactions!$G:$G,ROW()-8))</f>
        <v>46238</v>
      </c>
      <c r="F5679">
        <f>IF(INDEX(Transactions!$L:$L,ROW()-8)="",0,INDEX(Transactions!$Q:$Q,ROW()-8))</f>
        <v>0</v>
      </c>
    </row>
    <row r="5680" spans="2:6" x14ac:dyDescent="0.15">
      <c r="B5680">
        <f ca="1">IF(INDEX(Transactions!$L:$L,ROW()-8)="",TODAY(),INDEX(Transactions!$G:$G,ROW()-8))</f>
        <v>46238</v>
      </c>
      <c r="F5680">
        <f>IF(INDEX(Transactions!$L:$L,ROW()-8)="",0,INDEX(Transactions!$Q:$Q,ROW()-8))</f>
        <v>0</v>
      </c>
    </row>
    <row r="5681" spans="2:6" x14ac:dyDescent="0.15">
      <c r="B5681">
        <f ca="1">IF(INDEX(Transactions!$L:$L,ROW()-8)="",TODAY(),INDEX(Transactions!$G:$G,ROW()-8))</f>
        <v>46238</v>
      </c>
      <c r="F5681">
        <f>IF(INDEX(Transactions!$L:$L,ROW()-8)="",0,INDEX(Transactions!$Q:$Q,ROW()-8))</f>
        <v>0</v>
      </c>
    </row>
    <row r="5682" spans="2:6" x14ac:dyDescent="0.15">
      <c r="B5682">
        <f ca="1">IF(INDEX(Transactions!$L:$L,ROW()-8)="",TODAY(),INDEX(Transactions!$G:$G,ROW()-8))</f>
        <v>46238</v>
      </c>
      <c r="F5682">
        <f>IF(INDEX(Transactions!$L:$L,ROW()-8)="",0,INDEX(Transactions!$Q:$Q,ROW()-8))</f>
        <v>0</v>
      </c>
    </row>
    <row r="5683" spans="2:6" x14ac:dyDescent="0.15">
      <c r="B5683">
        <f ca="1">IF(INDEX(Transactions!$L:$L,ROW()-8)="",TODAY(),INDEX(Transactions!$G:$G,ROW()-8))</f>
        <v>46238</v>
      </c>
      <c r="F5683">
        <f>IF(INDEX(Transactions!$L:$L,ROW()-8)="",0,INDEX(Transactions!$Q:$Q,ROW()-8))</f>
        <v>0</v>
      </c>
    </row>
    <row r="5684" spans="2:6" x14ac:dyDescent="0.15">
      <c r="B5684">
        <f ca="1">IF(INDEX(Transactions!$L:$L,ROW()-8)="",TODAY(),INDEX(Transactions!$G:$G,ROW()-8))</f>
        <v>46238</v>
      </c>
      <c r="F5684">
        <f>IF(INDEX(Transactions!$L:$L,ROW()-8)="",0,INDEX(Transactions!$Q:$Q,ROW()-8))</f>
        <v>0</v>
      </c>
    </row>
    <row r="5685" spans="2:6" x14ac:dyDescent="0.15">
      <c r="B5685">
        <f ca="1">IF(INDEX(Transactions!$L:$L,ROW()-8)="",TODAY(),INDEX(Transactions!$G:$G,ROW()-8))</f>
        <v>46238</v>
      </c>
      <c r="F5685">
        <f>IF(INDEX(Transactions!$L:$L,ROW()-8)="",0,INDEX(Transactions!$Q:$Q,ROW()-8))</f>
        <v>0</v>
      </c>
    </row>
    <row r="5686" spans="2:6" x14ac:dyDescent="0.15">
      <c r="B5686">
        <f ca="1">IF(INDEX(Transactions!$L:$L,ROW()-8)="",TODAY(),INDEX(Transactions!$G:$G,ROW()-8))</f>
        <v>46238</v>
      </c>
      <c r="F5686">
        <f>IF(INDEX(Transactions!$L:$L,ROW()-8)="",0,INDEX(Transactions!$Q:$Q,ROW()-8))</f>
        <v>0</v>
      </c>
    </row>
    <row r="5687" spans="2:6" x14ac:dyDescent="0.15">
      <c r="B5687">
        <f ca="1">IF(INDEX(Transactions!$L:$L,ROW()-8)="",TODAY(),INDEX(Transactions!$G:$G,ROW()-8))</f>
        <v>46238</v>
      </c>
      <c r="F5687">
        <f>IF(INDEX(Transactions!$L:$L,ROW()-8)="",0,INDEX(Transactions!$Q:$Q,ROW()-8))</f>
        <v>0</v>
      </c>
    </row>
    <row r="5688" spans="2:6" x14ac:dyDescent="0.15">
      <c r="B5688">
        <f ca="1">IF(INDEX(Transactions!$L:$L,ROW()-8)="",TODAY(),INDEX(Transactions!$G:$G,ROW()-8))</f>
        <v>46238</v>
      </c>
      <c r="F5688">
        <f>IF(INDEX(Transactions!$L:$L,ROW()-8)="",0,INDEX(Transactions!$Q:$Q,ROW()-8))</f>
        <v>0</v>
      </c>
    </row>
    <row r="5689" spans="2:6" x14ac:dyDescent="0.15">
      <c r="B5689">
        <f ca="1">IF(INDEX(Transactions!$L:$L,ROW()-8)="",TODAY(),INDEX(Transactions!$G:$G,ROW()-8))</f>
        <v>46238</v>
      </c>
      <c r="F5689">
        <f>IF(INDEX(Transactions!$L:$L,ROW()-8)="",0,INDEX(Transactions!$Q:$Q,ROW()-8))</f>
        <v>0</v>
      </c>
    </row>
    <row r="5690" spans="2:6" x14ac:dyDescent="0.15">
      <c r="B5690">
        <f ca="1">IF(INDEX(Transactions!$L:$L,ROW()-8)="",TODAY(),INDEX(Transactions!$G:$G,ROW()-8))</f>
        <v>46238</v>
      </c>
      <c r="F5690">
        <f>IF(INDEX(Transactions!$L:$L,ROW()-8)="",0,INDEX(Transactions!$Q:$Q,ROW()-8))</f>
        <v>0</v>
      </c>
    </row>
    <row r="5691" spans="2:6" x14ac:dyDescent="0.15">
      <c r="B5691">
        <f ca="1">IF(INDEX(Transactions!$L:$L,ROW()-8)="",TODAY(),INDEX(Transactions!$G:$G,ROW()-8))</f>
        <v>46238</v>
      </c>
      <c r="F5691">
        <f>IF(INDEX(Transactions!$L:$L,ROW()-8)="",0,INDEX(Transactions!$Q:$Q,ROW()-8))</f>
        <v>0</v>
      </c>
    </row>
    <row r="5692" spans="2:6" x14ac:dyDescent="0.15">
      <c r="B5692">
        <f ca="1">IF(INDEX(Transactions!$L:$L,ROW()-8)="",TODAY(),INDEX(Transactions!$G:$G,ROW()-8))</f>
        <v>46238</v>
      </c>
      <c r="F5692">
        <f>IF(INDEX(Transactions!$L:$L,ROW()-8)="",0,INDEX(Transactions!$Q:$Q,ROW()-8))</f>
        <v>0</v>
      </c>
    </row>
    <row r="5693" spans="2:6" x14ac:dyDescent="0.15">
      <c r="B5693">
        <f ca="1">IF(INDEX(Transactions!$L:$L,ROW()-8)="",TODAY(),INDEX(Transactions!$G:$G,ROW()-8))</f>
        <v>46238</v>
      </c>
      <c r="F5693">
        <f>IF(INDEX(Transactions!$L:$L,ROW()-8)="",0,INDEX(Transactions!$Q:$Q,ROW()-8))</f>
        <v>0</v>
      </c>
    </row>
    <row r="5694" spans="2:6" x14ac:dyDescent="0.15">
      <c r="B5694">
        <f ca="1">IF(INDEX(Transactions!$L:$L,ROW()-8)="",TODAY(),INDEX(Transactions!$G:$G,ROW()-8))</f>
        <v>46238</v>
      </c>
      <c r="F5694">
        <f>IF(INDEX(Transactions!$L:$L,ROW()-8)="",0,INDEX(Transactions!$Q:$Q,ROW()-8))</f>
        <v>0</v>
      </c>
    </row>
    <row r="5695" spans="2:6" x14ac:dyDescent="0.15">
      <c r="B5695">
        <f ca="1">IF(INDEX(Transactions!$L:$L,ROW()-8)="",TODAY(),INDEX(Transactions!$G:$G,ROW()-8))</f>
        <v>46238</v>
      </c>
      <c r="F5695">
        <f>IF(INDEX(Transactions!$L:$L,ROW()-8)="",0,INDEX(Transactions!$Q:$Q,ROW()-8))</f>
        <v>0</v>
      </c>
    </row>
    <row r="5696" spans="2:6" x14ac:dyDescent="0.15">
      <c r="B5696">
        <f ca="1">IF(INDEX(Transactions!$L:$L,ROW()-8)="",TODAY(),INDEX(Transactions!$G:$G,ROW()-8))</f>
        <v>46238</v>
      </c>
      <c r="F5696">
        <f>IF(INDEX(Transactions!$L:$L,ROW()-8)="",0,INDEX(Transactions!$Q:$Q,ROW()-8))</f>
        <v>0</v>
      </c>
    </row>
    <row r="5697" spans="2:6" x14ac:dyDescent="0.15">
      <c r="B5697">
        <f ca="1">IF(INDEX(Transactions!$L:$L,ROW()-8)="",TODAY(),INDEX(Transactions!$G:$G,ROW()-8))</f>
        <v>46238</v>
      </c>
      <c r="F5697">
        <f>IF(INDEX(Transactions!$L:$L,ROW()-8)="",0,INDEX(Transactions!$Q:$Q,ROW()-8))</f>
        <v>0</v>
      </c>
    </row>
    <row r="5698" spans="2:6" x14ac:dyDescent="0.15">
      <c r="B5698">
        <f ca="1">IF(INDEX(Transactions!$L:$L,ROW()-8)="",TODAY(),INDEX(Transactions!$G:$G,ROW()-8))</f>
        <v>46238</v>
      </c>
      <c r="F5698">
        <f>IF(INDEX(Transactions!$L:$L,ROW()-8)="",0,INDEX(Transactions!$Q:$Q,ROW()-8))</f>
        <v>0</v>
      </c>
    </row>
    <row r="5699" spans="2:6" x14ac:dyDescent="0.15">
      <c r="B5699">
        <f ca="1">IF(INDEX(Transactions!$L:$L,ROW()-8)="",TODAY(),INDEX(Transactions!$G:$G,ROW()-8))</f>
        <v>46238</v>
      </c>
      <c r="F5699">
        <f>IF(INDEX(Transactions!$L:$L,ROW()-8)="",0,INDEX(Transactions!$Q:$Q,ROW()-8))</f>
        <v>0</v>
      </c>
    </row>
    <row r="5700" spans="2:6" x14ac:dyDescent="0.15">
      <c r="B5700">
        <f ca="1">IF(INDEX(Transactions!$L:$L,ROW()-8)="",TODAY(),INDEX(Transactions!$G:$G,ROW()-8))</f>
        <v>46238</v>
      </c>
      <c r="F5700">
        <f>IF(INDEX(Transactions!$L:$L,ROW()-8)="",0,INDEX(Transactions!$Q:$Q,ROW()-8))</f>
        <v>0</v>
      </c>
    </row>
    <row r="5701" spans="2:6" x14ac:dyDescent="0.15">
      <c r="B5701">
        <f ca="1">IF(INDEX(Transactions!$L:$L,ROW()-8)="",TODAY(),INDEX(Transactions!$G:$G,ROW()-8))</f>
        <v>46238</v>
      </c>
      <c r="F5701">
        <f>IF(INDEX(Transactions!$L:$L,ROW()-8)="",0,INDEX(Transactions!$Q:$Q,ROW()-8))</f>
        <v>0</v>
      </c>
    </row>
    <row r="5702" spans="2:6" x14ac:dyDescent="0.15">
      <c r="B5702">
        <f ca="1">IF(INDEX(Transactions!$L:$L,ROW()-8)="",TODAY(),INDEX(Transactions!$G:$G,ROW()-8))</f>
        <v>46238</v>
      </c>
      <c r="F5702">
        <f>IF(INDEX(Transactions!$L:$L,ROW()-8)="",0,INDEX(Transactions!$Q:$Q,ROW()-8))</f>
        <v>0</v>
      </c>
    </row>
    <row r="5703" spans="2:6" x14ac:dyDescent="0.15">
      <c r="B5703">
        <f ca="1">IF(INDEX(Transactions!$L:$L,ROW()-8)="",TODAY(),INDEX(Transactions!$G:$G,ROW()-8))</f>
        <v>46238</v>
      </c>
      <c r="F5703">
        <f>IF(INDEX(Transactions!$L:$L,ROW()-8)="",0,INDEX(Transactions!$Q:$Q,ROW()-8))</f>
        <v>0</v>
      </c>
    </row>
    <row r="5704" spans="2:6" x14ac:dyDescent="0.15">
      <c r="B5704">
        <f ca="1">IF(INDEX(Transactions!$L:$L,ROW()-8)="",TODAY(),INDEX(Transactions!$G:$G,ROW()-8))</f>
        <v>46238</v>
      </c>
      <c r="F5704">
        <f>IF(INDEX(Transactions!$L:$L,ROW()-8)="",0,INDEX(Transactions!$Q:$Q,ROW()-8))</f>
        <v>0</v>
      </c>
    </row>
    <row r="5705" spans="2:6" x14ac:dyDescent="0.15">
      <c r="B5705">
        <f ca="1">IF(INDEX(Transactions!$L:$L,ROW()-8)="",TODAY(),INDEX(Transactions!$G:$G,ROW()-8))</f>
        <v>46238</v>
      </c>
      <c r="F5705">
        <f>IF(INDEX(Transactions!$L:$L,ROW()-8)="",0,INDEX(Transactions!$Q:$Q,ROW()-8))</f>
        <v>0</v>
      </c>
    </row>
    <row r="5706" spans="2:6" x14ac:dyDescent="0.15">
      <c r="B5706">
        <f ca="1">IF(INDEX(Transactions!$L:$L,ROW()-8)="",TODAY(),INDEX(Transactions!$G:$G,ROW()-8))</f>
        <v>46238</v>
      </c>
      <c r="F5706">
        <f>IF(INDEX(Transactions!$L:$L,ROW()-8)="",0,INDEX(Transactions!$Q:$Q,ROW()-8))</f>
        <v>0</v>
      </c>
    </row>
    <row r="5707" spans="2:6" x14ac:dyDescent="0.15">
      <c r="B5707">
        <f ca="1">IF(INDEX(Transactions!$L:$L,ROW()-8)="",TODAY(),INDEX(Transactions!$G:$G,ROW()-8))</f>
        <v>46238</v>
      </c>
      <c r="F5707">
        <f>IF(INDEX(Transactions!$L:$L,ROW()-8)="",0,INDEX(Transactions!$Q:$Q,ROW()-8))</f>
        <v>0</v>
      </c>
    </row>
    <row r="5708" spans="2:6" x14ac:dyDescent="0.15">
      <c r="B5708">
        <f ca="1">IF(INDEX(Transactions!$L:$L,ROW()-8)="",TODAY(),INDEX(Transactions!$G:$G,ROW()-8))</f>
        <v>46238</v>
      </c>
      <c r="F5708">
        <f>IF(INDEX(Transactions!$L:$L,ROW()-8)="",0,INDEX(Transactions!$Q:$Q,ROW()-8))</f>
        <v>0</v>
      </c>
    </row>
    <row r="5709" spans="2:6" x14ac:dyDescent="0.15">
      <c r="B5709">
        <f ca="1">IF(INDEX(Transactions!$L:$L,ROW()-8)="",TODAY(),INDEX(Transactions!$G:$G,ROW()-8))</f>
        <v>46238</v>
      </c>
      <c r="F5709">
        <f>IF(INDEX(Transactions!$L:$L,ROW()-8)="",0,INDEX(Transactions!$Q:$Q,ROW()-8))</f>
        <v>0</v>
      </c>
    </row>
    <row r="5710" spans="2:6" x14ac:dyDescent="0.15">
      <c r="B5710">
        <f ca="1">IF(INDEX(Transactions!$L:$L,ROW()-8)="",TODAY(),INDEX(Transactions!$G:$G,ROW()-8))</f>
        <v>46238</v>
      </c>
      <c r="F5710">
        <f>IF(INDEX(Transactions!$L:$L,ROW()-8)="",0,INDEX(Transactions!$Q:$Q,ROW()-8))</f>
        <v>0</v>
      </c>
    </row>
    <row r="5711" spans="2:6" x14ac:dyDescent="0.15">
      <c r="B5711">
        <f ca="1">IF(INDEX(Transactions!$L:$L,ROW()-8)="",TODAY(),INDEX(Transactions!$G:$G,ROW()-8))</f>
        <v>46238</v>
      </c>
      <c r="F5711">
        <f>IF(INDEX(Transactions!$L:$L,ROW()-8)="",0,INDEX(Transactions!$Q:$Q,ROW()-8))</f>
        <v>0</v>
      </c>
    </row>
    <row r="5712" spans="2:6" x14ac:dyDescent="0.15">
      <c r="B5712">
        <f ca="1">IF(INDEX(Transactions!$L:$L,ROW()-8)="",TODAY(),INDEX(Transactions!$G:$G,ROW()-8))</f>
        <v>46238</v>
      </c>
      <c r="F5712">
        <f>IF(INDEX(Transactions!$L:$L,ROW()-8)="",0,INDEX(Transactions!$Q:$Q,ROW()-8))</f>
        <v>0</v>
      </c>
    </row>
    <row r="5713" spans="2:6" x14ac:dyDescent="0.15">
      <c r="B5713">
        <f ca="1">IF(INDEX(Transactions!$L:$L,ROW()-8)="",TODAY(),INDEX(Transactions!$G:$G,ROW()-8))</f>
        <v>46238</v>
      </c>
      <c r="F5713">
        <f>IF(INDEX(Transactions!$L:$L,ROW()-8)="",0,INDEX(Transactions!$Q:$Q,ROW()-8))</f>
        <v>0</v>
      </c>
    </row>
    <row r="5714" spans="2:6" x14ac:dyDescent="0.15">
      <c r="B5714">
        <f ca="1">IF(INDEX(Transactions!$L:$L,ROW()-8)="",TODAY(),INDEX(Transactions!$G:$G,ROW()-8))</f>
        <v>46238</v>
      </c>
      <c r="F5714">
        <f>IF(INDEX(Transactions!$L:$L,ROW()-8)="",0,INDEX(Transactions!$Q:$Q,ROW()-8))</f>
        <v>0</v>
      </c>
    </row>
    <row r="5715" spans="2:6" x14ac:dyDescent="0.15">
      <c r="B5715">
        <f ca="1">IF(INDEX(Transactions!$L:$L,ROW()-8)="",TODAY(),INDEX(Transactions!$G:$G,ROW()-8))</f>
        <v>46238</v>
      </c>
      <c r="F5715">
        <f>IF(INDEX(Transactions!$L:$L,ROW()-8)="",0,INDEX(Transactions!$Q:$Q,ROW()-8))</f>
        <v>0</v>
      </c>
    </row>
    <row r="5716" spans="2:6" x14ac:dyDescent="0.15">
      <c r="B5716">
        <f ca="1">IF(INDEX(Transactions!$L:$L,ROW()-8)="",TODAY(),INDEX(Transactions!$G:$G,ROW()-8))</f>
        <v>46238</v>
      </c>
      <c r="F5716">
        <f>IF(INDEX(Transactions!$L:$L,ROW()-8)="",0,INDEX(Transactions!$Q:$Q,ROW()-8))</f>
        <v>0</v>
      </c>
    </row>
    <row r="5717" spans="2:6" x14ac:dyDescent="0.15">
      <c r="B5717">
        <f ca="1">IF(INDEX(Transactions!$L:$L,ROW()-8)="",TODAY(),INDEX(Transactions!$G:$G,ROW()-8))</f>
        <v>46238</v>
      </c>
      <c r="F5717">
        <f>IF(INDEX(Transactions!$L:$L,ROW()-8)="",0,INDEX(Transactions!$Q:$Q,ROW()-8))</f>
        <v>0</v>
      </c>
    </row>
    <row r="5718" spans="2:6" x14ac:dyDescent="0.15">
      <c r="B5718">
        <f ca="1">IF(INDEX(Transactions!$L:$L,ROW()-8)="",TODAY(),INDEX(Transactions!$G:$G,ROW()-8))</f>
        <v>46238</v>
      </c>
      <c r="F5718">
        <f>IF(INDEX(Transactions!$L:$L,ROW()-8)="",0,INDEX(Transactions!$Q:$Q,ROW()-8))</f>
        <v>0</v>
      </c>
    </row>
    <row r="5719" spans="2:6" x14ac:dyDescent="0.15">
      <c r="B5719">
        <f ca="1">IF(INDEX(Transactions!$L:$L,ROW()-8)="",TODAY(),INDEX(Transactions!$G:$G,ROW()-8))</f>
        <v>46238</v>
      </c>
      <c r="F5719">
        <f>IF(INDEX(Transactions!$L:$L,ROW()-8)="",0,INDEX(Transactions!$Q:$Q,ROW()-8))</f>
        <v>0</v>
      </c>
    </row>
    <row r="5720" spans="2:6" x14ac:dyDescent="0.15">
      <c r="B5720">
        <f ca="1">IF(INDEX(Transactions!$L:$L,ROW()-8)="",TODAY(),INDEX(Transactions!$G:$G,ROW()-8))</f>
        <v>46238</v>
      </c>
      <c r="F5720">
        <f>IF(INDEX(Transactions!$L:$L,ROW()-8)="",0,INDEX(Transactions!$Q:$Q,ROW()-8))</f>
        <v>0</v>
      </c>
    </row>
    <row r="5721" spans="2:6" x14ac:dyDescent="0.15">
      <c r="B5721">
        <f ca="1">IF(INDEX(Transactions!$L:$L,ROW()-8)="",TODAY(),INDEX(Transactions!$G:$G,ROW()-8))</f>
        <v>46238</v>
      </c>
      <c r="F5721">
        <f>IF(INDEX(Transactions!$L:$L,ROW()-8)="",0,INDEX(Transactions!$Q:$Q,ROW()-8))</f>
        <v>0</v>
      </c>
    </row>
    <row r="5722" spans="2:6" x14ac:dyDescent="0.15">
      <c r="B5722">
        <f ca="1">IF(INDEX(Transactions!$L:$L,ROW()-8)="",TODAY(),INDEX(Transactions!$G:$G,ROW()-8))</f>
        <v>46238</v>
      </c>
      <c r="F5722">
        <f>IF(INDEX(Transactions!$L:$L,ROW()-8)="",0,INDEX(Transactions!$Q:$Q,ROW()-8))</f>
        <v>0</v>
      </c>
    </row>
    <row r="5723" spans="2:6" x14ac:dyDescent="0.15">
      <c r="B5723">
        <f ca="1">IF(INDEX(Transactions!$L:$L,ROW()-8)="",TODAY(),INDEX(Transactions!$G:$G,ROW()-8))</f>
        <v>46238</v>
      </c>
      <c r="F5723">
        <f>IF(INDEX(Transactions!$L:$L,ROW()-8)="",0,INDEX(Transactions!$Q:$Q,ROW()-8))</f>
        <v>0</v>
      </c>
    </row>
    <row r="5724" spans="2:6" x14ac:dyDescent="0.15">
      <c r="B5724">
        <f ca="1">IF(INDEX(Transactions!$L:$L,ROW()-8)="",TODAY(),INDEX(Transactions!$G:$G,ROW()-8))</f>
        <v>46238</v>
      </c>
      <c r="F5724">
        <f>IF(INDEX(Transactions!$L:$L,ROW()-8)="",0,INDEX(Transactions!$Q:$Q,ROW()-8))</f>
        <v>0</v>
      </c>
    </row>
    <row r="5725" spans="2:6" x14ac:dyDescent="0.15">
      <c r="B5725">
        <f ca="1">IF(INDEX(Transactions!$L:$L,ROW()-8)="",TODAY(),INDEX(Transactions!$G:$G,ROW()-8))</f>
        <v>46238</v>
      </c>
      <c r="F5725">
        <f>IF(INDEX(Transactions!$L:$L,ROW()-8)="",0,INDEX(Transactions!$Q:$Q,ROW()-8))</f>
        <v>0</v>
      </c>
    </row>
    <row r="5726" spans="2:6" x14ac:dyDescent="0.15">
      <c r="B5726">
        <f ca="1">IF(INDEX(Transactions!$L:$L,ROW()-8)="",TODAY(),INDEX(Transactions!$G:$G,ROW()-8))</f>
        <v>46238</v>
      </c>
      <c r="F5726">
        <f>IF(INDEX(Transactions!$L:$L,ROW()-8)="",0,INDEX(Transactions!$Q:$Q,ROW()-8))</f>
        <v>0</v>
      </c>
    </row>
    <row r="5727" spans="2:6" x14ac:dyDescent="0.15">
      <c r="B5727">
        <f ca="1">IF(INDEX(Transactions!$L:$L,ROW()-8)="",TODAY(),INDEX(Transactions!$G:$G,ROW()-8))</f>
        <v>46238</v>
      </c>
      <c r="F5727">
        <f>IF(INDEX(Transactions!$L:$L,ROW()-8)="",0,INDEX(Transactions!$Q:$Q,ROW()-8))</f>
        <v>0</v>
      </c>
    </row>
    <row r="5728" spans="2:6" x14ac:dyDescent="0.15">
      <c r="B5728">
        <f ca="1">IF(INDEX(Transactions!$L:$L,ROW()-8)="",TODAY(),INDEX(Transactions!$G:$G,ROW()-8))</f>
        <v>46238</v>
      </c>
      <c r="F5728">
        <f>IF(INDEX(Transactions!$L:$L,ROW()-8)="",0,INDEX(Transactions!$Q:$Q,ROW()-8))</f>
        <v>0</v>
      </c>
    </row>
    <row r="5729" spans="2:6" x14ac:dyDescent="0.15">
      <c r="B5729">
        <f ca="1">IF(INDEX(Transactions!$L:$L,ROW()-8)="",TODAY(),INDEX(Transactions!$G:$G,ROW()-8))</f>
        <v>46238</v>
      </c>
      <c r="F5729">
        <f>IF(INDEX(Transactions!$L:$L,ROW()-8)="",0,INDEX(Transactions!$Q:$Q,ROW()-8))</f>
        <v>0</v>
      </c>
    </row>
    <row r="5730" spans="2:6" x14ac:dyDescent="0.15">
      <c r="B5730">
        <f ca="1">IF(INDEX(Transactions!$L:$L,ROW()-8)="",TODAY(),INDEX(Transactions!$G:$G,ROW()-8))</f>
        <v>46238</v>
      </c>
      <c r="F5730">
        <f>IF(INDEX(Transactions!$L:$L,ROW()-8)="",0,INDEX(Transactions!$Q:$Q,ROW()-8))</f>
        <v>0</v>
      </c>
    </row>
    <row r="5731" spans="2:6" x14ac:dyDescent="0.15">
      <c r="B5731">
        <f ca="1">IF(INDEX(Transactions!$L:$L,ROW()-8)="",TODAY(),INDEX(Transactions!$G:$G,ROW()-8))</f>
        <v>46238</v>
      </c>
      <c r="F5731">
        <f>IF(INDEX(Transactions!$L:$L,ROW()-8)="",0,INDEX(Transactions!$Q:$Q,ROW()-8))</f>
        <v>0</v>
      </c>
    </row>
    <row r="5732" spans="2:6" x14ac:dyDescent="0.15">
      <c r="B5732">
        <f ca="1">IF(INDEX(Transactions!$L:$L,ROW()-8)="",TODAY(),INDEX(Transactions!$G:$G,ROW()-8))</f>
        <v>46238</v>
      </c>
      <c r="F5732">
        <f>IF(INDEX(Transactions!$L:$L,ROW()-8)="",0,INDEX(Transactions!$Q:$Q,ROW()-8))</f>
        <v>0</v>
      </c>
    </row>
    <row r="5733" spans="2:6" x14ac:dyDescent="0.15">
      <c r="B5733">
        <f ca="1">IF(INDEX(Transactions!$L:$L,ROW()-8)="",TODAY(),INDEX(Transactions!$G:$G,ROW()-8))</f>
        <v>46238</v>
      </c>
      <c r="F5733">
        <f>IF(INDEX(Transactions!$L:$L,ROW()-8)="",0,INDEX(Transactions!$Q:$Q,ROW()-8))</f>
        <v>0</v>
      </c>
    </row>
    <row r="5734" spans="2:6" x14ac:dyDescent="0.15">
      <c r="B5734">
        <f ca="1">IF(INDEX(Transactions!$L:$L,ROW()-8)="",TODAY(),INDEX(Transactions!$G:$G,ROW()-8))</f>
        <v>46238</v>
      </c>
      <c r="F5734">
        <f>IF(INDEX(Transactions!$L:$L,ROW()-8)="",0,INDEX(Transactions!$Q:$Q,ROW()-8))</f>
        <v>0</v>
      </c>
    </row>
    <row r="5735" spans="2:6" x14ac:dyDescent="0.15">
      <c r="B5735">
        <f ca="1">IF(INDEX(Transactions!$L:$L,ROW()-8)="",TODAY(),INDEX(Transactions!$G:$G,ROW()-8))</f>
        <v>46238</v>
      </c>
      <c r="F5735">
        <f>IF(INDEX(Transactions!$L:$L,ROW()-8)="",0,INDEX(Transactions!$Q:$Q,ROW()-8))</f>
        <v>0</v>
      </c>
    </row>
    <row r="5736" spans="2:6" x14ac:dyDescent="0.15">
      <c r="B5736">
        <f ca="1">IF(INDEX(Transactions!$L:$L,ROW()-8)="",TODAY(),INDEX(Transactions!$G:$G,ROW()-8))</f>
        <v>46238</v>
      </c>
      <c r="F5736">
        <f>IF(INDEX(Transactions!$L:$L,ROW()-8)="",0,INDEX(Transactions!$Q:$Q,ROW()-8))</f>
        <v>0</v>
      </c>
    </row>
    <row r="5737" spans="2:6" x14ac:dyDescent="0.15">
      <c r="B5737">
        <f ca="1">IF(INDEX(Transactions!$L:$L,ROW()-8)="",TODAY(),INDEX(Transactions!$G:$G,ROW()-8))</f>
        <v>46238</v>
      </c>
      <c r="F5737">
        <f>IF(INDEX(Transactions!$L:$L,ROW()-8)="",0,INDEX(Transactions!$Q:$Q,ROW()-8))</f>
        <v>0</v>
      </c>
    </row>
    <row r="5738" spans="2:6" x14ac:dyDescent="0.15">
      <c r="B5738">
        <f ca="1">IF(INDEX(Transactions!$L:$L,ROW()-8)="",TODAY(),INDEX(Transactions!$G:$G,ROW()-8))</f>
        <v>46238</v>
      </c>
      <c r="F5738">
        <f>IF(INDEX(Transactions!$L:$L,ROW()-8)="",0,INDEX(Transactions!$Q:$Q,ROW()-8))</f>
        <v>0</v>
      </c>
    </row>
    <row r="5739" spans="2:6" x14ac:dyDescent="0.15">
      <c r="B5739">
        <f ca="1">IF(INDEX(Transactions!$L:$L,ROW()-8)="",TODAY(),INDEX(Transactions!$G:$G,ROW()-8))</f>
        <v>46238</v>
      </c>
      <c r="F5739">
        <f>IF(INDEX(Transactions!$L:$L,ROW()-8)="",0,INDEX(Transactions!$Q:$Q,ROW()-8))</f>
        <v>0</v>
      </c>
    </row>
    <row r="5740" spans="2:6" x14ac:dyDescent="0.15">
      <c r="B5740">
        <f ca="1">IF(INDEX(Transactions!$L:$L,ROW()-8)="",TODAY(),INDEX(Transactions!$G:$G,ROW()-8))</f>
        <v>46238</v>
      </c>
      <c r="F5740">
        <f>IF(INDEX(Transactions!$L:$L,ROW()-8)="",0,INDEX(Transactions!$Q:$Q,ROW()-8))</f>
        <v>0</v>
      </c>
    </row>
    <row r="5741" spans="2:6" x14ac:dyDescent="0.15">
      <c r="B5741">
        <f ca="1">IF(INDEX(Transactions!$L:$L,ROW()-8)="",TODAY(),INDEX(Transactions!$G:$G,ROW()-8))</f>
        <v>46238</v>
      </c>
      <c r="F5741">
        <f>IF(INDEX(Transactions!$L:$L,ROW()-8)="",0,INDEX(Transactions!$Q:$Q,ROW()-8))</f>
        <v>0</v>
      </c>
    </row>
    <row r="5742" spans="2:6" x14ac:dyDescent="0.15">
      <c r="B5742">
        <f ca="1">IF(INDEX(Transactions!$L:$L,ROW()-8)="",TODAY(),INDEX(Transactions!$G:$G,ROW()-8))</f>
        <v>46238</v>
      </c>
      <c r="F5742">
        <f>IF(INDEX(Transactions!$L:$L,ROW()-8)="",0,INDEX(Transactions!$Q:$Q,ROW()-8))</f>
        <v>0</v>
      </c>
    </row>
    <row r="5743" spans="2:6" x14ac:dyDescent="0.15">
      <c r="B5743">
        <f ca="1">IF(INDEX(Transactions!$L:$L,ROW()-8)="",TODAY(),INDEX(Transactions!$G:$G,ROW()-8))</f>
        <v>46238</v>
      </c>
      <c r="F5743">
        <f>IF(INDEX(Transactions!$L:$L,ROW()-8)="",0,INDEX(Transactions!$Q:$Q,ROW()-8))</f>
        <v>0</v>
      </c>
    </row>
    <row r="5744" spans="2:6" x14ac:dyDescent="0.15">
      <c r="B5744">
        <f ca="1">IF(INDEX(Transactions!$L:$L,ROW()-8)="",TODAY(),INDEX(Transactions!$G:$G,ROW()-8))</f>
        <v>46238</v>
      </c>
      <c r="F5744">
        <f>IF(INDEX(Transactions!$L:$L,ROW()-8)="",0,INDEX(Transactions!$Q:$Q,ROW()-8))</f>
        <v>0</v>
      </c>
    </row>
    <row r="5745" spans="2:6" x14ac:dyDescent="0.15">
      <c r="B5745">
        <f ca="1">IF(INDEX(Transactions!$L:$L,ROW()-8)="",TODAY(),INDEX(Transactions!$G:$G,ROW()-8))</f>
        <v>46238</v>
      </c>
      <c r="F5745">
        <f>IF(INDEX(Transactions!$L:$L,ROW()-8)="",0,INDEX(Transactions!$Q:$Q,ROW()-8))</f>
        <v>0</v>
      </c>
    </row>
    <row r="5746" spans="2:6" x14ac:dyDescent="0.15">
      <c r="B5746">
        <f ca="1">IF(INDEX(Transactions!$L:$L,ROW()-8)="",TODAY(),INDEX(Transactions!$G:$G,ROW()-8))</f>
        <v>46238</v>
      </c>
      <c r="F5746">
        <f>IF(INDEX(Transactions!$L:$L,ROW()-8)="",0,INDEX(Transactions!$Q:$Q,ROW()-8))</f>
        <v>0</v>
      </c>
    </row>
    <row r="5747" spans="2:6" x14ac:dyDescent="0.15">
      <c r="B5747">
        <f ca="1">IF(INDEX(Transactions!$L:$L,ROW()-8)="",TODAY(),INDEX(Transactions!$G:$G,ROW()-8))</f>
        <v>46238</v>
      </c>
      <c r="F5747">
        <f>IF(INDEX(Transactions!$L:$L,ROW()-8)="",0,INDEX(Transactions!$Q:$Q,ROW()-8))</f>
        <v>0</v>
      </c>
    </row>
    <row r="5748" spans="2:6" x14ac:dyDescent="0.15">
      <c r="B5748">
        <f ca="1">IF(INDEX(Transactions!$L:$L,ROW()-8)="",TODAY(),INDEX(Transactions!$G:$G,ROW()-8))</f>
        <v>46238</v>
      </c>
      <c r="F5748">
        <f>IF(INDEX(Transactions!$L:$L,ROW()-8)="",0,INDEX(Transactions!$Q:$Q,ROW()-8))</f>
        <v>0</v>
      </c>
    </row>
    <row r="5749" spans="2:6" x14ac:dyDescent="0.15">
      <c r="B5749">
        <f ca="1">IF(INDEX(Transactions!$L:$L,ROW()-8)="",TODAY(),INDEX(Transactions!$G:$G,ROW()-8))</f>
        <v>46238</v>
      </c>
      <c r="F5749">
        <f>IF(INDEX(Transactions!$L:$L,ROW()-8)="",0,INDEX(Transactions!$Q:$Q,ROW()-8))</f>
        <v>0</v>
      </c>
    </row>
    <row r="5750" spans="2:6" x14ac:dyDescent="0.15">
      <c r="B5750">
        <f ca="1">IF(INDEX(Transactions!$L:$L,ROW()-8)="",TODAY(),INDEX(Transactions!$G:$G,ROW()-8))</f>
        <v>46238</v>
      </c>
      <c r="F5750">
        <f>IF(INDEX(Transactions!$L:$L,ROW()-8)="",0,INDEX(Transactions!$Q:$Q,ROW()-8))</f>
        <v>0</v>
      </c>
    </row>
    <row r="5751" spans="2:6" x14ac:dyDescent="0.15">
      <c r="B5751">
        <f ca="1">IF(INDEX(Transactions!$L:$L,ROW()-8)="",TODAY(),INDEX(Transactions!$G:$G,ROW()-8))</f>
        <v>46238</v>
      </c>
      <c r="F5751">
        <f>IF(INDEX(Transactions!$L:$L,ROW()-8)="",0,INDEX(Transactions!$Q:$Q,ROW()-8))</f>
        <v>0</v>
      </c>
    </row>
    <row r="5752" spans="2:6" x14ac:dyDescent="0.15">
      <c r="B5752">
        <f ca="1">IF(INDEX(Transactions!$L:$L,ROW()-8)="",TODAY(),INDEX(Transactions!$G:$G,ROW()-8))</f>
        <v>46238</v>
      </c>
      <c r="F5752">
        <f>IF(INDEX(Transactions!$L:$L,ROW()-8)="",0,INDEX(Transactions!$Q:$Q,ROW()-8))</f>
        <v>0</v>
      </c>
    </row>
    <row r="5753" spans="2:6" x14ac:dyDescent="0.15">
      <c r="B5753">
        <f ca="1">IF(INDEX(Transactions!$L:$L,ROW()-8)="",TODAY(),INDEX(Transactions!$G:$G,ROW()-8))</f>
        <v>46238</v>
      </c>
      <c r="F5753">
        <f>IF(INDEX(Transactions!$L:$L,ROW()-8)="",0,INDEX(Transactions!$Q:$Q,ROW()-8))</f>
        <v>0</v>
      </c>
    </row>
    <row r="5754" spans="2:6" x14ac:dyDescent="0.15">
      <c r="B5754">
        <f ca="1">IF(INDEX(Transactions!$L:$L,ROW()-8)="",TODAY(),INDEX(Transactions!$G:$G,ROW()-8))</f>
        <v>46238</v>
      </c>
      <c r="F5754">
        <f>IF(INDEX(Transactions!$L:$L,ROW()-8)="",0,INDEX(Transactions!$Q:$Q,ROW()-8))</f>
        <v>0</v>
      </c>
    </row>
    <row r="5755" spans="2:6" x14ac:dyDescent="0.15">
      <c r="B5755">
        <f ca="1">IF(INDEX(Transactions!$L:$L,ROW()-8)="",TODAY(),INDEX(Transactions!$G:$G,ROW()-8))</f>
        <v>46238</v>
      </c>
      <c r="F5755">
        <f>IF(INDEX(Transactions!$L:$L,ROW()-8)="",0,INDEX(Transactions!$Q:$Q,ROW()-8))</f>
        <v>0</v>
      </c>
    </row>
    <row r="5756" spans="2:6" x14ac:dyDescent="0.15">
      <c r="B5756">
        <f ca="1">IF(INDEX(Transactions!$L:$L,ROW()-8)="",TODAY(),INDEX(Transactions!$G:$G,ROW()-8))</f>
        <v>46238</v>
      </c>
      <c r="F5756">
        <f>IF(INDEX(Transactions!$L:$L,ROW()-8)="",0,INDEX(Transactions!$Q:$Q,ROW()-8))</f>
        <v>0</v>
      </c>
    </row>
    <row r="5757" spans="2:6" x14ac:dyDescent="0.15">
      <c r="B5757">
        <f ca="1">IF(INDEX(Transactions!$L:$L,ROW()-8)="",TODAY(),INDEX(Transactions!$G:$G,ROW()-8))</f>
        <v>46238</v>
      </c>
      <c r="F5757">
        <f>IF(INDEX(Transactions!$L:$L,ROW()-8)="",0,INDEX(Transactions!$Q:$Q,ROW()-8))</f>
        <v>0</v>
      </c>
    </row>
    <row r="5758" spans="2:6" x14ac:dyDescent="0.15">
      <c r="B5758">
        <f ca="1">IF(INDEX(Transactions!$L:$L,ROW()-8)="",TODAY(),INDEX(Transactions!$G:$G,ROW()-8))</f>
        <v>46238</v>
      </c>
      <c r="F5758">
        <f>IF(INDEX(Transactions!$L:$L,ROW()-8)="",0,INDEX(Transactions!$Q:$Q,ROW()-8))</f>
        <v>0</v>
      </c>
    </row>
    <row r="5759" spans="2:6" x14ac:dyDescent="0.15">
      <c r="B5759">
        <f ca="1">IF(INDEX(Transactions!$L:$L,ROW()-8)="",TODAY(),INDEX(Transactions!$G:$G,ROW()-8))</f>
        <v>46238</v>
      </c>
      <c r="F5759">
        <f>IF(INDEX(Transactions!$L:$L,ROW()-8)="",0,INDEX(Transactions!$Q:$Q,ROW()-8))</f>
        <v>0</v>
      </c>
    </row>
    <row r="5760" spans="2:6" x14ac:dyDescent="0.15">
      <c r="B5760">
        <f ca="1">IF(INDEX(Transactions!$L:$L,ROW()-8)="",TODAY(),INDEX(Transactions!$G:$G,ROW()-8))</f>
        <v>46238</v>
      </c>
      <c r="F5760">
        <f>IF(INDEX(Transactions!$L:$L,ROW()-8)="",0,INDEX(Transactions!$Q:$Q,ROW()-8))</f>
        <v>0</v>
      </c>
    </row>
    <row r="5761" spans="2:6" x14ac:dyDescent="0.15">
      <c r="B5761">
        <f ca="1">IF(INDEX(Transactions!$L:$L,ROW()-8)="",TODAY(),INDEX(Transactions!$G:$G,ROW()-8))</f>
        <v>46238</v>
      </c>
      <c r="F5761">
        <f>IF(INDEX(Transactions!$L:$L,ROW()-8)="",0,INDEX(Transactions!$Q:$Q,ROW()-8))</f>
        <v>0</v>
      </c>
    </row>
    <row r="5762" spans="2:6" x14ac:dyDescent="0.15">
      <c r="B5762">
        <f ca="1">IF(INDEX(Transactions!$L:$L,ROW()-8)="",TODAY(),INDEX(Transactions!$G:$G,ROW()-8))</f>
        <v>46238</v>
      </c>
      <c r="F5762">
        <f>IF(INDEX(Transactions!$L:$L,ROW()-8)="",0,INDEX(Transactions!$Q:$Q,ROW()-8))</f>
        <v>0</v>
      </c>
    </row>
    <row r="5763" spans="2:6" x14ac:dyDescent="0.15">
      <c r="B5763">
        <f ca="1">IF(INDEX(Transactions!$L:$L,ROW()-8)="",TODAY(),INDEX(Transactions!$G:$G,ROW()-8))</f>
        <v>46238</v>
      </c>
      <c r="F5763">
        <f>IF(INDEX(Transactions!$L:$L,ROW()-8)="",0,INDEX(Transactions!$Q:$Q,ROW()-8))</f>
        <v>0</v>
      </c>
    </row>
    <row r="5764" spans="2:6" x14ac:dyDescent="0.15">
      <c r="B5764">
        <f ca="1">IF(INDEX(Transactions!$L:$L,ROW()-8)="",TODAY(),INDEX(Transactions!$G:$G,ROW()-8))</f>
        <v>46238</v>
      </c>
      <c r="F5764">
        <f>IF(INDEX(Transactions!$L:$L,ROW()-8)="",0,INDEX(Transactions!$Q:$Q,ROW()-8))</f>
        <v>0</v>
      </c>
    </row>
    <row r="5765" spans="2:6" x14ac:dyDescent="0.15">
      <c r="B5765">
        <f ca="1">IF(INDEX(Transactions!$L:$L,ROW()-8)="",TODAY(),INDEX(Transactions!$G:$G,ROW()-8))</f>
        <v>46238</v>
      </c>
      <c r="F5765">
        <f>IF(INDEX(Transactions!$L:$L,ROW()-8)="",0,INDEX(Transactions!$Q:$Q,ROW()-8))</f>
        <v>0</v>
      </c>
    </row>
    <row r="5766" spans="2:6" x14ac:dyDescent="0.15">
      <c r="B5766">
        <f ca="1">IF(INDEX(Transactions!$L:$L,ROW()-8)="",TODAY(),INDEX(Transactions!$G:$G,ROW()-8))</f>
        <v>46238</v>
      </c>
      <c r="F5766">
        <f>IF(INDEX(Transactions!$L:$L,ROW()-8)="",0,INDEX(Transactions!$Q:$Q,ROW()-8))</f>
        <v>0</v>
      </c>
    </row>
    <row r="5767" spans="2:6" x14ac:dyDescent="0.15">
      <c r="B5767">
        <f ca="1">IF(INDEX(Transactions!$L:$L,ROW()-8)="",TODAY(),INDEX(Transactions!$G:$G,ROW()-8))</f>
        <v>46238</v>
      </c>
      <c r="F5767">
        <f>IF(INDEX(Transactions!$L:$L,ROW()-8)="",0,INDEX(Transactions!$Q:$Q,ROW()-8))</f>
        <v>0</v>
      </c>
    </row>
    <row r="5768" spans="2:6" x14ac:dyDescent="0.15">
      <c r="B5768">
        <f ca="1">IF(INDEX(Transactions!$L:$L,ROW()-8)="",TODAY(),INDEX(Transactions!$G:$G,ROW()-8))</f>
        <v>46238</v>
      </c>
      <c r="F5768">
        <f>IF(INDEX(Transactions!$L:$L,ROW()-8)="",0,INDEX(Transactions!$Q:$Q,ROW()-8))</f>
        <v>0</v>
      </c>
    </row>
    <row r="5769" spans="2:6" x14ac:dyDescent="0.15">
      <c r="B5769">
        <f ca="1">IF(INDEX(Transactions!$L:$L,ROW()-8)="",TODAY(),INDEX(Transactions!$G:$G,ROW()-8))</f>
        <v>46238</v>
      </c>
      <c r="F5769">
        <f>IF(INDEX(Transactions!$L:$L,ROW()-8)="",0,INDEX(Transactions!$Q:$Q,ROW()-8))</f>
        <v>0</v>
      </c>
    </row>
    <row r="5770" spans="2:6" x14ac:dyDescent="0.15">
      <c r="B5770">
        <f ca="1">IF(INDEX(Transactions!$L:$L,ROW()-8)="",TODAY(),INDEX(Transactions!$G:$G,ROW()-8))</f>
        <v>46238</v>
      </c>
      <c r="F5770">
        <f>IF(INDEX(Transactions!$L:$L,ROW()-8)="",0,INDEX(Transactions!$Q:$Q,ROW()-8))</f>
        <v>0</v>
      </c>
    </row>
    <row r="5771" spans="2:6" x14ac:dyDescent="0.15">
      <c r="B5771">
        <f ca="1">IF(INDEX(Transactions!$L:$L,ROW()-8)="",TODAY(),INDEX(Transactions!$G:$G,ROW()-8))</f>
        <v>46238</v>
      </c>
      <c r="F5771">
        <f>IF(INDEX(Transactions!$L:$L,ROW()-8)="",0,INDEX(Transactions!$Q:$Q,ROW()-8))</f>
        <v>0</v>
      </c>
    </row>
    <row r="5772" spans="2:6" x14ac:dyDescent="0.15">
      <c r="B5772">
        <f ca="1">IF(INDEX(Transactions!$L:$L,ROW()-8)="",TODAY(),INDEX(Transactions!$G:$G,ROW()-8))</f>
        <v>46238</v>
      </c>
      <c r="F5772">
        <f>IF(INDEX(Transactions!$L:$L,ROW()-8)="",0,INDEX(Transactions!$Q:$Q,ROW()-8))</f>
        <v>0</v>
      </c>
    </row>
    <row r="5773" spans="2:6" x14ac:dyDescent="0.15">
      <c r="B5773">
        <f ca="1">IF(INDEX(Transactions!$L:$L,ROW()-8)="",TODAY(),INDEX(Transactions!$G:$G,ROW()-8))</f>
        <v>46238</v>
      </c>
      <c r="F5773">
        <f>IF(INDEX(Transactions!$L:$L,ROW()-8)="",0,INDEX(Transactions!$Q:$Q,ROW()-8))</f>
        <v>0</v>
      </c>
    </row>
    <row r="5774" spans="2:6" x14ac:dyDescent="0.15">
      <c r="B5774">
        <f ca="1">IF(INDEX(Transactions!$L:$L,ROW()-8)="",TODAY(),INDEX(Transactions!$G:$G,ROW()-8))</f>
        <v>46238</v>
      </c>
      <c r="F5774">
        <f>IF(INDEX(Transactions!$L:$L,ROW()-8)="",0,INDEX(Transactions!$Q:$Q,ROW()-8))</f>
        <v>0</v>
      </c>
    </row>
    <row r="5775" spans="2:6" x14ac:dyDescent="0.15">
      <c r="B5775">
        <f ca="1">IF(INDEX(Transactions!$L:$L,ROW()-8)="",TODAY(),INDEX(Transactions!$G:$G,ROW()-8))</f>
        <v>46238</v>
      </c>
      <c r="F5775">
        <f>IF(INDEX(Transactions!$L:$L,ROW()-8)="",0,INDEX(Transactions!$Q:$Q,ROW()-8))</f>
        <v>0</v>
      </c>
    </row>
    <row r="5776" spans="2:6" x14ac:dyDescent="0.15">
      <c r="B5776">
        <f ca="1">IF(INDEX(Transactions!$L:$L,ROW()-8)="",TODAY(),INDEX(Transactions!$G:$G,ROW()-8))</f>
        <v>46238</v>
      </c>
      <c r="F5776">
        <f>IF(INDEX(Transactions!$L:$L,ROW()-8)="",0,INDEX(Transactions!$Q:$Q,ROW()-8))</f>
        <v>0</v>
      </c>
    </row>
    <row r="5777" spans="2:6" x14ac:dyDescent="0.15">
      <c r="B5777">
        <f ca="1">IF(INDEX(Transactions!$L:$L,ROW()-8)="",TODAY(),INDEX(Transactions!$G:$G,ROW()-8))</f>
        <v>46238</v>
      </c>
      <c r="F5777">
        <f>IF(INDEX(Transactions!$L:$L,ROW()-8)="",0,INDEX(Transactions!$Q:$Q,ROW()-8))</f>
        <v>0</v>
      </c>
    </row>
    <row r="5778" spans="2:6" x14ac:dyDescent="0.15">
      <c r="B5778">
        <f ca="1">IF(INDEX(Transactions!$L:$L,ROW()-8)="",TODAY(),INDEX(Transactions!$G:$G,ROW()-8))</f>
        <v>46238</v>
      </c>
      <c r="F5778">
        <f>IF(INDEX(Transactions!$L:$L,ROW()-8)="",0,INDEX(Transactions!$Q:$Q,ROW()-8))</f>
        <v>0</v>
      </c>
    </row>
    <row r="5779" spans="2:6" x14ac:dyDescent="0.15">
      <c r="B5779">
        <f ca="1">IF(INDEX(Transactions!$L:$L,ROW()-8)="",TODAY(),INDEX(Transactions!$G:$G,ROW()-8))</f>
        <v>46238</v>
      </c>
      <c r="F5779">
        <f>IF(INDEX(Transactions!$L:$L,ROW()-8)="",0,INDEX(Transactions!$Q:$Q,ROW()-8))</f>
        <v>0</v>
      </c>
    </row>
    <row r="5780" spans="2:6" x14ac:dyDescent="0.15">
      <c r="B5780">
        <f ca="1">IF(INDEX(Transactions!$L:$L,ROW()-8)="",TODAY(),INDEX(Transactions!$G:$G,ROW()-8))</f>
        <v>46238</v>
      </c>
      <c r="F5780">
        <f>IF(INDEX(Transactions!$L:$L,ROW()-8)="",0,INDEX(Transactions!$Q:$Q,ROW()-8))</f>
        <v>0</v>
      </c>
    </row>
    <row r="5781" spans="2:6" x14ac:dyDescent="0.15">
      <c r="B5781">
        <f ca="1">IF(INDEX(Transactions!$L:$L,ROW()-8)="",TODAY(),INDEX(Transactions!$G:$G,ROW()-8))</f>
        <v>46238</v>
      </c>
      <c r="F5781">
        <f>IF(INDEX(Transactions!$L:$L,ROW()-8)="",0,INDEX(Transactions!$Q:$Q,ROW()-8))</f>
        <v>0</v>
      </c>
    </row>
    <row r="5782" spans="2:6" x14ac:dyDescent="0.15">
      <c r="B5782">
        <f ca="1">IF(INDEX(Transactions!$L:$L,ROW()-8)="",TODAY(),INDEX(Transactions!$G:$G,ROW()-8))</f>
        <v>46238</v>
      </c>
      <c r="F5782">
        <f>IF(INDEX(Transactions!$L:$L,ROW()-8)="",0,INDEX(Transactions!$Q:$Q,ROW()-8))</f>
        <v>0</v>
      </c>
    </row>
    <row r="5783" spans="2:6" x14ac:dyDescent="0.15">
      <c r="B5783">
        <f ca="1">IF(INDEX(Transactions!$L:$L,ROW()-8)="",TODAY(),INDEX(Transactions!$G:$G,ROW()-8))</f>
        <v>46238</v>
      </c>
      <c r="F5783">
        <f>IF(INDEX(Transactions!$L:$L,ROW()-8)="",0,INDEX(Transactions!$Q:$Q,ROW()-8))</f>
        <v>0</v>
      </c>
    </row>
    <row r="5784" spans="2:6" x14ac:dyDescent="0.15">
      <c r="B5784">
        <f ca="1">IF(INDEX(Transactions!$L:$L,ROW()-8)="",TODAY(),INDEX(Transactions!$G:$G,ROW()-8))</f>
        <v>46238</v>
      </c>
      <c r="F5784">
        <f>IF(INDEX(Transactions!$L:$L,ROW()-8)="",0,INDEX(Transactions!$Q:$Q,ROW()-8))</f>
        <v>0</v>
      </c>
    </row>
    <row r="5785" spans="2:6" x14ac:dyDescent="0.15">
      <c r="B5785">
        <f ca="1">IF(INDEX(Transactions!$L:$L,ROW()-8)="",TODAY(),INDEX(Transactions!$G:$G,ROW()-8))</f>
        <v>46238</v>
      </c>
      <c r="F5785">
        <f>IF(INDEX(Transactions!$L:$L,ROW()-8)="",0,INDEX(Transactions!$Q:$Q,ROW()-8))</f>
        <v>0</v>
      </c>
    </row>
    <row r="5786" spans="2:6" x14ac:dyDescent="0.15">
      <c r="B5786">
        <f ca="1">IF(INDEX(Transactions!$L:$L,ROW()-8)="",TODAY(),INDEX(Transactions!$G:$G,ROW()-8))</f>
        <v>46238</v>
      </c>
      <c r="F5786">
        <f>IF(INDEX(Transactions!$L:$L,ROW()-8)="",0,INDEX(Transactions!$Q:$Q,ROW()-8))</f>
        <v>0</v>
      </c>
    </row>
    <row r="5787" spans="2:6" x14ac:dyDescent="0.15">
      <c r="B5787">
        <f ca="1">IF(INDEX(Transactions!$L:$L,ROW()-8)="",TODAY(),INDEX(Transactions!$G:$G,ROW()-8))</f>
        <v>46238</v>
      </c>
      <c r="F5787">
        <f>IF(INDEX(Transactions!$L:$L,ROW()-8)="",0,INDEX(Transactions!$Q:$Q,ROW()-8))</f>
        <v>0</v>
      </c>
    </row>
    <row r="5788" spans="2:6" x14ac:dyDescent="0.15">
      <c r="B5788">
        <f ca="1">IF(INDEX(Transactions!$L:$L,ROW()-8)="",TODAY(),INDEX(Transactions!$G:$G,ROW()-8))</f>
        <v>46238</v>
      </c>
      <c r="F5788">
        <f>IF(INDEX(Transactions!$L:$L,ROW()-8)="",0,INDEX(Transactions!$Q:$Q,ROW()-8))</f>
        <v>0</v>
      </c>
    </row>
    <row r="5789" spans="2:6" x14ac:dyDescent="0.15">
      <c r="B5789">
        <f ca="1">IF(INDEX(Transactions!$L:$L,ROW()-8)="",TODAY(),INDEX(Transactions!$G:$G,ROW()-8))</f>
        <v>46238</v>
      </c>
      <c r="F5789">
        <f>IF(INDEX(Transactions!$L:$L,ROW()-8)="",0,INDEX(Transactions!$Q:$Q,ROW()-8))</f>
        <v>0</v>
      </c>
    </row>
    <row r="5790" spans="2:6" x14ac:dyDescent="0.15">
      <c r="B5790">
        <f ca="1">IF(INDEX(Transactions!$L:$L,ROW()-8)="",TODAY(),INDEX(Transactions!$G:$G,ROW()-8))</f>
        <v>46238</v>
      </c>
      <c r="F5790">
        <f>IF(INDEX(Transactions!$L:$L,ROW()-8)="",0,INDEX(Transactions!$Q:$Q,ROW()-8))</f>
        <v>0</v>
      </c>
    </row>
    <row r="5791" spans="2:6" x14ac:dyDescent="0.15">
      <c r="B5791">
        <f ca="1">IF(INDEX(Transactions!$L:$L,ROW()-8)="",TODAY(),INDEX(Transactions!$G:$G,ROW()-8))</f>
        <v>46238</v>
      </c>
      <c r="F5791">
        <f>IF(INDEX(Transactions!$L:$L,ROW()-8)="",0,INDEX(Transactions!$Q:$Q,ROW()-8))</f>
        <v>0</v>
      </c>
    </row>
    <row r="5792" spans="2:6" x14ac:dyDescent="0.15">
      <c r="B5792">
        <f ca="1">IF(INDEX(Transactions!$L:$L,ROW()-8)="",TODAY(),INDEX(Transactions!$G:$G,ROW()-8))</f>
        <v>46238</v>
      </c>
      <c r="F5792">
        <f>IF(INDEX(Transactions!$L:$L,ROW()-8)="",0,INDEX(Transactions!$Q:$Q,ROW()-8))</f>
        <v>0</v>
      </c>
    </row>
    <row r="5793" spans="2:6" x14ac:dyDescent="0.15">
      <c r="B5793">
        <f ca="1">IF(INDEX(Transactions!$L:$L,ROW()-8)="",TODAY(),INDEX(Transactions!$G:$G,ROW()-8))</f>
        <v>46238</v>
      </c>
      <c r="F5793">
        <f>IF(INDEX(Transactions!$L:$L,ROW()-8)="",0,INDEX(Transactions!$Q:$Q,ROW()-8))</f>
        <v>0</v>
      </c>
    </row>
    <row r="5794" spans="2:6" x14ac:dyDescent="0.15">
      <c r="B5794">
        <f ca="1">IF(INDEX(Transactions!$L:$L,ROW()-8)="",TODAY(),INDEX(Transactions!$G:$G,ROW()-8))</f>
        <v>46238</v>
      </c>
      <c r="F5794">
        <f>IF(INDEX(Transactions!$L:$L,ROW()-8)="",0,INDEX(Transactions!$Q:$Q,ROW()-8))</f>
        <v>0</v>
      </c>
    </row>
    <row r="5795" spans="2:6" x14ac:dyDescent="0.15">
      <c r="B5795">
        <f ca="1">IF(INDEX(Transactions!$L:$L,ROW()-8)="",TODAY(),INDEX(Transactions!$G:$G,ROW()-8))</f>
        <v>46238</v>
      </c>
      <c r="F5795">
        <f>IF(INDEX(Transactions!$L:$L,ROW()-8)="",0,INDEX(Transactions!$Q:$Q,ROW()-8))</f>
        <v>0</v>
      </c>
    </row>
    <row r="5796" spans="2:6" x14ac:dyDescent="0.15">
      <c r="B5796">
        <f ca="1">IF(INDEX(Transactions!$L:$L,ROW()-8)="",TODAY(),INDEX(Transactions!$G:$G,ROW()-8))</f>
        <v>46238</v>
      </c>
      <c r="F5796">
        <f>IF(INDEX(Transactions!$L:$L,ROW()-8)="",0,INDEX(Transactions!$Q:$Q,ROW()-8))</f>
        <v>0</v>
      </c>
    </row>
    <row r="5797" spans="2:6" x14ac:dyDescent="0.15">
      <c r="B5797">
        <f ca="1">IF(INDEX(Transactions!$L:$L,ROW()-8)="",TODAY(),INDEX(Transactions!$G:$G,ROW()-8))</f>
        <v>46238</v>
      </c>
      <c r="F5797">
        <f>IF(INDEX(Transactions!$L:$L,ROW()-8)="",0,INDEX(Transactions!$Q:$Q,ROW()-8))</f>
        <v>0</v>
      </c>
    </row>
    <row r="5798" spans="2:6" x14ac:dyDescent="0.15">
      <c r="B5798">
        <f ca="1">IF(INDEX(Transactions!$L:$L,ROW()-8)="",TODAY(),INDEX(Transactions!$G:$G,ROW()-8))</f>
        <v>46238</v>
      </c>
      <c r="F5798">
        <f>IF(INDEX(Transactions!$L:$L,ROW()-8)="",0,INDEX(Transactions!$Q:$Q,ROW()-8))</f>
        <v>0</v>
      </c>
    </row>
    <row r="5799" spans="2:6" x14ac:dyDescent="0.15">
      <c r="B5799">
        <f ca="1">IF(INDEX(Transactions!$L:$L,ROW()-8)="",TODAY(),INDEX(Transactions!$G:$G,ROW()-8))</f>
        <v>46238</v>
      </c>
      <c r="F5799">
        <f>IF(INDEX(Transactions!$L:$L,ROW()-8)="",0,INDEX(Transactions!$Q:$Q,ROW()-8))</f>
        <v>0</v>
      </c>
    </row>
    <row r="5800" spans="2:6" x14ac:dyDescent="0.15">
      <c r="B5800">
        <f ca="1">IF(INDEX(Transactions!$L:$L,ROW()-8)="",TODAY(),INDEX(Transactions!$G:$G,ROW()-8))</f>
        <v>46238</v>
      </c>
      <c r="F5800">
        <f>IF(INDEX(Transactions!$L:$L,ROW()-8)="",0,INDEX(Transactions!$Q:$Q,ROW()-8))</f>
        <v>0</v>
      </c>
    </row>
    <row r="5801" spans="2:6" x14ac:dyDescent="0.15">
      <c r="B5801">
        <f ca="1">IF(INDEX(Transactions!$L:$L,ROW()-8)="",TODAY(),INDEX(Transactions!$G:$G,ROW()-8))</f>
        <v>46238</v>
      </c>
      <c r="F5801">
        <f>IF(INDEX(Transactions!$L:$L,ROW()-8)="",0,INDEX(Transactions!$Q:$Q,ROW()-8))</f>
        <v>0</v>
      </c>
    </row>
    <row r="5802" spans="2:6" x14ac:dyDescent="0.15">
      <c r="B5802">
        <f ca="1">IF(INDEX(Transactions!$L:$L,ROW()-8)="",TODAY(),INDEX(Transactions!$G:$G,ROW()-8))</f>
        <v>46238</v>
      </c>
      <c r="F5802">
        <f>IF(INDEX(Transactions!$L:$L,ROW()-8)="",0,INDEX(Transactions!$Q:$Q,ROW()-8))</f>
        <v>0</v>
      </c>
    </row>
    <row r="5803" spans="2:6" x14ac:dyDescent="0.15">
      <c r="B5803">
        <f ca="1">IF(INDEX(Transactions!$L:$L,ROW()-8)="",TODAY(),INDEX(Transactions!$G:$G,ROW()-8))</f>
        <v>46238</v>
      </c>
      <c r="F5803">
        <f>IF(INDEX(Transactions!$L:$L,ROW()-8)="",0,INDEX(Transactions!$Q:$Q,ROW()-8))</f>
        <v>0</v>
      </c>
    </row>
    <row r="5804" spans="2:6" x14ac:dyDescent="0.15">
      <c r="B5804">
        <f ca="1">IF(INDEX(Transactions!$L:$L,ROW()-8)="",TODAY(),INDEX(Transactions!$G:$G,ROW()-8))</f>
        <v>46238</v>
      </c>
      <c r="F5804">
        <f>IF(INDEX(Transactions!$L:$L,ROW()-8)="",0,INDEX(Transactions!$Q:$Q,ROW()-8))</f>
        <v>0</v>
      </c>
    </row>
    <row r="5805" spans="2:6" x14ac:dyDescent="0.15">
      <c r="B5805">
        <f ca="1">IF(INDEX(Transactions!$L:$L,ROW()-8)="",TODAY(),INDEX(Transactions!$G:$G,ROW()-8))</f>
        <v>46238</v>
      </c>
      <c r="F5805">
        <f>IF(INDEX(Transactions!$L:$L,ROW()-8)="",0,INDEX(Transactions!$Q:$Q,ROW()-8))</f>
        <v>0</v>
      </c>
    </row>
    <row r="5806" spans="2:6" x14ac:dyDescent="0.15">
      <c r="B5806">
        <f ca="1">IF(INDEX(Transactions!$L:$L,ROW()-8)="",TODAY(),INDEX(Transactions!$G:$G,ROW()-8))</f>
        <v>46238</v>
      </c>
      <c r="F5806">
        <f>IF(INDEX(Transactions!$L:$L,ROW()-8)="",0,INDEX(Transactions!$Q:$Q,ROW()-8))</f>
        <v>0</v>
      </c>
    </row>
    <row r="5807" spans="2:6" x14ac:dyDescent="0.15">
      <c r="B5807">
        <f ca="1">IF(INDEX(Transactions!$L:$L,ROW()-8)="",TODAY(),INDEX(Transactions!$G:$G,ROW()-8))</f>
        <v>46238</v>
      </c>
      <c r="F5807">
        <f>IF(INDEX(Transactions!$L:$L,ROW()-8)="",0,INDEX(Transactions!$Q:$Q,ROW()-8))</f>
        <v>0</v>
      </c>
    </row>
    <row r="5808" spans="2:6" x14ac:dyDescent="0.15">
      <c r="B5808">
        <f ca="1">IF(INDEX(Transactions!$L:$L,ROW()-8)="",TODAY(),INDEX(Transactions!$G:$G,ROW()-8))</f>
        <v>46238</v>
      </c>
      <c r="F5808">
        <f>IF(INDEX(Transactions!$L:$L,ROW()-8)="",0,INDEX(Transactions!$Q:$Q,ROW()-8))</f>
        <v>0</v>
      </c>
    </row>
    <row r="5809" spans="2:6" x14ac:dyDescent="0.15">
      <c r="B5809">
        <f ca="1">IF(INDEX(Transactions!$L:$L,ROW()-8)="",TODAY(),INDEX(Transactions!$G:$G,ROW()-8))</f>
        <v>46238</v>
      </c>
      <c r="F5809">
        <f>IF(INDEX(Transactions!$L:$L,ROW()-8)="",0,INDEX(Transactions!$Q:$Q,ROW()-8))</f>
        <v>0</v>
      </c>
    </row>
    <row r="5810" spans="2:6" x14ac:dyDescent="0.15">
      <c r="B5810">
        <f ca="1">IF(INDEX(Transactions!$L:$L,ROW()-8)="",TODAY(),INDEX(Transactions!$G:$G,ROW()-8))</f>
        <v>46238</v>
      </c>
      <c r="F5810">
        <f>IF(INDEX(Transactions!$L:$L,ROW()-8)="",0,INDEX(Transactions!$Q:$Q,ROW()-8))</f>
        <v>0</v>
      </c>
    </row>
    <row r="5811" spans="2:6" x14ac:dyDescent="0.15">
      <c r="B5811">
        <f ca="1">IF(INDEX(Transactions!$L:$L,ROW()-8)="",TODAY(),INDEX(Transactions!$G:$G,ROW()-8))</f>
        <v>46238</v>
      </c>
      <c r="F5811">
        <f>IF(INDEX(Transactions!$L:$L,ROW()-8)="",0,INDEX(Transactions!$Q:$Q,ROW()-8))</f>
        <v>0</v>
      </c>
    </row>
    <row r="5812" spans="2:6" x14ac:dyDescent="0.15">
      <c r="B5812">
        <f ca="1">IF(INDEX(Transactions!$L:$L,ROW()-8)="",TODAY(),INDEX(Transactions!$G:$G,ROW()-8))</f>
        <v>46238</v>
      </c>
      <c r="F5812">
        <f>IF(INDEX(Transactions!$L:$L,ROW()-8)="",0,INDEX(Transactions!$Q:$Q,ROW()-8))</f>
        <v>0</v>
      </c>
    </row>
    <row r="5813" spans="2:6" x14ac:dyDescent="0.15">
      <c r="B5813">
        <f ca="1">IF(INDEX(Transactions!$L:$L,ROW()-8)="",TODAY(),INDEX(Transactions!$G:$G,ROW()-8))</f>
        <v>46238</v>
      </c>
      <c r="F5813">
        <f>IF(INDEX(Transactions!$L:$L,ROW()-8)="",0,INDEX(Transactions!$Q:$Q,ROW()-8))</f>
        <v>0</v>
      </c>
    </row>
    <row r="5814" spans="2:6" x14ac:dyDescent="0.15">
      <c r="B5814">
        <f ca="1">IF(INDEX(Transactions!$L:$L,ROW()-8)="",TODAY(),INDEX(Transactions!$G:$G,ROW()-8))</f>
        <v>46238</v>
      </c>
      <c r="F5814">
        <f>IF(INDEX(Transactions!$L:$L,ROW()-8)="",0,INDEX(Transactions!$Q:$Q,ROW()-8))</f>
        <v>0</v>
      </c>
    </row>
    <row r="5815" spans="2:6" x14ac:dyDescent="0.15">
      <c r="B5815">
        <f ca="1">IF(INDEX(Transactions!$L:$L,ROW()-8)="",TODAY(),INDEX(Transactions!$G:$G,ROW()-8))</f>
        <v>46238</v>
      </c>
      <c r="F5815">
        <f>IF(INDEX(Transactions!$L:$L,ROW()-8)="",0,INDEX(Transactions!$Q:$Q,ROW()-8))</f>
        <v>0</v>
      </c>
    </row>
    <row r="5816" spans="2:6" x14ac:dyDescent="0.15">
      <c r="B5816">
        <f ca="1">IF(INDEX(Transactions!$L:$L,ROW()-8)="",TODAY(),INDEX(Transactions!$G:$G,ROW()-8))</f>
        <v>46238</v>
      </c>
      <c r="F5816">
        <f>IF(INDEX(Transactions!$L:$L,ROW()-8)="",0,INDEX(Transactions!$Q:$Q,ROW()-8))</f>
        <v>0</v>
      </c>
    </row>
    <row r="5817" spans="2:6" x14ac:dyDescent="0.15">
      <c r="B5817">
        <f ca="1">IF(INDEX(Transactions!$L:$L,ROW()-8)="",TODAY(),INDEX(Transactions!$G:$G,ROW()-8))</f>
        <v>46238</v>
      </c>
      <c r="F5817">
        <f>IF(INDEX(Transactions!$L:$L,ROW()-8)="",0,INDEX(Transactions!$Q:$Q,ROW()-8))</f>
        <v>0</v>
      </c>
    </row>
    <row r="5818" spans="2:6" x14ac:dyDescent="0.15">
      <c r="B5818">
        <f ca="1">IF(INDEX(Transactions!$L:$L,ROW()-8)="",TODAY(),INDEX(Transactions!$G:$G,ROW()-8))</f>
        <v>46238</v>
      </c>
      <c r="F5818">
        <f>IF(INDEX(Transactions!$L:$L,ROW()-8)="",0,INDEX(Transactions!$Q:$Q,ROW()-8))</f>
        <v>0</v>
      </c>
    </row>
    <row r="5819" spans="2:6" x14ac:dyDescent="0.15">
      <c r="B5819">
        <f ca="1">IF(INDEX(Transactions!$L:$L,ROW()-8)="",TODAY(),INDEX(Transactions!$G:$G,ROW()-8))</f>
        <v>46238</v>
      </c>
      <c r="F5819">
        <f>IF(INDEX(Transactions!$L:$L,ROW()-8)="",0,INDEX(Transactions!$Q:$Q,ROW()-8))</f>
        <v>0</v>
      </c>
    </row>
    <row r="5820" spans="2:6" x14ac:dyDescent="0.15">
      <c r="B5820">
        <f ca="1">IF(INDEX(Transactions!$L:$L,ROW()-8)="",TODAY(),INDEX(Transactions!$G:$G,ROW()-8))</f>
        <v>46238</v>
      </c>
      <c r="F5820">
        <f>IF(INDEX(Transactions!$L:$L,ROW()-8)="",0,INDEX(Transactions!$Q:$Q,ROW()-8))</f>
        <v>0</v>
      </c>
    </row>
    <row r="5821" spans="2:6" x14ac:dyDescent="0.15">
      <c r="B5821">
        <f ca="1">IF(INDEX(Transactions!$L:$L,ROW()-8)="",TODAY(),INDEX(Transactions!$G:$G,ROW()-8))</f>
        <v>46238</v>
      </c>
      <c r="F5821">
        <f>IF(INDEX(Transactions!$L:$L,ROW()-8)="",0,INDEX(Transactions!$Q:$Q,ROW()-8))</f>
        <v>0</v>
      </c>
    </row>
    <row r="5822" spans="2:6" x14ac:dyDescent="0.15">
      <c r="B5822">
        <f ca="1">IF(INDEX(Transactions!$L:$L,ROW()-8)="",TODAY(),INDEX(Transactions!$G:$G,ROW()-8))</f>
        <v>46238</v>
      </c>
      <c r="F5822">
        <f>IF(INDEX(Transactions!$L:$L,ROW()-8)="",0,INDEX(Transactions!$Q:$Q,ROW()-8))</f>
        <v>0</v>
      </c>
    </row>
    <row r="5823" spans="2:6" x14ac:dyDescent="0.15">
      <c r="B5823">
        <f ca="1">IF(INDEX(Transactions!$L:$L,ROW()-8)="",TODAY(),INDEX(Transactions!$G:$G,ROW()-8))</f>
        <v>46238</v>
      </c>
      <c r="F5823">
        <f>IF(INDEX(Transactions!$L:$L,ROW()-8)="",0,INDEX(Transactions!$Q:$Q,ROW()-8))</f>
        <v>0</v>
      </c>
    </row>
    <row r="5824" spans="2:6" x14ac:dyDescent="0.15">
      <c r="B5824">
        <f ca="1">IF(INDEX(Transactions!$L:$L,ROW()-8)="",TODAY(),INDEX(Transactions!$G:$G,ROW()-8))</f>
        <v>46238</v>
      </c>
      <c r="F5824">
        <f>IF(INDEX(Transactions!$L:$L,ROW()-8)="",0,INDEX(Transactions!$Q:$Q,ROW()-8))</f>
        <v>0</v>
      </c>
    </row>
    <row r="5825" spans="2:6" x14ac:dyDescent="0.15">
      <c r="B5825">
        <f ca="1">IF(INDEX(Transactions!$L:$L,ROW()-8)="",TODAY(),INDEX(Transactions!$G:$G,ROW()-8))</f>
        <v>46238</v>
      </c>
      <c r="F5825">
        <f>IF(INDEX(Transactions!$L:$L,ROW()-8)="",0,INDEX(Transactions!$Q:$Q,ROW()-8))</f>
        <v>0</v>
      </c>
    </row>
    <row r="5826" spans="2:6" x14ac:dyDescent="0.15">
      <c r="B5826">
        <f ca="1">IF(INDEX(Transactions!$L:$L,ROW()-8)="",TODAY(),INDEX(Transactions!$G:$G,ROW()-8))</f>
        <v>46238</v>
      </c>
      <c r="F5826">
        <f>IF(INDEX(Transactions!$L:$L,ROW()-8)="",0,INDEX(Transactions!$Q:$Q,ROW()-8))</f>
        <v>0</v>
      </c>
    </row>
    <row r="5827" spans="2:6" x14ac:dyDescent="0.15">
      <c r="B5827">
        <f ca="1">IF(INDEX(Transactions!$L:$L,ROW()-8)="",TODAY(),INDEX(Transactions!$G:$G,ROW()-8))</f>
        <v>46238</v>
      </c>
      <c r="F5827">
        <f>IF(INDEX(Transactions!$L:$L,ROW()-8)="",0,INDEX(Transactions!$Q:$Q,ROW()-8))</f>
        <v>0</v>
      </c>
    </row>
    <row r="5828" spans="2:6" x14ac:dyDescent="0.15">
      <c r="B5828">
        <f ca="1">IF(INDEX(Transactions!$L:$L,ROW()-8)="",TODAY(),INDEX(Transactions!$G:$G,ROW()-8))</f>
        <v>46238</v>
      </c>
      <c r="F5828">
        <f>IF(INDEX(Transactions!$L:$L,ROW()-8)="",0,INDEX(Transactions!$Q:$Q,ROW()-8))</f>
        <v>0</v>
      </c>
    </row>
    <row r="5829" spans="2:6" x14ac:dyDescent="0.15">
      <c r="B5829">
        <f ca="1">IF(INDEX(Transactions!$L:$L,ROW()-8)="",TODAY(),INDEX(Transactions!$G:$G,ROW()-8))</f>
        <v>46238</v>
      </c>
      <c r="F5829">
        <f>IF(INDEX(Transactions!$L:$L,ROW()-8)="",0,INDEX(Transactions!$Q:$Q,ROW()-8))</f>
        <v>0</v>
      </c>
    </row>
    <row r="5830" spans="2:6" x14ac:dyDescent="0.15">
      <c r="B5830">
        <f ca="1">IF(INDEX(Transactions!$L:$L,ROW()-8)="",TODAY(),INDEX(Transactions!$G:$G,ROW()-8))</f>
        <v>46238</v>
      </c>
      <c r="F5830">
        <f>IF(INDEX(Transactions!$L:$L,ROW()-8)="",0,INDEX(Transactions!$Q:$Q,ROW()-8))</f>
        <v>0</v>
      </c>
    </row>
    <row r="5831" spans="2:6" x14ac:dyDescent="0.15">
      <c r="B5831">
        <f ca="1">IF(INDEX(Transactions!$L:$L,ROW()-8)="",TODAY(),INDEX(Transactions!$G:$G,ROW()-8))</f>
        <v>46238</v>
      </c>
      <c r="F5831">
        <f>IF(INDEX(Transactions!$L:$L,ROW()-8)="",0,INDEX(Transactions!$Q:$Q,ROW()-8))</f>
        <v>0</v>
      </c>
    </row>
    <row r="5832" spans="2:6" x14ac:dyDescent="0.15">
      <c r="B5832">
        <f ca="1">IF(INDEX(Transactions!$L:$L,ROW()-8)="",TODAY(),INDEX(Transactions!$G:$G,ROW()-8))</f>
        <v>46238</v>
      </c>
      <c r="F5832">
        <f>IF(INDEX(Transactions!$L:$L,ROW()-8)="",0,INDEX(Transactions!$Q:$Q,ROW()-8))</f>
        <v>0</v>
      </c>
    </row>
    <row r="5833" spans="2:6" x14ac:dyDescent="0.15">
      <c r="B5833">
        <f ca="1">IF(INDEX(Transactions!$L:$L,ROW()-8)="",TODAY(),INDEX(Transactions!$G:$G,ROW()-8))</f>
        <v>46238</v>
      </c>
      <c r="F5833">
        <f>IF(INDEX(Transactions!$L:$L,ROW()-8)="",0,INDEX(Transactions!$Q:$Q,ROW()-8))</f>
        <v>0</v>
      </c>
    </row>
    <row r="5834" spans="2:6" x14ac:dyDescent="0.15">
      <c r="B5834">
        <f ca="1">IF(INDEX(Transactions!$L:$L,ROW()-8)="",TODAY(),INDEX(Transactions!$G:$G,ROW()-8))</f>
        <v>46238</v>
      </c>
      <c r="F5834">
        <f>IF(INDEX(Transactions!$L:$L,ROW()-8)="",0,INDEX(Transactions!$Q:$Q,ROW()-8))</f>
        <v>0</v>
      </c>
    </row>
    <row r="5835" spans="2:6" x14ac:dyDescent="0.15">
      <c r="B5835">
        <f ca="1">IF(INDEX(Transactions!$L:$L,ROW()-8)="",TODAY(),INDEX(Transactions!$G:$G,ROW()-8))</f>
        <v>46238</v>
      </c>
      <c r="F5835">
        <f>IF(INDEX(Transactions!$L:$L,ROW()-8)="",0,INDEX(Transactions!$Q:$Q,ROW()-8))</f>
        <v>0</v>
      </c>
    </row>
    <row r="5836" spans="2:6" x14ac:dyDescent="0.15">
      <c r="B5836">
        <f ca="1">IF(INDEX(Transactions!$L:$L,ROW()-8)="",TODAY(),INDEX(Transactions!$G:$G,ROW()-8))</f>
        <v>46238</v>
      </c>
      <c r="F5836">
        <f>IF(INDEX(Transactions!$L:$L,ROW()-8)="",0,INDEX(Transactions!$Q:$Q,ROW()-8))</f>
        <v>0</v>
      </c>
    </row>
    <row r="5837" spans="2:6" x14ac:dyDescent="0.15">
      <c r="B5837">
        <f ca="1">IF(INDEX(Transactions!$L:$L,ROW()-8)="",TODAY(),INDEX(Transactions!$G:$G,ROW()-8))</f>
        <v>46238</v>
      </c>
      <c r="F5837">
        <f>IF(INDEX(Transactions!$L:$L,ROW()-8)="",0,INDEX(Transactions!$Q:$Q,ROW()-8))</f>
        <v>0</v>
      </c>
    </row>
    <row r="5838" spans="2:6" x14ac:dyDescent="0.15">
      <c r="B5838">
        <f ca="1">IF(INDEX(Transactions!$L:$L,ROW()-8)="",TODAY(),INDEX(Transactions!$G:$G,ROW()-8))</f>
        <v>46238</v>
      </c>
      <c r="F5838">
        <f>IF(INDEX(Transactions!$L:$L,ROW()-8)="",0,INDEX(Transactions!$Q:$Q,ROW()-8))</f>
        <v>0</v>
      </c>
    </row>
    <row r="5839" spans="2:6" x14ac:dyDescent="0.15">
      <c r="B5839">
        <f ca="1">IF(INDEX(Transactions!$L:$L,ROW()-8)="",TODAY(),INDEX(Transactions!$G:$G,ROW()-8))</f>
        <v>46238</v>
      </c>
      <c r="F5839">
        <f>IF(INDEX(Transactions!$L:$L,ROW()-8)="",0,INDEX(Transactions!$Q:$Q,ROW()-8))</f>
        <v>0</v>
      </c>
    </row>
    <row r="5840" spans="2:6" x14ac:dyDescent="0.15">
      <c r="B5840">
        <f ca="1">IF(INDEX(Transactions!$L:$L,ROW()-8)="",TODAY(),INDEX(Transactions!$G:$G,ROW()-8))</f>
        <v>46238</v>
      </c>
      <c r="F5840">
        <f>IF(INDEX(Transactions!$L:$L,ROW()-8)="",0,INDEX(Transactions!$Q:$Q,ROW()-8))</f>
        <v>0</v>
      </c>
    </row>
    <row r="5841" spans="2:6" x14ac:dyDescent="0.15">
      <c r="B5841">
        <f ca="1">IF(INDEX(Transactions!$L:$L,ROW()-8)="",TODAY(),INDEX(Transactions!$G:$G,ROW()-8))</f>
        <v>46238</v>
      </c>
      <c r="F5841">
        <f>IF(INDEX(Transactions!$L:$L,ROW()-8)="",0,INDEX(Transactions!$Q:$Q,ROW()-8))</f>
        <v>0</v>
      </c>
    </row>
    <row r="5842" spans="2:6" x14ac:dyDescent="0.15">
      <c r="B5842">
        <f ca="1">IF(INDEX(Transactions!$L:$L,ROW()-8)="",TODAY(),INDEX(Transactions!$G:$G,ROW()-8))</f>
        <v>46238</v>
      </c>
      <c r="F5842">
        <f>IF(INDEX(Transactions!$L:$L,ROW()-8)="",0,INDEX(Transactions!$Q:$Q,ROW()-8))</f>
        <v>0</v>
      </c>
    </row>
    <row r="5843" spans="2:6" x14ac:dyDescent="0.15">
      <c r="B5843">
        <f ca="1">IF(INDEX(Transactions!$L:$L,ROW()-8)="",TODAY(),INDEX(Transactions!$G:$G,ROW()-8))</f>
        <v>46238</v>
      </c>
      <c r="F5843">
        <f>IF(INDEX(Transactions!$L:$L,ROW()-8)="",0,INDEX(Transactions!$Q:$Q,ROW()-8))</f>
        <v>0</v>
      </c>
    </row>
    <row r="5844" spans="2:6" x14ac:dyDescent="0.15">
      <c r="B5844">
        <f ca="1">IF(INDEX(Transactions!$L:$L,ROW()-8)="",TODAY(),INDEX(Transactions!$G:$G,ROW()-8))</f>
        <v>46238</v>
      </c>
      <c r="F5844">
        <f>IF(INDEX(Transactions!$L:$L,ROW()-8)="",0,INDEX(Transactions!$Q:$Q,ROW()-8))</f>
        <v>0</v>
      </c>
    </row>
    <row r="5845" spans="2:6" x14ac:dyDescent="0.15">
      <c r="B5845">
        <f ca="1">IF(INDEX(Transactions!$L:$L,ROW()-8)="",TODAY(),INDEX(Transactions!$G:$G,ROW()-8))</f>
        <v>46238</v>
      </c>
      <c r="F5845">
        <f>IF(INDEX(Transactions!$L:$L,ROW()-8)="",0,INDEX(Transactions!$Q:$Q,ROW()-8))</f>
        <v>0</v>
      </c>
    </row>
    <row r="5846" spans="2:6" x14ac:dyDescent="0.15">
      <c r="B5846">
        <f ca="1">IF(INDEX(Transactions!$L:$L,ROW()-8)="",TODAY(),INDEX(Transactions!$G:$G,ROW()-8))</f>
        <v>46238</v>
      </c>
      <c r="F5846">
        <f>IF(INDEX(Transactions!$L:$L,ROW()-8)="",0,INDEX(Transactions!$Q:$Q,ROW()-8))</f>
        <v>0</v>
      </c>
    </row>
    <row r="5847" spans="2:6" x14ac:dyDescent="0.15">
      <c r="B5847">
        <f ca="1">IF(INDEX(Transactions!$L:$L,ROW()-8)="",TODAY(),INDEX(Transactions!$G:$G,ROW()-8))</f>
        <v>46238</v>
      </c>
      <c r="F5847">
        <f>IF(INDEX(Transactions!$L:$L,ROW()-8)="",0,INDEX(Transactions!$Q:$Q,ROW()-8))</f>
        <v>0</v>
      </c>
    </row>
    <row r="5848" spans="2:6" x14ac:dyDescent="0.15">
      <c r="B5848">
        <f ca="1">IF(INDEX(Transactions!$L:$L,ROW()-8)="",TODAY(),INDEX(Transactions!$G:$G,ROW()-8))</f>
        <v>46238</v>
      </c>
      <c r="F5848">
        <f>IF(INDEX(Transactions!$L:$L,ROW()-8)="",0,INDEX(Transactions!$Q:$Q,ROW()-8))</f>
        <v>0</v>
      </c>
    </row>
    <row r="5849" spans="2:6" x14ac:dyDescent="0.15">
      <c r="B5849">
        <f ca="1">IF(INDEX(Transactions!$L:$L,ROW()-8)="",TODAY(),INDEX(Transactions!$G:$G,ROW()-8))</f>
        <v>46238</v>
      </c>
      <c r="F5849">
        <f>IF(INDEX(Transactions!$L:$L,ROW()-8)="",0,INDEX(Transactions!$Q:$Q,ROW()-8))</f>
        <v>0</v>
      </c>
    </row>
    <row r="5850" spans="2:6" x14ac:dyDescent="0.15">
      <c r="B5850">
        <f ca="1">IF(INDEX(Transactions!$L:$L,ROW()-8)="",TODAY(),INDEX(Transactions!$G:$G,ROW()-8))</f>
        <v>46238</v>
      </c>
      <c r="F5850">
        <f>IF(INDEX(Transactions!$L:$L,ROW()-8)="",0,INDEX(Transactions!$Q:$Q,ROW()-8))</f>
        <v>0</v>
      </c>
    </row>
    <row r="5851" spans="2:6" x14ac:dyDescent="0.15">
      <c r="B5851">
        <f ca="1">IF(INDEX(Transactions!$L:$L,ROW()-8)="",TODAY(),INDEX(Transactions!$G:$G,ROW()-8))</f>
        <v>46238</v>
      </c>
      <c r="F5851">
        <f>IF(INDEX(Transactions!$L:$L,ROW()-8)="",0,INDEX(Transactions!$Q:$Q,ROW()-8))</f>
        <v>0</v>
      </c>
    </row>
    <row r="5852" spans="2:6" x14ac:dyDescent="0.15">
      <c r="B5852">
        <f ca="1">IF(INDEX(Transactions!$L:$L,ROW()-8)="",TODAY(),INDEX(Transactions!$G:$G,ROW()-8))</f>
        <v>46238</v>
      </c>
      <c r="F5852">
        <f>IF(INDEX(Transactions!$L:$L,ROW()-8)="",0,INDEX(Transactions!$Q:$Q,ROW()-8))</f>
        <v>0</v>
      </c>
    </row>
    <row r="5853" spans="2:6" x14ac:dyDescent="0.15">
      <c r="B5853">
        <f ca="1">IF(INDEX(Transactions!$L:$L,ROW()-8)="",TODAY(),INDEX(Transactions!$G:$G,ROW()-8))</f>
        <v>46238</v>
      </c>
      <c r="F5853">
        <f>IF(INDEX(Transactions!$L:$L,ROW()-8)="",0,INDEX(Transactions!$Q:$Q,ROW()-8))</f>
        <v>0</v>
      </c>
    </row>
    <row r="5854" spans="2:6" x14ac:dyDescent="0.15">
      <c r="B5854">
        <f ca="1">IF(INDEX(Transactions!$L:$L,ROW()-8)="",TODAY(),INDEX(Transactions!$G:$G,ROW()-8))</f>
        <v>46238</v>
      </c>
      <c r="F5854">
        <f>IF(INDEX(Transactions!$L:$L,ROW()-8)="",0,INDEX(Transactions!$Q:$Q,ROW()-8))</f>
        <v>0</v>
      </c>
    </row>
    <row r="5855" spans="2:6" x14ac:dyDescent="0.15">
      <c r="B5855">
        <f ca="1">IF(INDEX(Transactions!$L:$L,ROW()-8)="",TODAY(),INDEX(Transactions!$G:$G,ROW()-8))</f>
        <v>46238</v>
      </c>
      <c r="F5855">
        <f>IF(INDEX(Transactions!$L:$L,ROW()-8)="",0,INDEX(Transactions!$Q:$Q,ROW()-8))</f>
        <v>0</v>
      </c>
    </row>
    <row r="5856" spans="2:6" x14ac:dyDescent="0.15">
      <c r="B5856">
        <f ca="1">IF(INDEX(Transactions!$L:$L,ROW()-8)="",TODAY(),INDEX(Transactions!$G:$G,ROW()-8))</f>
        <v>46238</v>
      </c>
      <c r="F5856">
        <f>IF(INDEX(Transactions!$L:$L,ROW()-8)="",0,INDEX(Transactions!$Q:$Q,ROW()-8))</f>
        <v>0</v>
      </c>
    </row>
    <row r="5857" spans="2:6" x14ac:dyDescent="0.15">
      <c r="B5857">
        <f ca="1">IF(INDEX(Transactions!$L:$L,ROW()-8)="",TODAY(),INDEX(Transactions!$G:$G,ROW()-8))</f>
        <v>46238</v>
      </c>
      <c r="F5857">
        <f>IF(INDEX(Transactions!$L:$L,ROW()-8)="",0,INDEX(Transactions!$Q:$Q,ROW()-8))</f>
        <v>0</v>
      </c>
    </row>
    <row r="5858" spans="2:6" x14ac:dyDescent="0.15">
      <c r="B5858">
        <f ca="1">IF(INDEX(Transactions!$L:$L,ROW()-8)="",TODAY(),INDEX(Transactions!$G:$G,ROW()-8))</f>
        <v>46238</v>
      </c>
      <c r="F5858">
        <f>IF(INDEX(Transactions!$L:$L,ROW()-8)="",0,INDEX(Transactions!$Q:$Q,ROW()-8))</f>
        <v>0</v>
      </c>
    </row>
    <row r="5859" spans="2:6" x14ac:dyDescent="0.15">
      <c r="B5859">
        <f ca="1">IF(INDEX(Transactions!$L:$L,ROW()-8)="",TODAY(),INDEX(Transactions!$G:$G,ROW()-8))</f>
        <v>46238</v>
      </c>
      <c r="F5859">
        <f>IF(INDEX(Transactions!$L:$L,ROW()-8)="",0,INDEX(Transactions!$Q:$Q,ROW()-8))</f>
        <v>0</v>
      </c>
    </row>
    <row r="5860" spans="2:6" x14ac:dyDescent="0.15">
      <c r="B5860">
        <f ca="1">IF(INDEX(Transactions!$L:$L,ROW()-8)="",TODAY(),INDEX(Transactions!$G:$G,ROW()-8))</f>
        <v>46238</v>
      </c>
      <c r="F5860">
        <f>IF(INDEX(Transactions!$L:$L,ROW()-8)="",0,INDEX(Transactions!$Q:$Q,ROW()-8))</f>
        <v>0</v>
      </c>
    </row>
    <row r="5861" spans="2:6" x14ac:dyDescent="0.15">
      <c r="B5861">
        <f ca="1">IF(INDEX(Transactions!$L:$L,ROW()-8)="",TODAY(),INDEX(Transactions!$G:$G,ROW()-8))</f>
        <v>46238</v>
      </c>
      <c r="F5861">
        <f>IF(INDEX(Transactions!$L:$L,ROW()-8)="",0,INDEX(Transactions!$Q:$Q,ROW()-8))</f>
        <v>0</v>
      </c>
    </row>
    <row r="5862" spans="2:6" x14ac:dyDescent="0.15">
      <c r="B5862">
        <f ca="1">IF(INDEX(Transactions!$L:$L,ROW()-8)="",TODAY(),INDEX(Transactions!$G:$G,ROW()-8))</f>
        <v>46238</v>
      </c>
      <c r="F5862">
        <f>IF(INDEX(Transactions!$L:$L,ROW()-8)="",0,INDEX(Transactions!$Q:$Q,ROW()-8))</f>
        <v>0</v>
      </c>
    </row>
    <row r="5863" spans="2:6" x14ac:dyDescent="0.15">
      <c r="B5863">
        <f ca="1">IF(INDEX(Transactions!$L:$L,ROW()-8)="",TODAY(),INDEX(Transactions!$G:$G,ROW()-8))</f>
        <v>46238</v>
      </c>
      <c r="F5863">
        <f>IF(INDEX(Transactions!$L:$L,ROW()-8)="",0,INDEX(Transactions!$Q:$Q,ROW()-8))</f>
        <v>0</v>
      </c>
    </row>
    <row r="5864" spans="2:6" x14ac:dyDescent="0.15">
      <c r="B5864">
        <f ca="1">IF(INDEX(Transactions!$L:$L,ROW()-8)="",TODAY(),INDEX(Transactions!$G:$G,ROW()-8))</f>
        <v>46238</v>
      </c>
      <c r="F5864">
        <f>IF(INDEX(Transactions!$L:$L,ROW()-8)="",0,INDEX(Transactions!$Q:$Q,ROW()-8))</f>
        <v>0</v>
      </c>
    </row>
    <row r="5865" spans="2:6" x14ac:dyDescent="0.15">
      <c r="B5865">
        <f ca="1">IF(INDEX(Transactions!$L:$L,ROW()-8)="",TODAY(),INDEX(Transactions!$G:$G,ROW()-8))</f>
        <v>46238</v>
      </c>
      <c r="F5865">
        <f>IF(INDEX(Transactions!$L:$L,ROW()-8)="",0,INDEX(Transactions!$Q:$Q,ROW()-8))</f>
        <v>0</v>
      </c>
    </row>
    <row r="5866" spans="2:6" x14ac:dyDescent="0.15">
      <c r="B5866">
        <f ca="1">IF(INDEX(Transactions!$L:$L,ROW()-8)="",TODAY(),INDEX(Transactions!$G:$G,ROW()-8))</f>
        <v>46238</v>
      </c>
      <c r="F5866">
        <f>IF(INDEX(Transactions!$L:$L,ROW()-8)="",0,INDEX(Transactions!$Q:$Q,ROW()-8))</f>
        <v>0</v>
      </c>
    </row>
    <row r="5867" spans="2:6" x14ac:dyDescent="0.15">
      <c r="B5867">
        <f ca="1">IF(INDEX(Transactions!$L:$L,ROW()-8)="",TODAY(),INDEX(Transactions!$G:$G,ROW()-8))</f>
        <v>46238</v>
      </c>
      <c r="F5867">
        <f>IF(INDEX(Transactions!$L:$L,ROW()-8)="",0,INDEX(Transactions!$Q:$Q,ROW()-8))</f>
        <v>0</v>
      </c>
    </row>
    <row r="5868" spans="2:6" x14ac:dyDescent="0.15">
      <c r="B5868">
        <f ca="1">IF(INDEX(Transactions!$L:$L,ROW()-8)="",TODAY(),INDEX(Transactions!$G:$G,ROW()-8))</f>
        <v>46238</v>
      </c>
      <c r="F5868">
        <f>IF(INDEX(Transactions!$L:$L,ROW()-8)="",0,INDEX(Transactions!$Q:$Q,ROW()-8))</f>
        <v>0</v>
      </c>
    </row>
    <row r="5869" spans="2:6" x14ac:dyDescent="0.15">
      <c r="B5869">
        <f ca="1">IF(INDEX(Transactions!$L:$L,ROW()-8)="",TODAY(),INDEX(Transactions!$G:$G,ROW()-8))</f>
        <v>46238</v>
      </c>
      <c r="F5869">
        <f>IF(INDEX(Transactions!$L:$L,ROW()-8)="",0,INDEX(Transactions!$Q:$Q,ROW()-8))</f>
        <v>0</v>
      </c>
    </row>
    <row r="5870" spans="2:6" x14ac:dyDescent="0.15">
      <c r="B5870">
        <f ca="1">IF(INDEX(Transactions!$L:$L,ROW()-8)="",TODAY(),INDEX(Transactions!$G:$G,ROW()-8))</f>
        <v>46238</v>
      </c>
      <c r="F5870">
        <f>IF(INDEX(Transactions!$L:$L,ROW()-8)="",0,INDEX(Transactions!$Q:$Q,ROW()-8))</f>
        <v>0</v>
      </c>
    </row>
    <row r="5871" spans="2:6" x14ac:dyDescent="0.15">
      <c r="B5871">
        <f ca="1">IF(INDEX(Transactions!$L:$L,ROW()-8)="",TODAY(),INDEX(Transactions!$G:$G,ROW()-8))</f>
        <v>46238</v>
      </c>
      <c r="F5871">
        <f>IF(INDEX(Transactions!$L:$L,ROW()-8)="",0,INDEX(Transactions!$Q:$Q,ROW()-8))</f>
        <v>0</v>
      </c>
    </row>
    <row r="5872" spans="2:6" x14ac:dyDescent="0.15">
      <c r="B5872">
        <f ca="1">IF(INDEX(Transactions!$L:$L,ROW()-8)="",TODAY(),INDEX(Transactions!$G:$G,ROW()-8))</f>
        <v>46238</v>
      </c>
      <c r="F5872">
        <f>IF(INDEX(Transactions!$L:$L,ROW()-8)="",0,INDEX(Transactions!$Q:$Q,ROW()-8))</f>
        <v>0</v>
      </c>
    </row>
    <row r="5873" spans="2:6" x14ac:dyDescent="0.15">
      <c r="B5873">
        <f ca="1">IF(INDEX(Transactions!$L:$L,ROW()-8)="",TODAY(),INDEX(Transactions!$G:$G,ROW()-8))</f>
        <v>46238</v>
      </c>
      <c r="F5873">
        <f>IF(INDEX(Transactions!$L:$L,ROW()-8)="",0,INDEX(Transactions!$Q:$Q,ROW()-8))</f>
        <v>0</v>
      </c>
    </row>
    <row r="5874" spans="2:6" x14ac:dyDescent="0.15">
      <c r="B5874">
        <f ca="1">IF(INDEX(Transactions!$L:$L,ROW()-8)="",TODAY(),INDEX(Transactions!$G:$G,ROW()-8))</f>
        <v>46238</v>
      </c>
      <c r="F5874">
        <f>IF(INDEX(Transactions!$L:$L,ROW()-8)="",0,INDEX(Transactions!$Q:$Q,ROW()-8))</f>
        <v>0</v>
      </c>
    </row>
    <row r="5875" spans="2:6" x14ac:dyDescent="0.15">
      <c r="B5875">
        <f ca="1">IF(INDEX(Transactions!$L:$L,ROW()-8)="",TODAY(),INDEX(Transactions!$G:$G,ROW()-8))</f>
        <v>46238</v>
      </c>
      <c r="F5875">
        <f>IF(INDEX(Transactions!$L:$L,ROW()-8)="",0,INDEX(Transactions!$Q:$Q,ROW()-8))</f>
        <v>0</v>
      </c>
    </row>
    <row r="5876" spans="2:6" x14ac:dyDescent="0.15">
      <c r="B5876">
        <f ca="1">IF(INDEX(Transactions!$L:$L,ROW()-8)="",TODAY(),INDEX(Transactions!$G:$G,ROW()-8))</f>
        <v>46238</v>
      </c>
      <c r="F5876">
        <f>IF(INDEX(Transactions!$L:$L,ROW()-8)="",0,INDEX(Transactions!$Q:$Q,ROW()-8))</f>
        <v>0</v>
      </c>
    </row>
    <row r="5877" spans="2:6" x14ac:dyDescent="0.15">
      <c r="B5877">
        <f ca="1">IF(INDEX(Transactions!$L:$L,ROW()-8)="",TODAY(),INDEX(Transactions!$G:$G,ROW()-8))</f>
        <v>46238</v>
      </c>
      <c r="F5877">
        <f>IF(INDEX(Transactions!$L:$L,ROW()-8)="",0,INDEX(Transactions!$Q:$Q,ROW()-8))</f>
        <v>0</v>
      </c>
    </row>
    <row r="5878" spans="2:6" x14ac:dyDescent="0.15">
      <c r="B5878">
        <f ca="1">IF(INDEX(Transactions!$L:$L,ROW()-8)="",TODAY(),INDEX(Transactions!$G:$G,ROW()-8))</f>
        <v>46238</v>
      </c>
      <c r="F5878">
        <f>IF(INDEX(Transactions!$L:$L,ROW()-8)="",0,INDEX(Transactions!$Q:$Q,ROW()-8))</f>
        <v>0</v>
      </c>
    </row>
    <row r="5879" spans="2:6" x14ac:dyDescent="0.15">
      <c r="B5879">
        <f ca="1">IF(INDEX(Transactions!$L:$L,ROW()-8)="",TODAY(),INDEX(Transactions!$G:$G,ROW()-8))</f>
        <v>46238</v>
      </c>
      <c r="F5879">
        <f>IF(INDEX(Transactions!$L:$L,ROW()-8)="",0,INDEX(Transactions!$Q:$Q,ROW()-8))</f>
        <v>0</v>
      </c>
    </row>
    <row r="5880" spans="2:6" x14ac:dyDescent="0.15">
      <c r="B5880">
        <f ca="1">IF(INDEX(Transactions!$L:$L,ROW()-8)="",TODAY(),INDEX(Transactions!$G:$G,ROW()-8))</f>
        <v>46238</v>
      </c>
      <c r="F5880">
        <f>IF(INDEX(Transactions!$L:$L,ROW()-8)="",0,INDEX(Transactions!$Q:$Q,ROW()-8))</f>
        <v>0</v>
      </c>
    </row>
    <row r="5881" spans="2:6" x14ac:dyDescent="0.15">
      <c r="B5881">
        <f ca="1">IF(INDEX(Transactions!$L:$L,ROW()-8)="",TODAY(),INDEX(Transactions!$G:$G,ROW()-8))</f>
        <v>46238</v>
      </c>
      <c r="F5881">
        <f>IF(INDEX(Transactions!$L:$L,ROW()-8)="",0,INDEX(Transactions!$Q:$Q,ROW()-8))</f>
        <v>0</v>
      </c>
    </row>
    <row r="5882" spans="2:6" x14ac:dyDescent="0.15">
      <c r="B5882">
        <f ca="1">IF(INDEX(Transactions!$L:$L,ROW()-8)="",TODAY(),INDEX(Transactions!$G:$G,ROW()-8))</f>
        <v>46238</v>
      </c>
      <c r="F5882">
        <f>IF(INDEX(Transactions!$L:$L,ROW()-8)="",0,INDEX(Transactions!$Q:$Q,ROW()-8))</f>
        <v>0</v>
      </c>
    </row>
    <row r="5883" spans="2:6" x14ac:dyDescent="0.15">
      <c r="B5883">
        <f ca="1">IF(INDEX(Transactions!$L:$L,ROW()-8)="",TODAY(),INDEX(Transactions!$G:$G,ROW()-8))</f>
        <v>46238</v>
      </c>
      <c r="F5883">
        <f>IF(INDEX(Transactions!$L:$L,ROW()-8)="",0,INDEX(Transactions!$Q:$Q,ROW()-8))</f>
        <v>0</v>
      </c>
    </row>
    <row r="5884" spans="2:6" x14ac:dyDescent="0.15">
      <c r="B5884">
        <f ca="1">IF(INDEX(Transactions!$L:$L,ROW()-8)="",TODAY(),INDEX(Transactions!$G:$G,ROW()-8))</f>
        <v>46238</v>
      </c>
      <c r="F5884">
        <f>IF(INDEX(Transactions!$L:$L,ROW()-8)="",0,INDEX(Transactions!$Q:$Q,ROW()-8))</f>
        <v>0</v>
      </c>
    </row>
    <row r="5885" spans="2:6" x14ac:dyDescent="0.15">
      <c r="B5885">
        <f ca="1">IF(INDEX(Transactions!$L:$L,ROW()-8)="",TODAY(),INDEX(Transactions!$G:$G,ROW()-8))</f>
        <v>46238</v>
      </c>
      <c r="F5885">
        <f>IF(INDEX(Transactions!$L:$L,ROW()-8)="",0,INDEX(Transactions!$Q:$Q,ROW()-8))</f>
        <v>0</v>
      </c>
    </row>
    <row r="5886" spans="2:6" x14ac:dyDescent="0.15">
      <c r="B5886">
        <f ca="1">IF(INDEX(Transactions!$L:$L,ROW()-8)="",TODAY(),INDEX(Transactions!$G:$G,ROW()-8))</f>
        <v>46238</v>
      </c>
      <c r="F5886">
        <f>IF(INDEX(Transactions!$L:$L,ROW()-8)="",0,INDEX(Transactions!$Q:$Q,ROW()-8))</f>
        <v>0</v>
      </c>
    </row>
    <row r="5887" spans="2:6" x14ac:dyDescent="0.15">
      <c r="B5887">
        <f ca="1">IF(INDEX(Transactions!$L:$L,ROW()-8)="",TODAY(),INDEX(Transactions!$G:$G,ROW()-8))</f>
        <v>46238</v>
      </c>
      <c r="F5887">
        <f>IF(INDEX(Transactions!$L:$L,ROW()-8)="",0,INDEX(Transactions!$Q:$Q,ROW()-8))</f>
        <v>0</v>
      </c>
    </row>
    <row r="5888" spans="2:6" x14ac:dyDescent="0.15">
      <c r="B5888">
        <f ca="1">IF(INDEX(Transactions!$L:$L,ROW()-8)="",TODAY(),INDEX(Transactions!$G:$G,ROW()-8))</f>
        <v>46238</v>
      </c>
      <c r="F5888">
        <f>IF(INDEX(Transactions!$L:$L,ROW()-8)="",0,INDEX(Transactions!$Q:$Q,ROW()-8))</f>
        <v>0</v>
      </c>
    </row>
    <row r="5889" spans="2:6" x14ac:dyDescent="0.15">
      <c r="B5889">
        <f ca="1">IF(INDEX(Transactions!$L:$L,ROW()-8)="",TODAY(),INDEX(Transactions!$G:$G,ROW()-8))</f>
        <v>46238</v>
      </c>
      <c r="F5889">
        <f>IF(INDEX(Transactions!$L:$L,ROW()-8)="",0,INDEX(Transactions!$Q:$Q,ROW()-8))</f>
        <v>0</v>
      </c>
    </row>
    <row r="5890" spans="2:6" x14ac:dyDescent="0.15">
      <c r="B5890">
        <f ca="1">IF(INDEX(Transactions!$L:$L,ROW()-8)="",TODAY(),INDEX(Transactions!$G:$G,ROW()-8))</f>
        <v>46238</v>
      </c>
      <c r="F5890">
        <f>IF(INDEX(Transactions!$L:$L,ROW()-8)="",0,INDEX(Transactions!$Q:$Q,ROW()-8))</f>
        <v>0</v>
      </c>
    </row>
    <row r="5891" spans="2:6" x14ac:dyDescent="0.15">
      <c r="B5891">
        <f ca="1">IF(INDEX(Transactions!$L:$L,ROW()-8)="",TODAY(),INDEX(Transactions!$G:$G,ROW()-8))</f>
        <v>46238</v>
      </c>
      <c r="F5891">
        <f>IF(INDEX(Transactions!$L:$L,ROW()-8)="",0,INDEX(Transactions!$Q:$Q,ROW()-8))</f>
        <v>0</v>
      </c>
    </row>
    <row r="5892" spans="2:6" x14ac:dyDescent="0.15">
      <c r="B5892">
        <f ca="1">IF(INDEX(Transactions!$L:$L,ROW()-8)="",TODAY(),INDEX(Transactions!$G:$G,ROW()-8))</f>
        <v>46238</v>
      </c>
      <c r="F5892">
        <f>IF(INDEX(Transactions!$L:$L,ROW()-8)="",0,INDEX(Transactions!$Q:$Q,ROW()-8))</f>
        <v>0</v>
      </c>
    </row>
    <row r="5893" spans="2:6" x14ac:dyDescent="0.15">
      <c r="B5893">
        <f ca="1">IF(INDEX(Transactions!$L:$L,ROW()-8)="",TODAY(),INDEX(Transactions!$G:$G,ROW()-8))</f>
        <v>46238</v>
      </c>
      <c r="F5893">
        <f>IF(INDEX(Transactions!$L:$L,ROW()-8)="",0,INDEX(Transactions!$Q:$Q,ROW()-8))</f>
        <v>0</v>
      </c>
    </row>
    <row r="5894" spans="2:6" x14ac:dyDescent="0.15">
      <c r="B5894">
        <f ca="1">IF(INDEX(Transactions!$L:$L,ROW()-8)="",TODAY(),INDEX(Transactions!$G:$G,ROW()-8))</f>
        <v>46238</v>
      </c>
      <c r="F5894">
        <f>IF(INDEX(Transactions!$L:$L,ROW()-8)="",0,INDEX(Transactions!$Q:$Q,ROW()-8))</f>
        <v>0</v>
      </c>
    </row>
    <row r="5895" spans="2:6" x14ac:dyDescent="0.15">
      <c r="B5895">
        <f ca="1">IF(INDEX(Transactions!$L:$L,ROW()-8)="",TODAY(),INDEX(Transactions!$G:$G,ROW()-8))</f>
        <v>46238</v>
      </c>
      <c r="F5895">
        <f>IF(INDEX(Transactions!$L:$L,ROW()-8)="",0,INDEX(Transactions!$Q:$Q,ROW()-8))</f>
        <v>0</v>
      </c>
    </row>
    <row r="5896" spans="2:6" x14ac:dyDescent="0.15">
      <c r="B5896">
        <f ca="1">IF(INDEX(Transactions!$L:$L,ROW()-8)="",TODAY(),INDEX(Transactions!$G:$G,ROW()-8))</f>
        <v>46238</v>
      </c>
      <c r="F5896">
        <f>IF(INDEX(Transactions!$L:$L,ROW()-8)="",0,INDEX(Transactions!$Q:$Q,ROW()-8))</f>
        <v>0</v>
      </c>
    </row>
    <row r="5897" spans="2:6" x14ac:dyDescent="0.15">
      <c r="B5897">
        <f ca="1">IF(INDEX(Transactions!$L:$L,ROW()-8)="",TODAY(),INDEX(Transactions!$G:$G,ROW()-8))</f>
        <v>46238</v>
      </c>
      <c r="F5897">
        <f>IF(INDEX(Transactions!$L:$L,ROW()-8)="",0,INDEX(Transactions!$Q:$Q,ROW()-8))</f>
        <v>0</v>
      </c>
    </row>
    <row r="5898" spans="2:6" x14ac:dyDescent="0.15">
      <c r="B5898">
        <f ca="1">IF(INDEX(Transactions!$L:$L,ROW()-8)="",TODAY(),INDEX(Transactions!$G:$G,ROW()-8))</f>
        <v>46238</v>
      </c>
      <c r="F5898">
        <f>IF(INDEX(Transactions!$L:$L,ROW()-8)="",0,INDEX(Transactions!$Q:$Q,ROW()-8))</f>
        <v>0</v>
      </c>
    </row>
    <row r="5899" spans="2:6" x14ac:dyDescent="0.15">
      <c r="B5899">
        <f ca="1">IF(INDEX(Transactions!$L:$L,ROW()-8)="",TODAY(),INDEX(Transactions!$G:$G,ROW()-8))</f>
        <v>46238</v>
      </c>
      <c r="F5899">
        <f>IF(INDEX(Transactions!$L:$L,ROW()-8)="",0,INDEX(Transactions!$Q:$Q,ROW()-8))</f>
        <v>0</v>
      </c>
    </row>
    <row r="5900" spans="2:6" x14ac:dyDescent="0.15">
      <c r="B5900">
        <f ca="1">IF(INDEX(Transactions!$L:$L,ROW()-8)="",TODAY(),INDEX(Transactions!$G:$G,ROW()-8))</f>
        <v>46238</v>
      </c>
      <c r="F5900">
        <f>IF(INDEX(Transactions!$L:$L,ROW()-8)="",0,INDEX(Transactions!$Q:$Q,ROW()-8))</f>
        <v>0</v>
      </c>
    </row>
    <row r="5901" spans="2:6" x14ac:dyDescent="0.15">
      <c r="B5901">
        <f ca="1">IF(INDEX(Transactions!$L:$L,ROW()-8)="",TODAY(),INDEX(Transactions!$G:$G,ROW()-8))</f>
        <v>46238</v>
      </c>
      <c r="F5901">
        <f>IF(INDEX(Transactions!$L:$L,ROW()-8)="",0,INDEX(Transactions!$Q:$Q,ROW()-8))</f>
        <v>0</v>
      </c>
    </row>
    <row r="5902" spans="2:6" x14ac:dyDescent="0.15">
      <c r="B5902">
        <f ca="1">IF(INDEX(Transactions!$L:$L,ROW()-8)="",TODAY(),INDEX(Transactions!$G:$G,ROW()-8))</f>
        <v>46238</v>
      </c>
      <c r="F5902">
        <f>IF(INDEX(Transactions!$L:$L,ROW()-8)="",0,INDEX(Transactions!$Q:$Q,ROW()-8))</f>
        <v>0</v>
      </c>
    </row>
    <row r="5903" spans="2:6" x14ac:dyDescent="0.15">
      <c r="B5903">
        <f ca="1">IF(INDEX(Transactions!$L:$L,ROW()-8)="",TODAY(),INDEX(Transactions!$G:$G,ROW()-8))</f>
        <v>46238</v>
      </c>
      <c r="F5903">
        <f>IF(INDEX(Transactions!$L:$L,ROW()-8)="",0,INDEX(Transactions!$Q:$Q,ROW()-8))</f>
        <v>0</v>
      </c>
    </row>
    <row r="5904" spans="2:6" x14ac:dyDescent="0.15">
      <c r="B5904">
        <f ca="1">IF(INDEX(Transactions!$L:$L,ROW()-8)="",TODAY(),INDEX(Transactions!$G:$G,ROW()-8))</f>
        <v>46238</v>
      </c>
      <c r="F5904">
        <f>IF(INDEX(Transactions!$L:$L,ROW()-8)="",0,INDEX(Transactions!$Q:$Q,ROW()-8))</f>
        <v>0</v>
      </c>
    </row>
    <row r="5905" spans="2:6" x14ac:dyDescent="0.15">
      <c r="B5905">
        <f ca="1">IF(INDEX(Transactions!$L:$L,ROW()-8)="",TODAY(),INDEX(Transactions!$G:$G,ROW()-8))</f>
        <v>46238</v>
      </c>
      <c r="F5905">
        <f>IF(INDEX(Transactions!$L:$L,ROW()-8)="",0,INDEX(Transactions!$Q:$Q,ROW()-8))</f>
        <v>0</v>
      </c>
    </row>
    <row r="5906" spans="2:6" x14ac:dyDescent="0.15">
      <c r="B5906">
        <f ca="1">IF(INDEX(Transactions!$L:$L,ROW()-8)="",TODAY(),INDEX(Transactions!$G:$G,ROW()-8))</f>
        <v>46238</v>
      </c>
      <c r="F5906">
        <f>IF(INDEX(Transactions!$L:$L,ROW()-8)="",0,INDEX(Transactions!$Q:$Q,ROW()-8))</f>
        <v>0</v>
      </c>
    </row>
    <row r="5907" spans="2:6" x14ac:dyDescent="0.15">
      <c r="B5907">
        <f ca="1">IF(INDEX(Transactions!$L:$L,ROW()-8)="",TODAY(),INDEX(Transactions!$G:$G,ROW()-8))</f>
        <v>46238</v>
      </c>
      <c r="F5907">
        <f>IF(INDEX(Transactions!$L:$L,ROW()-8)="",0,INDEX(Transactions!$Q:$Q,ROW()-8))</f>
        <v>0</v>
      </c>
    </row>
    <row r="5908" spans="2:6" x14ac:dyDescent="0.15">
      <c r="B5908">
        <f ca="1">IF(INDEX(Transactions!$L:$L,ROW()-8)="",TODAY(),INDEX(Transactions!$G:$G,ROW()-8))</f>
        <v>46238</v>
      </c>
      <c r="F5908">
        <f>IF(INDEX(Transactions!$L:$L,ROW()-8)="",0,INDEX(Transactions!$Q:$Q,ROW()-8))</f>
        <v>0</v>
      </c>
    </row>
    <row r="5909" spans="2:6" x14ac:dyDescent="0.15">
      <c r="B5909">
        <f ca="1">IF(INDEX(Transactions!$L:$L,ROW()-8)="",TODAY(),INDEX(Transactions!$G:$G,ROW()-8))</f>
        <v>46238</v>
      </c>
      <c r="F5909">
        <f>IF(INDEX(Transactions!$L:$L,ROW()-8)="",0,INDEX(Transactions!$Q:$Q,ROW()-8))</f>
        <v>0</v>
      </c>
    </row>
    <row r="5910" spans="2:6" x14ac:dyDescent="0.15">
      <c r="B5910">
        <f ca="1">IF(INDEX(Transactions!$L:$L,ROW()-8)="",TODAY(),INDEX(Transactions!$G:$G,ROW()-8))</f>
        <v>46238</v>
      </c>
      <c r="F5910">
        <f>IF(INDEX(Transactions!$L:$L,ROW()-8)="",0,INDEX(Transactions!$Q:$Q,ROW()-8))</f>
        <v>0</v>
      </c>
    </row>
    <row r="5911" spans="2:6" x14ac:dyDescent="0.15">
      <c r="B5911">
        <f ca="1">IF(INDEX(Transactions!$L:$L,ROW()-8)="",TODAY(),INDEX(Transactions!$G:$G,ROW()-8))</f>
        <v>46238</v>
      </c>
      <c r="F5911">
        <f>IF(INDEX(Transactions!$L:$L,ROW()-8)="",0,INDEX(Transactions!$Q:$Q,ROW()-8))</f>
        <v>0</v>
      </c>
    </row>
    <row r="5912" spans="2:6" x14ac:dyDescent="0.15">
      <c r="B5912">
        <f ca="1">IF(INDEX(Transactions!$L:$L,ROW()-8)="",TODAY(),INDEX(Transactions!$G:$G,ROW()-8))</f>
        <v>46238</v>
      </c>
      <c r="F5912">
        <f>IF(INDEX(Transactions!$L:$L,ROW()-8)="",0,INDEX(Transactions!$Q:$Q,ROW()-8))</f>
        <v>0</v>
      </c>
    </row>
    <row r="5913" spans="2:6" x14ac:dyDescent="0.15">
      <c r="B5913">
        <f ca="1">IF(INDEX(Transactions!$L:$L,ROW()-8)="",TODAY(),INDEX(Transactions!$G:$G,ROW()-8))</f>
        <v>46238</v>
      </c>
      <c r="F5913">
        <f>IF(INDEX(Transactions!$L:$L,ROW()-8)="",0,INDEX(Transactions!$Q:$Q,ROW()-8))</f>
        <v>0</v>
      </c>
    </row>
    <row r="5914" spans="2:6" x14ac:dyDescent="0.15">
      <c r="B5914">
        <f ca="1">IF(INDEX(Transactions!$L:$L,ROW()-8)="",TODAY(),INDEX(Transactions!$G:$G,ROW()-8))</f>
        <v>46238</v>
      </c>
      <c r="F5914">
        <f>IF(INDEX(Transactions!$L:$L,ROW()-8)="",0,INDEX(Transactions!$Q:$Q,ROW()-8))</f>
        <v>0</v>
      </c>
    </row>
    <row r="5915" spans="2:6" x14ac:dyDescent="0.15">
      <c r="B5915">
        <f ca="1">IF(INDEX(Transactions!$L:$L,ROW()-8)="",TODAY(),INDEX(Transactions!$G:$G,ROW()-8))</f>
        <v>46238</v>
      </c>
      <c r="F5915">
        <f>IF(INDEX(Transactions!$L:$L,ROW()-8)="",0,INDEX(Transactions!$Q:$Q,ROW()-8))</f>
        <v>0</v>
      </c>
    </row>
    <row r="5916" spans="2:6" x14ac:dyDescent="0.15">
      <c r="B5916">
        <f ca="1">IF(INDEX(Transactions!$L:$L,ROW()-8)="",TODAY(),INDEX(Transactions!$G:$G,ROW()-8))</f>
        <v>46238</v>
      </c>
      <c r="F5916">
        <f>IF(INDEX(Transactions!$L:$L,ROW()-8)="",0,INDEX(Transactions!$Q:$Q,ROW()-8))</f>
        <v>0</v>
      </c>
    </row>
    <row r="5917" spans="2:6" x14ac:dyDescent="0.15">
      <c r="B5917">
        <f ca="1">IF(INDEX(Transactions!$L:$L,ROW()-8)="",TODAY(),INDEX(Transactions!$G:$G,ROW()-8))</f>
        <v>46238</v>
      </c>
      <c r="F5917">
        <f>IF(INDEX(Transactions!$L:$L,ROW()-8)="",0,INDEX(Transactions!$Q:$Q,ROW()-8))</f>
        <v>0</v>
      </c>
    </row>
    <row r="5918" spans="2:6" x14ac:dyDescent="0.15">
      <c r="B5918">
        <f ca="1">IF(INDEX(Transactions!$L:$L,ROW()-8)="",TODAY(),INDEX(Transactions!$G:$G,ROW()-8))</f>
        <v>46238</v>
      </c>
      <c r="F5918">
        <f>IF(INDEX(Transactions!$L:$L,ROW()-8)="",0,INDEX(Transactions!$Q:$Q,ROW()-8))</f>
        <v>0</v>
      </c>
    </row>
    <row r="5919" spans="2:6" x14ac:dyDescent="0.15">
      <c r="B5919">
        <f ca="1">IF(INDEX(Transactions!$L:$L,ROW()-8)="",TODAY(),INDEX(Transactions!$G:$G,ROW()-8))</f>
        <v>46238</v>
      </c>
      <c r="F5919">
        <f>IF(INDEX(Transactions!$L:$L,ROW()-8)="",0,INDEX(Transactions!$Q:$Q,ROW()-8))</f>
        <v>0</v>
      </c>
    </row>
    <row r="5920" spans="2:6" x14ac:dyDescent="0.15">
      <c r="B5920">
        <f ca="1">IF(INDEX(Transactions!$L:$L,ROW()-8)="",TODAY(),INDEX(Transactions!$G:$G,ROW()-8))</f>
        <v>46238</v>
      </c>
      <c r="F5920">
        <f>IF(INDEX(Transactions!$L:$L,ROW()-8)="",0,INDEX(Transactions!$Q:$Q,ROW()-8))</f>
        <v>0</v>
      </c>
    </row>
    <row r="5921" spans="2:6" x14ac:dyDescent="0.15">
      <c r="B5921">
        <f ca="1">IF(INDEX(Transactions!$L:$L,ROW()-8)="",TODAY(),INDEX(Transactions!$G:$G,ROW()-8))</f>
        <v>46238</v>
      </c>
      <c r="F5921">
        <f>IF(INDEX(Transactions!$L:$L,ROW()-8)="",0,INDEX(Transactions!$Q:$Q,ROW()-8))</f>
        <v>0</v>
      </c>
    </row>
    <row r="5922" spans="2:6" x14ac:dyDescent="0.15">
      <c r="B5922">
        <f ca="1">IF(INDEX(Transactions!$L:$L,ROW()-8)="",TODAY(),INDEX(Transactions!$G:$G,ROW()-8))</f>
        <v>46238</v>
      </c>
      <c r="F5922">
        <f>IF(INDEX(Transactions!$L:$L,ROW()-8)="",0,INDEX(Transactions!$Q:$Q,ROW()-8))</f>
        <v>0</v>
      </c>
    </row>
    <row r="5923" spans="2:6" x14ac:dyDescent="0.15">
      <c r="B5923">
        <f ca="1">IF(INDEX(Transactions!$L:$L,ROW()-8)="",TODAY(),INDEX(Transactions!$G:$G,ROW()-8))</f>
        <v>46238</v>
      </c>
      <c r="F5923">
        <f>IF(INDEX(Transactions!$L:$L,ROW()-8)="",0,INDEX(Transactions!$Q:$Q,ROW()-8))</f>
        <v>0</v>
      </c>
    </row>
    <row r="5924" spans="2:6" x14ac:dyDescent="0.15">
      <c r="B5924">
        <f ca="1">IF(INDEX(Transactions!$L:$L,ROW()-8)="",TODAY(),INDEX(Transactions!$G:$G,ROW()-8))</f>
        <v>46238</v>
      </c>
      <c r="F5924">
        <f>IF(INDEX(Transactions!$L:$L,ROW()-8)="",0,INDEX(Transactions!$Q:$Q,ROW()-8))</f>
        <v>0</v>
      </c>
    </row>
    <row r="5925" spans="2:6" x14ac:dyDescent="0.15">
      <c r="B5925">
        <f ca="1">IF(INDEX(Transactions!$L:$L,ROW()-8)="",TODAY(),INDEX(Transactions!$G:$G,ROW()-8))</f>
        <v>46238</v>
      </c>
      <c r="F5925">
        <f>IF(INDEX(Transactions!$L:$L,ROW()-8)="",0,INDEX(Transactions!$Q:$Q,ROW()-8))</f>
        <v>0</v>
      </c>
    </row>
    <row r="5926" spans="2:6" x14ac:dyDescent="0.15">
      <c r="B5926">
        <f ca="1">IF(INDEX(Transactions!$L:$L,ROW()-8)="",TODAY(),INDEX(Transactions!$G:$G,ROW()-8))</f>
        <v>46238</v>
      </c>
      <c r="F5926">
        <f>IF(INDEX(Transactions!$L:$L,ROW()-8)="",0,INDEX(Transactions!$Q:$Q,ROW()-8))</f>
        <v>0</v>
      </c>
    </row>
    <row r="5927" spans="2:6" x14ac:dyDescent="0.15">
      <c r="B5927">
        <f ca="1">IF(INDEX(Transactions!$L:$L,ROW()-8)="",TODAY(),INDEX(Transactions!$G:$G,ROW()-8))</f>
        <v>46238</v>
      </c>
      <c r="F5927">
        <f>IF(INDEX(Transactions!$L:$L,ROW()-8)="",0,INDEX(Transactions!$Q:$Q,ROW()-8))</f>
        <v>0</v>
      </c>
    </row>
    <row r="5928" spans="2:6" x14ac:dyDescent="0.15">
      <c r="B5928">
        <f ca="1">IF(INDEX(Transactions!$L:$L,ROW()-8)="",TODAY(),INDEX(Transactions!$G:$G,ROW()-8))</f>
        <v>46238</v>
      </c>
      <c r="F5928">
        <f>IF(INDEX(Transactions!$L:$L,ROW()-8)="",0,INDEX(Transactions!$Q:$Q,ROW()-8))</f>
        <v>0</v>
      </c>
    </row>
    <row r="5929" spans="2:6" x14ac:dyDescent="0.15">
      <c r="B5929">
        <f ca="1">IF(INDEX(Transactions!$L:$L,ROW()-8)="",TODAY(),INDEX(Transactions!$G:$G,ROW()-8))</f>
        <v>46238</v>
      </c>
      <c r="F5929">
        <f>IF(INDEX(Transactions!$L:$L,ROW()-8)="",0,INDEX(Transactions!$Q:$Q,ROW()-8))</f>
        <v>0</v>
      </c>
    </row>
    <row r="5930" spans="2:6" x14ac:dyDescent="0.15">
      <c r="B5930">
        <f ca="1">IF(INDEX(Transactions!$L:$L,ROW()-8)="",TODAY(),INDEX(Transactions!$G:$G,ROW()-8))</f>
        <v>46238</v>
      </c>
      <c r="F5930">
        <f>IF(INDEX(Transactions!$L:$L,ROW()-8)="",0,INDEX(Transactions!$Q:$Q,ROW()-8))</f>
        <v>0</v>
      </c>
    </row>
    <row r="5931" spans="2:6" x14ac:dyDescent="0.15">
      <c r="B5931">
        <f ca="1">IF(INDEX(Transactions!$L:$L,ROW()-8)="",TODAY(),INDEX(Transactions!$G:$G,ROW()-8))</f>
        <v>46238</v>
      </c>
      <c r="F5931">
        <f>IF(INDEX(Transactions!$L:$L,ROW()-8)="",0,INDEX(Transactions!$Q:$Q,ROW()-8))</f>
        <v>0</v>
      </c>
    </row>
    <row r="5932" spans="2:6" x14ac:dyDescent="0.15">
      <c r="B5932">
        <f ca="1">IF(INDEX(Transactions!$L:$L,ROW()-8)="",TODAY(),INDEX(Transactions!$G:$G,ROW()-8))</f>
        <v>46238</v>
      </c>
      <c r="F5932">
        <f>IF(INDEX(Transactions!$L:$L,ROW()-8)="",0,INDEX(Transactions!$Q:$Q,ROW()-8))</f>
        <v>0</v>
      </c>
    </row>
    <row r="5933" spans="2:6" x14ac:dyDescent="0.15">
      <c r="B5933">
        <f ca="1">IF(INDEX(Transactions!$L:$L,ROW()-8)="",TODAY(),INDEX(Transactions!$G:$G,ROW()-8))</f>
        <v>46238</v>
      </c>
      <c r="F5933">
        <f>IF(INDEX(Transactions!$L:$L,ROW()-8)="",0,INDEX(Transactions!$Q:$Q,ROW()-8))</f>
        <v>0</v>
      </c>
    </row>
    <row r="5934" spans="2:6" x14ac:dyDescent="0.15">
      <c r="B5934">
        <f ca="1">IF(INDEX(Transactions!$L:$L,ROW()-8)="",TODAY(),INDEX(Transactions!$G:$G,ROW()-8))</f>
        <v>46238</v>
      </c>
      <c r="F5934">
        <f>IF(INDEX(Transactions!$L:$L,ROW()-8)="",0,INDEX(Transactions!$Q:$Q,ROW()-8))</f>
        <v>0</v>
      </c>
    </row>
    <row r="5935" spans="2:6" x14ac:dyDescent="0.15">
      <c r="B5935">
        <f ca="1">IF(INDEX(Transactions!$L:$L,ROW()-8)="",TODAY(),INDEX(Transactions!$G:$G,ROW()-8))</f>
        <v>46238</v>
      </c>
      <c r="F5935">
        <f>IF(INDEX(Transactions!$L:$L,ROW()-8)="",0,INDEX(Transactions!$Q:$Q,ROW()-8))</f>
        <v>0</v>
      </c>
    </row>
    <row r="5936" spans="2:6" x14ac:dyDescent="0.15">
      <c r="B5936">
        <f ca="1">IF(INDEX(Transactions!$L:$L,ROW()-8)="",TODAY(),INDEX(Transactions!$G:$G,ROW()-8))</f>
        <v>46238</v>
      </c>
      <c r="F5936">
        <f>IF(INDEX(Transactions!$L:$L,ROW()-8)="",0,INDEX(Transactions!$Q:$Q,ROW()-8))</f>
        <v>0</v>
      </c>
    </row>
    <row r="5937" spans="2:6" x14ac:dyDescent="0.15">
      <c r="B5937">
        <f ca="1">IF(INDEX(Transactions!$L:$L,ROW()-8)="",TODAY(),INDEX(Transactions!$G:$G,ROW()-8))</f>
        <v>46238</v>
      </c>
      <c r="F5937">
        <f>IF(INDEX(Transactions!$L:$L,ROW()-8)="",0,INDEX(Transactions!$Q:$Q,ROW()-8))</f>
        <v>0</v>
      </c>
    </row>
    <row r="5938" spans="2:6" x14ac:dyDescent="0.15">
      <c r="B5938">
        <f ca="1">IF(INDEX(Transactions!$L:$L,ROW()-8)="",TODAY(),INDEX(Transactions!$G:$G,ROW()-8))</f>
        <v>46238</v>
      </c>
      <c r="F5938">
        <f>IF(INDEX(Transactions!$L:$L,ROW()-8)="",0,INDEX(Transactions!$Q:$Q,ROW()-8))</f>
        <v>0</v>
      </c>
    </row>
    <row r="5939" spans="2:6" x14ac:dyDescent="0.15">
      <c r="B5939">
        <f ca="1">IF(INDEX(Transactions!$L:$L,ROW()-8)="",TODAY(),INDEX(Transactions!$G:$G,ROW()-8))</f>
        <v>46238</v>
      </c>
      <c r="F5939">
        <f>IF(INDEX(Transactions!$L:$L,ROW()-8)="",0,INDEX(Transactions!$Q:$Q,ROW()-8))</f>
        <v>0</v>
      </c>
    </row>
    <row r="5940" spans="2:6" x14ac:dyDescent="0.15">
      <c r="B5940">
        <f ca="1">IF(INDEX(Transactions!$L:$L,ROW()-8)="",TODAY(),INDEX(Transactions!$G:$G,ROW()-8))</f>
        <v>46238</v>
      </c>
      <c r="F5940">
        <f>IF(INDEX(Transactions!$L:$L,ROW()-8)="",0,INDEX(Transactions!$Q:$Q,ROW()-8))</f>
        <v>0</v>
      </c>
    </row>
    <row r="5941" spans="2:6" x14ac:dyDescent="0.15">
      <c r="B5941">
        <f ca="1">IF(INDEX(Transactions!$L:$L,ROW()-8)="",TODAY(),INDEX(Transactions!$G:$G,ROW()-8))</f>
        <v>46238</v>
      </c>
      <c r="F5941">
        <f>IF(INDEX(Transactions!$L:$L,ROW()-8)="",0,INDEX(Transactions!$Q:$Q,ROW()-8))</f>
        <v>0</v>
      </c>
    </row>
    <row r="5942" spans="2:6" x14ac:dyDescent="0.15">
      <c r="B5942">
        <f ca="1">IF(INDEX(Transactions!$L:$L,ROW()-8)="",TODAY(),INDEX(Transactions!$G:$G,ROW()-8))</f>
        <v>46238</v>
      </c>
      <c r="F5942">
        <f>IF(INDEX(Transactions!$L:$L,ROW()-8)="",0,INDEX(Transactions!$Q:$Q,ROW()-8))</f>
        <v>0</v>
      </c>
    </row>
    <row r="5943" spans="2:6" x14ac:dyDescent="0.15">
      <c r="B5943">
        <f ca="1">IF(INDEX(Transactions!$L:$L,ROW()-8)="",TODAY(),INDEX(Transactions!$G:$G,ROW()-8))</f>
        <v>46238</v>
      </c>
      <c r="F5943">
        <f>IF(INDEX(Transactions!$L:$L,ROW()-8)="",0,INDEX(Transactions!$Q:$Q,ROW()-8))</f>
        <v>0</v>
      </c>
    </row>
    <row r="5944" spans="2:6" x14ac:dyDescent="0.15">
      <c r="B5944">
        <f ca="1">IF(INDEX(Transactions!$L:$L,ROW()-8)="",TODAY(),INDEX(Transactions!$G:$G,ROW()-8))</f>
        <v>46238</v>
      </c>
      <c r="F5944">
        <f>IF(INDEX(Transactions!$L:$L,ROW()-8)="",0,INDEX(Transactions!$Q:$Q,ROW()-8))</f>
        <v>0</v>
      </c>
    </row>
    <row r="5945" spans="2:6" x14ac:dyDescent="0.15">
      <c r="B5945">
        <f ca="1">IF(INDEX(Transactions!$L:$L,ROW()-8)="",TODAY(),INDEX(Transactions!$G:$G,ROW()-8))</f>
        <v>46238</v>
      </c>
      <c r="F5945">
        <f>IF(INDEX(Transactions!$L:$L,ROW()-8)="",0,INDEX(Transactions!$Q:$Q,ROW()-8))</f>
        <v>0</v>
      </c>
    </row>
    <row r="5946" spans="2:6" x14ac:dyDescent="0.15">
      <c r="B5946">
        <f ca="1">IF(INDEX(Transactions!$L:$L,ROW()-8)="",TODAY(),INDEX(Transactions!$G:$G,ROW()-8))</f>
        <v>46238</v>
      </c>
      <c r="F5946">
        <f>IF(INDEX(Transactions!$L:$L,ROW()-8)="",0,INDEX(Transactions!$Q:$Q,ROW()-8))</f>
        <v>0</v>
      </c>
    </row>
    <row r="5947" spans="2:6" x14ac:dyDescent="0.15">
      <c r="B5947">
        <f ca="1">IF(INDEX(Transactions!$L:$L,ROW()-8)="",TODAY(),INDEX(Transactions!$G:$G,ROW()-8))</f>
        <v>46238</v>
      </c>
      <c r="F5947">
        <f>IF(INDEX(Transactions!$L:$L,ROW()-8)="",0,INDEX(Transactions!$Q:$Q,ROW()-8))</f>
        <v>0</v>
      </c>
    </row>
    <row r="5948" spans="2:6" x14ac:dyDescent="0.15">
      <c r="B5948">
        <f ca="1">IF(INDEX(Transactions!$L:$L,ROW()-8)="",TODAY(),INDEX(Transactions!$G:$G,ROW()-8))</f>
        <v>46238</v>
      </c>
      <c r="F5948">
        <f>IF(INDEX(Transactions!$L:$L,ROW()-8)="",0,INDEX(Transactions!$Q:$Q,ROW()-8))</f>
        <v>0</v>
      </c>
    </row>
    <row r="5949" spans="2:6" x14ac:dyDescent="0.15">
      <c r="B5949">
        <f ca="1">IF(INDEX(Transactions!$L:$L,ROW()-8)="",TODAY(),INDEX(Transactions!$G:$G,ROW()-8))</f>
        <v>46238</v>
      </c>
      <c r="F5949">
        <f>IF(INDEX(Transactions!$L:$L,ROW()-8)="",0,INDEX(Transactions!$Q:$Q,ROW()-8))</f>
        <v>0</v>
      </c>
    </row>
    <row r="5950" spans="2:6" x14ac:dyDescent="0.15">
      <c r="B5950">
        <f ca="1">IF(INDEX(Transactions!$L:$L,ROW()-8)="",TODAY(),INDEX(Transactions!$G:$G,ROW()-8))</f>
        <v>46238</v>
      </c>
      <c r="F5950">
        <f>IF(INDEX(Transactions!$L:$L,ROW()-8)="",0,INDEX(Transactions!$Q:$Q,ROW()-8))</f>
        <v>0</v>
      </c>
    </row>
    <row r="5951" spans="2:6" x14ac:dyDescent="0.15">
      <c r="B5951">
        <f ca="1">IF(INDEX(Transactions!$L:$L,ROW()-8)="",TODAY(),INDEX(Transactions!$G:$G,ROW()-8))</f>
        <v>46238</v>
      </c>
      <c r="F5951">
        <f>IF(INDEX(Transactions!$L:$L,ROW()-8)="",0,INDEX(Transactions!$Q:$Q,ROW()-8))</f>
        <v>0</v>
      </c>
    </row>
    <row r="5952" spans="2:6" x14ac:dyDescent="0.15">
      <c r="B5952">
        <f ca="1">IF(INDEX(Transactions!$L:$L,ROW()-8)="",TODAY(),INDEX(Transactions!$G:$G,ROW()-8))</f>
        <v>46238</v>
      </c>
      <c r="F5952">
        <f>IF(INDEX(Transactions!$L:$L,ROW()-8)="",0,INDEX(Transactions!$Q:$Q,ROW()-8))</f>
        <v>0</v>
      </c>
    </row>
    <row r="5953" spans="2:6" x14ac:dyDescent="0.15">
      <c r="B5953">
        <f ca="1">IF(INDEX(Transactions!$L:$L,ROW()-8)="",TODAY(),INDEX(Transactions!$G:$G,ROW()-8))</f>
        <v>46238</v>
      </c>
      <c r="F5953">
        <f>IF(INDEX(Transactions!$L:$L,ROW()-8)="",0,INDEX(Transactions!$Q:$Q,ROW()-8))</f>
        <v>0</v>
      </c>
    </row>
    <row r="5954" spans="2:6" x14ac:dyDescent="0.15">
      <c r="B5954">
        <f ca="1">IF(INDEX(Transactions!$L:$L,ROW()-8)="",TODAY(),INDEX(Transactions!$G:$G,ROW()-8))</f>
        <v>46238</v>
      </c>
      <c r="F5954">
        <f>IF(INDEX(Transactions!$L:$L,ROW()-8)="",0,INDEX(Transactions!$Q:$Q,ROW()-8))</f>
        <v>0</v>
      </c>
    </row>
    <row r="5955" spans="2:6" x14ac:dyDescent="0.15">
      <c r="B5955">
        <f ca="1">IF(INDEX(Transactions!$L:$L,ROW()-8)="",TODAY(),INDEX(Transactions!$G:$G,ROW()-8))</f>
        <v>46238</v>
      </c>
      <c r="F5955">
        <f>IF(INDEX(Transactions!$L:$L,ROW()-8)="",0,INDEX(Transactions!$Q:$Q,ROW()-8))</f>
        <v>0</v>
      </c>
    </row>
    <row r="5956" spans="2:6" x14ac:dyDescent="0.15">
      <c r="B5956">
        <f ca="1">IF(INDEX(Transactions!$L:$L,ROW()-8)="",TODAY(),INDEX(Transactions!$G:$G,ROW()-8))</f>
        <v>46238</v>
      </c>
      <c r="F5956">
        <f>IF(INDEX(Transactions!$L:$L,ROW()-8)="",0,INDEX(Transactions!$Q:$Q,ROW()-8))</f>
        <v>0</v>
      </c>
    </row>
    <row r="5957" spans="2:6" x14ac:dyDescent="0.15">
      <c r="B5957">
        <f ca="1">IF(INDEX(Transactions!$L:$L,ROW()-8)="",TODAY(),INDEX(Transactions!$G:$G,ROW()-8))</f>
        <v>46238</v>
      </c>
      <c r="F5957">
        <f>IF(INDEX(Transactions!$L:$L,ROW()-8)="",0,INDEX(Transactions!$Q:$Q,ROW()-8))</f>
        <v>0</v>
      </c>
    </row>
    <row r="5958" spans="2:6" x14ac:dyDescent="0.15">
      <c r="B5958">
        <f ca="1">IF(INDEX(Transactions!$L:$L,ROW()-8)="",TODAY(),INDEX(Transactions!$G:$G,ROW()-8))</f>
        <v>46238</v>
      </c>
      <c r="F5958">
        <f>IF(INDEX(Transactions!$L:$L,ROW()-8)="",0,INDEX(Transactions!$Q:$Q,ROW()-8))</f>
        <v>0</v>
      </c>
    </row>
    <row r="5959" spans="2:6" x14ac:dyDescent="0.15">
      <c r="B5959">
        <f ca="1">IF(INDEX(Transactions!$L:$L,ROW()-8)="",TODAY(),INDEX(Transactions!$G:$G,ROW()-8))</f>
        <v>46238</v>
      </c>
      <c r="F5959">
        <f>IF(INDEX(Transactions!$L:$L,ROW()-8)="",0,INDEX(Transactions!$Q:$Q,ROW()-8))</f>
        <v>0</v>
      </c>
    </row>
    <row r="5960" spans="2:6" x14ac:dyDescent="0.15">
      <c r="B5960">
        <f ca="1">IF(INDEX(Transactions!$L:$L,ROW()-8)="",TODAY(),INDEX(Transactions!$G:$G,ROW()-8))</f>
        <v>46238</v>
      </c>
      <c r="F5960">
        <f>IF(INDEX(Transactions!$L:$L,ROW()-8)="",0,INDEX(Transactions!$Q:$Q,ROW()-8))</f>
        <v>0</v>
      </c>
    </row>
    <row r="5961" spans="2:6" x14ac:dyDescent="0.15">
      <c r="B5961">
        <f ca="1">IF(INDEX(Transactions!$L:$L,ROW()-8)="",TODAY(),INDEX(Transactions!$G:$G,ROW()-8))</f>
        <v>46238</v>
      </c>
      <c r="F5961">
        <f>IF(INDEX(Transactions!$L:$L,ROW()-8)="",0,INDEX(Transactions!$Q:$Q,ROW()-8))</f>
        <v>0</v>
      </c>
    </row>
    <row r="5962" spans="2:6" x14ac:dyDescent="0.15">
      <c r="B5962">
        <f ca="1">IF(INDEX(Transactions!$L:$L,ROW()-8)="",TODAY(),INDEX(Transactions!$G:$G,ROW()-8))</f>
        <v>46238</v>
      </c>
      <c r="F5962">
        <f>IF(INDEX(Transactions!$L:$L,ROW()-8)="",0,INDEX(Transactions!$Q:$Q,ROW()-8))</f>
        <v>0</v>
      </c>
    </row>
    <row r="5963" spans="2:6" x14ac:dyDescent="0.15">
      <c r="B5963">
        <f ca="1">IF(INDEX(Transactions!$L:$L,ROW()-8)="",TODAY(),INDEX(Transactions!$G:$G,ROW()-8))</f>
        <v>46238</v>
      </c>
      <c r="F5963">
        <f>IF(INDEX(Transactions!$L:$L,ROW()-8)="",0,INDEX(Transactions!$Q:$Q,ROW()-8))</f>
        <v>0</v>
      </c>
    </row>
    <row r="5964" spans="2:6" x14ac:dyDescent="0.15">
      <c r="B5964">
        <f ca="1">IF(INDEX(Transactions!$L:$L,ROW()-8)="",TODAY(),INDEX(Transactions!$G:$G,ROW()-8))</f>
        <v>46238</v>
      </c>
      <c r="F5964">
        <f>IF(INDEX(Transactions!$L:$L,ROW()-8)="",0,INDEX(Transactions!$Q:$Q,ROW()-8))</f>
        <v>0</v>
      </c>
    </row>
    <row r="5965" spans="2:6" x14ac:dyDescent="0.15">
      <c r="B5965">
        <f ca="1">IF(INDEX(Transactions!$L:$L,ROW()-8)="",TODAY(),INDEX(Transactions!$G:$G,ROW()-8))</f>
        <v>46238</v>
      </c>
      <c r="F5965">
        <f>IF(INDEX(Transactions!$L:$L,ROW()-8)="",0,INDEX(Transactions!$Q:$Q,ROW()-8))</f>
        <v>0</v>
      </c>
    </row>
    <row r="5966" spans="2:6" x14ac:dyDescent="0.15">
      <c r="B5966">
        <f ca="1">IF(INDEX(Transactions!$L:$L,ROW()-8)="",TODAY(),INDEX(Transactions!$G:$G,ROW()-8))</f>
        <v>46238</v>
      </c>
      <c r="F5966">
        <f>IF(INDEX(Transactions!$L:$L,ROW()-8)="",0,INDEX(Transactions!$Q:$Q,ROW()-8))</f>
        <v>0</v>
      </c>
    </row>
    <row r="5967" spans="2:6" x14ac:dyDescent="0.15">
      <c r="B5967">
        <f ca="1">IF(INDEX(Transactions!$L:$L,ROW()-8)="",TODAY(),INDEX(Transactions!$G:$G,ROW()-8))</f>
        <v>46238</v>
      </c>
      <c r="F5967">
        <f>IF(INDEX(Transactions!$L:$L,ROW()-8)="",0,INDEX(Transactions!$Q:$Q,ROW()-8))</f>
        <v>0</v>
      </c>
    </row>
    <row r="5968" spans="2:6" x14ac:dyDescent="0.15">
      <c r="B5968">
        <f ca="1">IF(INDEX(Transactions!$L:$L,ROW()-8)="",TODAY(),INDEX(Transactions!$G:$G,ROW()-8))</f>
        <v>46238</v>
      </c>
      <c r="F5968">
        <f>IF(INDEX(Transactions!$L:$L,ROW()-8)="",0,INDEX(Transactions!$Q:$Q,ROW()-8))</f>
        <v>0</v>
      </c>
    </row>
    <row r="5969" spans="2:6" x14ac:dyDescent="0.15">
      <c r="B5969">
        <f ca="1">IF(INDEX(Transactions!$L:$L,ROW()-8)="",TODAY(),INDEX(Transactions!$G:$G,ROW()-8))</f>
        <v>46238</v>
      </c>
      <c r="F5969">
        <f>IF(INDEX(Transactions!$L:$L,ROW()-8)="",0,INDEX(Transactions!$Q:$Q,ROW()-8))</f>
        <v>0</v>
      </c>
    </row>
    <row r="5970" spans="2:6" x14ac:dyDescent="0.15">
      <c r="B5970">
        <f ca="1">IF(INDEX(Transactions!$L:$L,ROW()-8)="",TODAY(),INDEX(Transactions!$G:$G,ROW()-8))</f>
        <v>46238</v>
      </c>
      <c r="F5970">
        <f>IF(INDEX(Transactions!$L:$L,ROW()-8)="",0,INDEX(Transactions!$Q:$Q,ROW()-8))</f>
        <v>0</v>
      </c>
    </row>
    <row r="5971" spans="2:6" x14ac:dyDescent="0.15">
      <c r="B5971">
        <f ca="1">IF(INDEX(Transactions!$L:$L,ROW()-8)="",TODAY(),INDEX(Transactions!$G:$G,ROW()-8))</f>
        <v>46238</v>
      </c>
      <c r="F5971">
        <f>IF(INDEX(Transactions!$L:$L,ROW()-8)="",0,INDEX(Transactions!$Q:$Q,ROW()-8))</f>
        <v>0</v>
      </c>
    </row>
    <row r="5972" spans="2:6" x14ac:dyDescent="0.15">
      <c r="B5972">
        <f ca="1">IF(INDEX(Transactions!$L:$L,ROW()-8)="",TODAY(),INDEX(Transactions!$G:$G,ROW()-8))</f>
        <v>46238</v>
      </c>
      <c r="F5972">
        <f>IF(INDEX(Transactions!$L:$L,ROW()-8)="",0,INDEX(Transactions!$Q:$Q,ROW()-8))</f>
        <v>0</v>
      </c>
    </row>
    <row r="5973" spans="2:6" x14ac:dyDescent="0.15">
      <c r="B5973">
        <f ca="1">IF(INDEX(Transactions!$L:$L,ROW()-8)="",TODAY(),INDEX(Transactions!$G:$G,ROW()-8))</f>
        <v>46238</v>
      </c>
      <c r="F5973">
        <f>IF(INDEX(Transactions!$L:$L,ROW()-8)="",0,INDEX(Transactions!$Q:$Q,ROW()-8))</f>
        <v>0</v>
      </c>
    </row>
    <row r="5974" spans="2:6" x14ac:dyDescent="0.15">
      <c r="B5974">
        <f ca="1">IF(INDEX(Transactions!$L:$L,ROW()-8)="",TODAY(),INDEX(Transactions!$G:$G,ROW()-8))</f>
        <v>46238</v>
      </c>
      <c r="F5974">
        <f>IF(INDEX(Transactions!$L:$L,ROW()-8)="",0,INDEX(Transactions!$Q:$Q,ROW()-8))</f>
        <v>0</v>
      </c>
    </row>
    <row r="5975" spans="2:6" x14ac:dyDescent="0.15">
      <c r="B5975">
        <f ca="1">IF(INDEX(Transactions!$L:$L,ROW()-8)="",TODAY(),INDEX(Transactions!$G:$G,ROW()-8))</f>
        <v>46238</v>
      </c>
      <c r="F5975">
        <f>IF(INDEX(Transactions!$L:$L,ROW()-8)="",0,INDEX(Transactions!$Q:$Q,ROW()-8))</f>
        <v>0</v>
      </c>
    </row>
    <row r="5976" spans="2:6" x14ac:dyDescent="0.15">
      <c r="B5976">
        <f ca="1">IF(INDEX(Transactions!$L:$L,ROW()-8)="",TODAY(),INDEX(Transactions!$G:$G,ROW()-8))</f>
        <v>46238</v>
      </c>
      <c r="F5976">
        <f>IF(INDEX(Transactions!$L:$L,ROW()-8)="",0,INDEX(Transactions!$Q:$Q,ROW()-8))</f>
        <v>0</v>
      </c>
    </row>
    <row r="5977" spans="2:6" x14ac:dyDescent="0.15">
      <c r="B5977">
        <f ca="1">IF(INDEX(Transactions!$L:$L,ROW()-8)="",TODAY(),INDEX(Transactions!$G:$G,ROW()-8))</f>
        <v>46238</v>
      </c>
      <c r="F5977">
        <f>IF(INDEX(Transactions!$L:$L,ROW()-8)="",0,INDEX(Transactions!$Q:$Q,ROW()-8))</f>
        <v>0</v>
      </c>
    </row>
    <row r="5978" spans="2:6" x14ac:dyDescent="0.15">
      <c r="B5978">
        <f ca="1">IF(INDEX(Transactions!$L:$L,ROW()-8)="",TODAY(),INDEX(Transactions!$G:$G,ROW()-8))</f>
        <v>46238</v>
      </c>
      <c r="F5978">
        <f>IF(INDEX(Transactions!$L:$L,ROW()-8)="",0,INDEX(Transactions!$Q:$Q,ROW()-8))</f>
        <v>0</v>
      </c>
    </row>
    <row r="5979" spans="2:6" x14ac:dyDescent="0.15">
      <c r="B5979">
        <f ca="1">IF(INDEX(Transactions!$L:$L,ROW()-8)="",TODAY(),INDEX(Transactions!$G:$G,ROW()-8))</f>
        <v>46238</v>
      </c>
      <c r="F5979">
        <f>IF(INDEX(Transactions!$L:$L,ROW()-8)="",0,INDEX(Transactions!$Q:$Q,ROW()-8))</f>
        <v>0</v>
      </c>
    </row>
    <row r="5980" spans="2:6" x14ac:dyDescent="0.15">
      <c r="B5980">
        <f ca="1">IF(INDEX(Transactions!$L:$L,ROW()-8)="",TODAY(),INDEX(Transactions!$G:$G,ROW()-8))</f>
        <v>46238</v>
      </c>
      <c r="F5980">
        <f>IF(INDEX(Transactions!$L:$L,ROW()-8)="",0,INDEX(Transactions!$Q:$Q,ROW()-8))</f>
        <v>0</v>
      </c>
    </row>
    <row r="5981" spans="2:6" x14ac:dyDescent="0.15">
      <c r="B5981">
        <f ca="1">IF(INDEX(Transactions!$L:$L,ROW()-8)="",TODAY(),INDEX(Transactions!$G:$G,ROW()-8))</f>
        <v>46238</v>
      </c>
      <c r="F5981">
        <f>IF(INDEX(Transactions!$L:$L,ROW()-8)="",0,INDEX(Transactions!$Q:$Q,ROW()-8))</f>
        <v>0</v>
      </c>
    </row>
    <row r="5982" spans="2:6" x14ac:dyDescent="0.15">
      <c r="B5982">
        <f ca="1">IF(INDEX(Transactions!$L:$L,ROW()-8)="",TODAY(),INDEX(Transactions!$G:$G,ROW()-8))</f>
        <v>46238</v>
      </c>
      <c r="F5982">
        <f>IF(INDEX(Transactions!$L:$L,ROW()-8)="",0,INDEX(Transactions!$Q:$Q,ROW()-8))</f>
        <v>0</v>
      </c>
    </row>
    <row r="5983" spans="2:6" x14ac:dyDescent="0.15">
      <c r="B5983">
        <f ca="1">IF(INDEX(Transactions!$L:$L,ROW()-8)="",TODAY(),INDEX(Transactions!$G:$G,ROW()-8))</f>
        <v>46238</v>
      </c>
      <c r="F5983">
        <f>IF(INDEX(Transactions!$L:$L,ROW()-8)="",0,INDEX(Transactions!$Q:$Q,ROW()-8))</f>
        <v>0</v>
      </c>
    </row>
    <row r="5984" spans="2:6" x14ac:dyDescent="0.15">
      <c r="B5984">
        <f ca="1">IF(INDEX(Transactions!$L:$L,ROW()-8)="",TODAY(),INDEX(Transactions!$G:$G,ROW()-8))</f>
        <v>46238</v>
      </c>
      <c r="F5984">
        <f>IF(INDEX(Transactions!$L:$L,ROW()-8)="",0,INDEX(Transactions!$Q:$Q,ROW()-8))</f>
        <v>0</v>
      </c>
    </row>
    <row r="5985" spans="2:6" x14ac:dyDescent="0.15">
      <c r="B5985">
        <f ca="1">IF(INDEX(Transactions!$L:$L,ROW()-8)="",TODAY(),INDEX(Transactions!$G:$G,ROW()-8))</f>
        <v>46238</v>
      </c>
      <c r="F5985">
        <f>IF(INDEX(Transactions!$L:$L,ROW()-8)="",0,INDEX(Transactions!$Q:$Q,ROW()-8))</f>
        <v>0</v>
      </c>
    </row>
    <row r="5986" spans="2:6" x14ac:dyDescent="0.15">
      <c r="B5986">
        <f ca="1">IF(INDEX(Transactions!$L:$L,ROW()-8)="",TODAY(),INDEX(Transactions!$G:$G,ROW()-8))</f>
        <v>46238</v>
      </c>
      <c r="F5986">
        <f>IF(INDEX(Transactions!$L:$L,ROW()-8)="",0,INDEX(Transactions!$Q:$Q,ROW()-8))</f>
        <v>0</v>
      </c>
    </row>
    <row r="5987" spans="2:6" x14ac:dyDescent="0.15">
      <c r="B5987">
        <f ca="1">IF(INDEX(Transactions!$L:$L,ROW()-8)="",TODAY(),INDEX(Transactions!$G:$G,ROW()-8))</f>
        <v>46238</v>
      </c>
      <c r="F5987">
        <f>IF(INDEX(Transactions!$L:$L,ROW()-8)="",0,INDEX(Transactions!$Q:$Q,ROW()-8))</f>
        <v>0</v>
      </c>
    </row>
    <row r="5988" spans="2:6" x14ac:dyDescent="0.15">
      <c r="B5988">
        <f ca="1">IF(INDEX(Transactions!$L:$L,ROW()-8)="",TODAY(),INDEX(Transactions!$G:$G,ROW()-8))</f>
        <v>46238</v>
      </c>
      <c r="F5988">
        <f>IF(INDEX(Transactions!$L:$L,ROW()-8)="",0,INDEX(Transactions!$Q:$Q,ROW()-8))</f>
        <v>0</v>
      </c>
    </row>
    <row r="5989" spans="2:6" x14ac:dyDescent="0.15">
      <c r="B5989">
        <f ca="1">IF(INDEX(Transactions!$L:$L,ROW()-8)="",TODAY(),INDEX(Transactions!$G:$G,ROW()-8))</f>
        <v>46238</v>
      </c>
      <c r="F5989">
        <f>IF(INDEX(Transactions!$L:$L,ROW()-8)="",0,INDEX(Transactions!$Q:$Q,ROW()-8))</f>
        <v>0</v>
      </c>
    </row>
    <row r="5990" spans="2:6" x14ac:dyDescent="0.15">
      <c r="B5990">
        <f ca="1">IF(INDEX(Transactions!$L:$L,ROW()-8)="",TODAY(),INDEX(Transactions!$G:$G,ROW()-8))</f>
        <v>46238</v>
      </c>
      <c r="F5990">
        <f>IF(INDEX(Transactions!$L:$L,ROW()-8)="",0,INDEX(Transactions!$Q:$Q,ROW()-8))</f>
        <v>0</v>
      </c>
    </row>
    <row r="5991" spans="2:6" x14ac:dyDescent="0.15">
      <c r="B5991">
        <f ca="1">IF(INDEX(Transactions!$L:$L,ROW()-8)="",TODAY(),INDEX(Transactions!$G:$G,ROW()-8))</f>
        <v>46238</v>
      </c>
      <c r="F5991">
        <f>IF(INDEX(Transactions!$L:$L,ROW()-8)="",0,INDEX(Transactions!$Q:$Q,ROW()-8))</f>
        <v>0</v>
      </c>
    </row>
    <row r="5992" spans="2:6" x14ac:dyDescent="0.15">
      <c r="B5992">
        <f ca="1">IF(INDEX(Transactions!$L:$L,ROW()-8)="",TODAY(),INDEX(Transactions!$G:$G,ROW()-8))</f>
        <v>46238</v>
      </c>
      <c r="F5992">
        <f>IF(INDEX(Transactions!$L:$L,ROW()-8)="",0,INDEX(Transactions!$Q:$Q,ROW()-8))</f>
        <v>0</v>
      </c>
    </row>
    <row r="5993" spans="2:6" x14ac:dyDescent="0.15">
      <c r="B5993">
        <f ca="1">IF(INDEX(Transactions!$L:$L,ROW()-8)="",TODAY(),INDEX(Transactions!$G:$G,ROW()-8))</f>
        <v>46238</v>
      </c>
      <c r="F5993">
        <f>IF(INDEX(Transactions!$L:$L,ROW()-8)="",0,INDEX(Transactions!$Q:$Q,ROW()-8))</f>
        <v>0</v>
      </c>
    </row>
    <row r="5994" spans="2:6" x14ac:dyDescent="0.15">
      <c r="B5994">
        <f ca="1">IF(INDEX(Transactions!$L:$L,ROW()-8)="",TODAY(),INDEX(Transactions!$G:$G,ROW()-8))</f>
        <v>46238</v>
      </c>
      <c r="F5994">
        <f>IF(INDEX(Transactions!$L:$L,ROW()-8)="",0,INDEX(Transactions!$Q:$Q,ROW()-8))</f>
        <v>0</v>
      </c>
    </row>
    <row r="5995" spans="2:6" x14ac:dyDescent="0.15">
      <c r="B5995">
        <f ca="1">IF(INDEX(Transactions!$L:$L,ROW()-8)="",TODAY(),INDEX(Transactions!$G:$G,ROW()-8))</f>
        <v>46238</v>
      </c>
      <c r="F5995">
        <f>IF(INDEX(Transactions!$L:$L,ROW()-8)="",0,INDEX(Transactions!$Q:$Q,ROW()-8))</f>
        <v>0</v>
      </c>
    </row>
    <row r="5996" spans="2:6" x14ac:dyDescent="0.15">
      <c r="B5996">
        <f ca="1">IF(INDEX(Transactions!$L:$L,ROW()-8)="",TODAY(),INDEX(Transactions!$G:$G,ROW()-8))</f>
        <v>46238</v>
      </c>
      <c r="F5996">
        <f>IF(INDEX(Transactions!$L:$L,ROW()-8)="",0,INDEX(Transactions!$Q:$Q,ROW()-8))</f>
        <v>0</v>
      </c>
    </row>
    <row r="5997" spans="2:6" x14ac:dyDescent="0.15">
      <c r="B5997">
        <f ca="1">IF(INDEX(Transactions!$L:$L,ROW()-8)="",TODAY(),INDEX(Transactions!$G:$G,ROW()-8))</f>
        <v>46238</v>
      </c>
      <c r="F5997">
        <f>IF(INDEX(Transactions!$L:$L,ROW()-8)="",0,INDEX(Transactions!$Q:$Q,ROW()-8))</f>
        <v>0</v>
      </c>
    </row>
    <row r="5998" spans="2:6" x14ac:dyDescent="0.15">
      <c r="B5998">
        <f ca="1">IF(INDEX(Transactions!$L:$L,ROW()-8)="",TODAY(),INDEX(Transactions!$G:$G,ROW()-8))</f>
        <v>46238</v>
      </c>
      <c r="F5998">
        <f>IF(INDEX(Transactions!$L:$L,ROW()-8)="",0,INDEX(Transactions!$Q:$Q,ROW()-8))</f>
        <v>0</v>
      </c>
    </row>
    <row r="5999" spans="2:6" x14ac:dyDescent="0.15">
      <c r="B5999">
        <f ca="1">IF(INDEX(Transactions!$L:$L,ROW()-8)="",TODAY(),INDEX(Transactions!$G:$G,ROW()-8))</f>
        <v>46238</v>
      </c>
      <c r="F5999">
        <f>IF(INDEX(Transactions!$L:$L,ROW()-8)="",0,INDEX(Transactions!$Q:$Q,ROW()-8))</f>
        <v>0</v>
      </c>
    </row>
    <row r="6000" spans="2:6" x14ac:dyDescent="0.15">
      <c r="B6000">
        <f ca="1">IF(INDEX(Transactions!$L:$L,ROW()-8)="",TODAY(),INDEX(Transactions!$G:$G,ROW()-8))</f>
        <v>46238</v>
      </c>
      <c r="F6000">
        <f>IF(INDEX(Transactions!$L:$L,ROW()-8)="",0,INDEX(Transactions!$Q:$Q,ROW()-8))</f>
        <v>0</v>
      </c>
    </row>
    <row r="6001" spans="2:6" x14ac:dyDescent="0.15">
      <c r="B6001">
        <f ca="1">IF(INDEX(Transactions!$L:$L,ROW()-8)="",TODAY(),INDEX(Transactions!$G:$G,ROW()-8))</f>
        <v>46238</v>
      </c>
      <c r="F6001">
        <f>IF(INDEX(Transactions!$L:$L,ROW()-8)="",0,INDEX(Transactions!$Q:$Q,ROW()-8))</f>
        <v>0</v>
      </c>
    </row>
    <row r="6002" spans="2:6" x14ac:dyDescent="0.15">
      <c r="B6002">
        <f ca="1">IF(INDEX(Transactions!$L:$L,ROW()-8)="",TODAY(),INDEX(Transactions!$G:$G,ROW()-8))</f>
        <v>46238</v>
      </c>
      <c r="F6002">
        <f>IF(INDEX(Transactions!$L:$L,ROW()-8)="",0,INDEX(Transactions!$Q:$Q,ROW()-8))</f>
        <v>0</v>
      </c>
    </row>
    <row r="6003" spans="2:6" x14ac:dyDescent="0.15">
      <c r="B6003">
        <f ca="1">IF(INDEX(Transactions!$L:$L,ROW()-8)="",TODAY(),INDEX(Transactions!$G:$G,ROW()-8))</f>
        <v>46238</v>
      </c>
      <c r="F6003">
        <f>IF(INDEX(Transactions!$L:$L,ROW()-8)="",0,INDEX(Transactions!$Q:$Q,ROW()-8))</f>
        <v>0</v>
      </c>
    </row>
    <row r="6004" spans="2:6" x14ac:dyDescent="0.15">
      <c r="B6004">
        <f ca="1">IF(INDEX(Transactions!$L:$L,ROW()-8)="",TODAY(),INDEX(Transactions!$G:$G,ROW()-8))</f>
        <v>46238</v>
      </c>
      <c r="F6004">
        <f>IF(INDEX(Transactions!$L:$L,ROW()-8)="",0,INDEX(Transactions!$Q:$Q,ROW()-8))</f>
        <v>0</v>
      </c>
    </row>
    <row r="6005" spans="2:6" x14ac:dyDescent="0.15">
      <c r="B6005">
        <f ca="1">IF(INDEX(Transactions!$L:$L,ROW()-8)="",TODAY(),INDEX(Transactions!$G:$G,ROW()-8))</f>
        <v>46238</v>
      </c>
      <c r="F6005">
        <f>IF(INDEX(Transactions!$L:$L,ROW()-8)="",0,INDEX(Transactions!$Q:$Q,ROW()-8))</f>
        <v>0</v>
      </c>
    </row>
    <row r="6006" spans="2:6" x14ac:dyDescent="0.15">
      <c r="B6006">
        <f ca="1">IF(INDEX(Transactions!$L:$L,ROW()-8)="",TODAY(),INDEX(Transactions!$G:$G,ROW()-8))</f>
        <v>46238</v>
      </c>
      <c r="F6006">
        <f>IF(INDEX(Transactions!$L:$L,ROW()-8)="",0,INDEX(Transactions!$Q:$Q,ROW()-8))</f>
        <v>0</v>
      </c>
    </row>
    <row r="6007" spans="2:6" x14ac:dyDescent="0.15">
      <c r="B6007">
        <f ca="1">IF(INDEX(Transactions!$L:$L,ROW()-8)="",TODAY(),INDEX(Transactions!$G:$G,ROW()-8))</f>
        <v>46238</v>
      </c>
      <c r="F6007">
        <f>IF(INDEX(Transactions!$L:$L,ROW()-8)="",0,INDEX(Transactions!$Q:$Q,ROW()-8))</f>
        <v>0</v>
      </c>
    </row>
    <row r="6008" spans="2:6" x14ac:dyDescent="0.15">
      <c r="B6008">
        <f ca="1">IF(INDEX(Transactions!$L:$L,ROW()-8)="",TODAY(),INDEX(Transactions!$G:$G,ROW()-8))</f>
        <v>46238</v>
      </c>
      <c r="F6008">
        <f>IF(INDEX(Transactions!$L:$L,ROW()-8)="",0,INDEX(Transactions!$Q:$Q,ROW()-8))</f>
        <v>0</v>
      </c>
    </row>
    <row r="6009" spans="2:6" x14ac:dyDescent="0.15">
      <c r="B6009">
        <f ca="1">IF(INDEX(Transactions!$L:$L,ROW()-8)="",TODAY(),INDEX(Transactions!$G:$G,ROW()-8))</f>
        <v>46238</v>
      </c>
      <c r="F6009">
        <f>IF(INDEX(Transactions!$L:$L,ROW()-8)="",0,INDEX(Transactions!$Q:$Q,ROW()-8))</f>
        <v>0</v>
      </c>
    </row>
    <row r="6010" spans="2:6" x14ac:dyDescent="0.15">
      <c r="B6010">
        <f ca="1">IF(INDEX(Transactions!$L:$L,ROW()-8)="",TODAY(),INDEX(Transactions!$G:$G,ROW()-8))</f>
        <v>46238</v>
      </c>
      <c r="F6010">
        <f>IF(INDEX(Transactions!$L:$L,ROW()-8)="",0,INDEX(Transactions!$Q:$Q,ROW()-8))</f>
        <v>0</v>
      </c>
    </row>
    <row r="6011" spans="2:6" x14ac:dyDescent="0.15">
      <c r="B6011">
        <f ca="1">IF(INDEX(Transactions!$L:$L,ROW()-8)="",TODAY(),INDEX(Transactions!$G:$G,ROW()-8))</f>
        <v>46238</v>
      </c>
      <c r="F6011">
        <f>IF(INDEX(Transactions!$L:$L,ROW()-8)="",0,INDEX(Transactions!$Q:$Q,ROW()-8))</f>
        <v>0</v>
      </c>
    </row>
    <row r="6012" spans="2:6" x14ac:dyDescent="0.15">
      <c r="B6012">
        <f ca="1">IF(INDEX(Transactions!$L:$L,ROW()-8)="",TODAY(),INDEX(Transactions!$G:$G,ROW()-8))</f>
        <v>46238</v>
      </c>
      <c r="F6012">
        <f>IF(INDEX(Transactions!$L:$L,ROW()-8)="",0,INDEX(Transactions!$Q:$Q,ROW()-8))</f>
        <v>0</v>
      </c>
    </row>
    <row r="6013" spans="2:6" x14ac:dyDescent="0.15">
      <c r="B6013">
        <f ca="1">IF(INDEX(Transactions!$L:$L,ROW()-8)="",TODAY(),INDEX(Transactions!$G:$G,ROW()-8))</f>
        <v>46238</v>
      </c>
      <c r="F6013">
        <f>IF(INDEX(Transactions!$L:$L,ROW()-8)="",0,INDEX(Transactions!$Q:$Q,ROW()-8))</f>
        <v>0</v>
      </c>
    </row>
    <row r="6014" spans="2:6" x14ac:dyDescent="0.15">
      <c r="B6014">
        <f ca="1">IF(INDEX(Transactions!$L:$L,ROW()-8)="",TODAY(),INDEX(Transactions!$G:$G,ROW()-8))</f>
        <v>46238</v>
      </c>
      <c r="F6014">
        <f>IF(INDEX(Transactions!$L:$L,ROW()-8)="",0,INDEX(Transactions!$Q:$Q,ROW()-8))</f>
        <v>0</v>
      </c>
    </row>
    <row r="6015" spans="2:6" x14ac:dyDescent="0.15">
      <c r="B6015">
        <f ca="1">IF(INDEX(Transactions!$L:$L,ROW()-8)="",TODAY(),INDEX(Transactions!$G:$G,ROW()-8))</f>
        <v>46238</v>
      </c>
      <c r="F6015">
        <f>IF(INDEX(Transactions!$L:$L,ROW()-8)="",0,INDEX(Transactions!$Q:$Q,ROW()-8))</f>
        <v>0</v>
      </c>
    </row>
    <row r="6016" spans="2:6" x14ac:dyDescent="0.15">
      <c r="B6016">
        <f ca="1">IF(INDEX(Transactions!$L:$L,ROW()-8)="",TODAY(),INDEX(Transactions!$G:$G,ROW()-8))</f>
        <v>46238</v>
      </c>
      <c r="F6016">
        <f>IF(INDEX(Transactions!$L:$L,ROW()-8)="",0,INDEX(Transactions!$Q:$Q,ROW()-8))</f>
        <v>0</v>
      </c>
    </row>
    <row r="6017" spans="2:6" x14ac:dyDescent="0.15">
      <c r="B6017">
        <f ca="1">IF(INDEX(Transactions!$L:$L,ROW()-8)="",TODAY(),INDEX(Transactions!$G:$G,ROW()-8))</f>
        <v>46238</v>
      </c>
      <c r="F6017">
        <f>IF(INDEX(Transactions!$L:$L,ROW()-8)="",0,INDEX(Transactions!$Q:$Q,ROW()-8))</f>
        <v>0</v>
      </c>
    </row>
    <row r="6018" spans="2:6" x14ac:dyDescent="0.15">
      <c r="B6018">
        <f ca="1">IF(INDEX(Transactions!$L:$L,ROW()-8)="",TODAY(),INDEX(Transactions!$G:$G,ROW()-8))</f>
        <v>46238</v>
      </c>
      <c r="F6018">
        <f>IF(INDEX(Transactions!$L:$L,ROW()-8)="",0,INDEX(Transactions!$Q:$Q,ROW()-8))</f>
        <v>0</v>
      </c>
    </row>
    <row r="6019" spans="2:6" x14ac:dyDescent="0.15">
      <c r="B6019">
        <f ca="1">IF(INDEX(Transactions!$L:$L,ROW()-8)="",TODAY(),INDEX(Transactions!$G:$G,ROW()-8))</f>
        <v>46238</v>
      </c>
      <c r="F6019">
        <f>IF(INDEX(Transactions!$L:$L,ROW()-8)="",0,INDEX(Transactions!$Q:$Q,ROW()-8))</f>
        <v>0</v>
      </c>
    </row>
    <row r="6020" spans="2:6" x14ac:dyDescent="0.15">
      <c r="B6020">
        <f ca="1">IF(INDEX(Transactions!$L:$L,ROW()-8)="",TODAY(),INDEX(Transactions!$G:$G,ROW()-8))</f>
        <v>46238</v>
      </c>
      <c r="F6020">
        <f>IF(INDEX(Transactions!$L:$L,ROW()-8)="",0,INDEX(Transactions!$Q:$Q,ROW()-8))</f>
        <v>0</v>
      </c>
    </row>
    <row r="6021" spans="2:6" x14ac:dyDescent="0.15">
      <c r="B6021">
        <f ca="1">IF(INDEX(Transactions!$L:$L,ROW()-8)="",TODAY(),INDEX(Transactions!$G:$G,ROW()-8))</f>
        <v>46238</v>
      </c>
      <c r="F6021">
        <f>IF(INDEX(Transactions!$L:$L,ROW()-8)="",0,INDEX(Transactions!$Q:$Q,ROW()-8))</f>
        <v>0</v>
      </c>
    </row>
    <row r="6022" spans="2:6" x14ac:dyDescent="0.15">
      <c r="B6022">
        <f ca="1">IF(INDEX(Transactions!$L:$L,ROW()-8)="",TODAY(),INDEX(Transactions!$G:$G,ROW()-8))</f>
        <v>46238</v>
      </c>
      <c r="F6022">
        <f>IF(INDEX(Transactions!$L:$L,ROW()-8)="",0,INDEX(Transactions!$Q:$Q,ROW()-8))</f>
        <v>0</v>
      </c>
    </row>
    <row r="6023" spans="2:6" x14ac:dyDescent="0.15">
      <c r="B6023">
        <f ca="1">IF(INDEX(Transactions!$L:$L,ROW()-8)="",TODAY(),INDEX(Transactions!$G:$G,ROW()-8))</f>
        <v>46238</v>
      </c>
      <c r="F6023">
        <f>IF(INDEX(Transactions!$L:$L,ROW()-8)="",0,INDEX(Transactions!$Q:$Q,ROW()-8))</f>
        <v>0</v>
      </c>
    </row>
    <row r="6024" spans="2:6" x14ac:dyDescent="0.15">
      <c r="B6024">
        <f ca="1">IF(INDEX(Transactions!$L:$L,ROW()-8)="",TODAY(),INDEX(Transactions!$G:$G,ROW()-8))</f>
        <v>46238</v>
      </c>
      <c r="F6024">
        <f>IF(INDEX(Transactions!$L:$L,ROW()-8)="",0,INDEX(Transactions!$Q:$Q,ROW()-8))</f>
        <v>0</v>
      </c>
    </row>
    <row r="6025" spans="2:6" x14ac:dyDescent="0.15">
      <c r="B6025">
        <f ca="1">IF(INDEX(Transactions!$L:$L,ROW()-8)="",TODAY(),INDEX(Transactions!$G:$G,ROW()-8))</f>
        <v>46238</v>
      </c>
      <c r="F6025">
        <f>IF(INDEX(Transactions!$L:$L,ROW()-8)="",0,INDEX(Transactions!$Q:$Q,ROW()-8))</f>
        <v>0</v>
      </c>
    </row>
    <row r="6026" spans="2:6" x14ac:dyDescent="0.15">
      <c r="B6026">
        <f ca="1">IF(INDEX(Transactions!$L:$L,ROW()-8)="",TODAY(),INDEX(Transactions!$G:$G,ROW()-8))</f>
        <v>46238</v>
      </c>
      <c r="F6026">
        <f>IF(INDEX(Transactions!$L:$L,ROW()-8)="",0,INDEX(Transactions!$Q:$Q,ROW()-8))</f>
        <v>0</v>
      </c>
    </row>
    <row r="6027" spans="2:6" x14ac:dyDescent="0.15">
      <c r="B6027">
        <f ca="1">IF(INDEX(Transactions!$L:$L,ROW()-8)="",TODAY(),INDEX(Transactions!$G:$G,ROW()-8))</f>
        <v>46238</v>
      </c>
      <c r="F6027">
        <f>IF(INDEX(Transactions!$L:$L,ROW()-8)="",0,INDEX(Transactions!$Q:$Q,ROW()-8))</f>
        <v>0</v>
      </c>
    </row>
    <row r="6028" spans="2:6" x14ac:dyDescent="0.15">
      <c r="B6028">
        <f ca="1">IF(INDEX(Transactions!$L:$L,ROW()-8)="",TODAY(),INDEX(Transactions!$G:$G,ROW()-8))</f>
        <v>46238</v>
      </c>
      <c r="F6028">
        <f>IF(INDEX(Transactions!$L:$L,ROW()-8)="",0,INDEX(Transactions!$Q:$Q,ROW()-8))</f>
        <v>0</v>
      </c>
    </row>
    <row r="6029" spans="2:6" x14ac:dyDescent="0.15">
      <c r="B6029">
        <f ca="1">IF(INDEX(Transactions!$L:$L,ROW()-8)="",TODAY(),INDEX(Transactions!$G:$G,ROW()-8))</f>
        <v>46238</v>
      </c>
      <c r="F6029">
        <f>IF(INDEX(Transactions!$L:$L,ROW()-8)="",0,INDEX(Transactions!$Q:$Q,ROW()-8))</f>
        <v>0</v>
      </c>
    </row>
    <row r="6030" spans="2:6" x14ac:dyDescent="0.15">
      <c r="B6030">
        <f ca="1">IF(INDEX(Transactions!$L:$L,ROW()-8)="",TODAY(),INDEX(Transactions!$G:$G,ROW()-8))</f>
        <v>46238</v>
      </c>
      <c r="F6030">
        <f>IF(INDEX(Transactions!$L:$L,ROW()-8)="",0,INDEX(Transactions!$Q:$Q,ROW()-8))</f>
        <v>0</v>
      </c>
    </row>
    <row r="6031" spans="2:6" x14ac:dyDescent="0.15">
      <c r="B6031">
        <f ca="1">IF(INDEX(Transactions!$L:$L,ROW()-8)="",TODAY(),INDEX(Transactions!$G:$G,ROW()-8))</f>
        <v>46238</v>
      </c>
      <c r="F6031">
        <f>IF(INDEX(Transactions!$L:$L,ROW()-8)="",0,INDEX(Transactions!$Q:$Q,ROW()-8))</f>
        <v>0</v>
      </c>
    </row>
    <row r="6032" spans="2:6" x14ac:dyDescent="0.15">
      <c r="B6032">
        <f ca="1">IF(INDEX(Transactions!$L:$L,ROW()-8)="",TODAY(),INDEX(Transactions!$G:$G,ROW()-8))</f>
        <v>46238</v>
      </c>
      <c r="F6032">
        <f>IF(INDEX(Transactions!$L:$L,ROW()-8)="",0,INDEX(Transactions!$Q:$Q,ROW()-8))</f>
        <v>0</v>
      </c>
    </row>
    <row r="6033" spans="2:6" x14ac:dyDescent="0.15">
      <c r="B6033">
        <f ca="1">IF(INDEX(Transactions!$L:$L,ROW()-8)="",TODAY(),INDEX(Transactions!$G:$G,ROW()-8))</f>
        <v>46238</v>
      </c>
      <c r="F6033">
        <f>IF(INDEX(Transactions!$L:$L,ROW()-8)="",0,INDEX(Transactions!$Q:$Q,ROW()-8))</f>
        <v>0</v>
      </c>
    </row>
    <row r="6034" spans="2:6" x14ac:dyDescent="0.15">
      <c r="B6034">
        <f ca="1">IF(INDEX(Transactions!$L:$L,ROW()-8)="",TODAY(),INDEX(Transactions!$G:$G,ROW()-8))</f>
        <v>46238</v>
      </c>
      <c r="F6034">
        <f>IF(INDEX(Transactions!$L:$L,ROW()-8)="",0,INDEX(Transactions!$Q:$Q,ROW()-8))</f>
        <v>0</v>
      </c>
    </row>
    <row r="6035" spans="2:6" x14ac:dyDescent="0.15">
      <c r="B6035">
        <f ca="1">IF(INDEX(Transactions!$L:$L,ROW()-8)="",TODAY(),INDEX(Transactions!$G:$G,ROW()-8))</f>
        <v>46238</v>
      </c>
      <c r="F6035">
        <f>IF(INDEX(Transactions!$L:$L,ROW()-8)="",0,INDEX(Transactions!$Q:$Q,ROW()-8))</f>
        <v>0</v>
      </c>
    </row>
    <row r="6036" spans="2:6" x14ac:dyDescent="0.15">
      <c r="B6036">
        <f ca="1">IF(INDEX(Transactions!$L:$L,ROW()-8)="",TODAY(),INDEX(Transactions!$G:$G,ROW()-8))</f>
        <v>46238</v>
      </c>
      <c r="F6036">
        <f>IF(INDEX(Transactions!$L:$L,ROW()-8)="",0,INDEX(Transactions!$Q:$Q,ROW()-8))</f>
        <v>0</v>
      </c>
    </row>
    <row r="6037" spans="2:6" x14ac:dyDescent="0.15">
      <c r="B6037">
        <f ca="1">IF(INDEX(Transactions!$L:$L,ROW()-8)="",TODAY(),INDEX(Transactions!$G:$G,ROW()-8))</f>
        <v>46238</v>
      </c>
      <c r="F6037">
        <f>IF(INDEX(Transactions!$L:$L,ROW()-8)="",0,INDEX(Transactions!$Q:$Q,ROW()-8))</f>
        <v>0</v>
      </c>
    </row>
    <row r="6038" spans="2:6" x14ac:dyDescent="0.15">
      <c r="B6038">
        <f ca="1">IF(INDEX(Transactions!$L:$L,ROW()-8)="",TODAY(),INDEX(Transactions!$G:$G,ROW()-8))</f>
        <v>46238</v>
      </c>
      <c r="F6038">
        <f>IF(INDEX(Transactions!$L:$L,ROW()-8)="",0,INDEX(Transactions!$Q:$Q,ROW()-8))</f>
        <v>0</v>
      </c>
    </row>
    <row r="6039" spans="2:6" x14ac:dyDescent="0.15">
      <c r="B6039">
        <f ca="1">IF(INDEX(Transactions!$L:$L,ROW()-8)="",TODAY(),INDEX(Transactions!$G:$G,ROW()-8))</f>
        <v>46238</v>
      </c>
      <c r="F6039">
        <f>IF(INDEX(Transactions!$L:$L,ROW()-8)="",0,INDEX(Transactions!$Q:$Q,ROW()-8))</f>
        <v>0</v>
      </c>
    </row>
    <row r="6040" spans="2:6" x14ac:dyDescent="0.15">
      <c r="B6040">
        <f ca="1">IF(INDEX(Transactions!$L:$L,ROW()-8)="",TODAY(),INDEX(Transactions!$G:$G,ROW()-8))</f>
        <v>46238</v>
      </c>
      <c r="F6040">
        <f>IF(INDEX(Transactions!$L:$L,ROW()-8)="",0,INDEX(Transactions!$Q:$Q,ROW()-8))</f>
        <v>0</v>
      </c>
    </row>
    <row r="6041" spans="2:6" x14ac:dyDescent="0.15">
      <c r="B6041">
        <f ca="1">IF(INDEX(Transactions!$L:$L,ROW()-8)="",TODAY(),INDEX(Transactions!$G:$G,ROW()-8))</f>
        <v>46238</v>
      </c>
      <c r="F6041">
        <f>IF(INDEX(Transactions!$L:$L,ROW()-8)="",0,INDEX(Transactions!$Q:$Q,ROW()-8))</f>
        <v>0</v>
      </c>
    </row>
    <row r="6042" spans="2:6" x14ac:dyDescent="0.15">
      <c r="B6042">
        <f ca="1">IF(INDEX(Transactions!$L:$L,ROW()-8)="",TODAY(),INDEX(Transactions!$G:$G,ROW()-8))</f>
        <v>46238</v>
      </c>
      <c r="F6042">
        <f>IF(INDEX(Transactions!$L:$L,ROW()-8)="",0,INDEX(Transactions!$Q:$Q,ROW()-8))</f>
        <v>0</v>
      </c>
    </row>
    <row r="6043" spans="2:6" x14ac:dyDescent="0.15">
      <c r="B6043">
        <f ca="1">IF(INDEX(Transactions!$L:$L,ROW()-8)="",TODAY(),INDEX(Transactions!$G:$G,ROW()-8))</f>
        <v>46238</v>
      </c>
      <c r="F6043">
        <f>IF(INDEX(Transactions!$L:$L,ROW()-8)="",0,INDEX(Transactions!$Q:$Q,ROW()-8))</f>
        <v>0</v>
      </c>
    </row>
    <row r="6044" spans="2:6" x14ac:dyDescent="0.15">
      <c r="B6044">
        <f ca="1">IF(INDEX(Transactions!$L:$L,ROW()-8)="",TODAY(),INDEX(Transactions!$G:$G,ROW()-8))</f>
        <v>46238</v>
      </c>
      <c r="F6044">
        <f>IF(INDEX(Transactions!$L:$L,ROW()-8)="",0,INDEX(Transactions!$Q:$Q,ROW()-8))</f>
        <v>0</v>
      </c>
    </row>
    <row r="6045" spans="2:6" x14ac:dyDescent="0.15">
      <c r="B6045">
        <f ca="1">IF(INDEX(Transactions!$L:$L,ROW()-8)="",TODAY(),INDEX(Transactions!$G:$G,ROW()-8))</f>
        <v>46238</v>
      </c>
      <c r="F6045">
        <f>IF(INDEX(Transactions!$L:$L,ROW()-8)="",0,INDEX(Transactions!$Q:$Q,ROW()-8))</f>
        <v>0</v>
      </c>
    </row>
    <row r="6046" spans="2:6" x14ac:dyDescent="0.15">
      <c r="B6046">
        <f ca="1">IF(INDEX(Transactions!$L:$L,ROW()-8)="",TODAY(),INDEX(Transactions!$G:$G,ROW()-8))</f>
        <v>46238</v>
      </c>
      <c r="F6046">
        <f>IF(INDEX(Transactions!$L:$L,ROW()-8)="",0,INDEX(Transactions!$Q:$Q,ROW()-8))</f>
        <v>0</v>
      </c>
    </row>
    <row r="6047" spans="2:6" x14ac:dyDescent="0.15">
      <c r="B6047">
        <f ca="1">IF(INDEX(Transactions!$L:$L,ROW()-8)="",TODAY(),INDEX(Transactions!$G:$G,ROW()-8))</f>
        <v>46238</v>
      </c>
      <c r="F6047">
        <f>IF(INDEX(Transactions!$L:$L,ROW()-8)="",0,INDEX(Transactions!$Q:$Q,ROW()-8))</f>
        <v>0</v>
      </c>
    </row>
    <row r="6048" spans="2:6" x14ac:dyDescent="0.15">
      <c r="B6048">
        <f ca="1">IF(INDEX(Transactions!$L:$L,ROW()-8)="",TODAY(),INDEX(Transactions!$G:$G,ROW()-8))</f>
        <v>46238</v>
      </c>
      <c r="F6048">
        <f>IF(INDEX(Transactions!$L:$L,ROW()-8)="",0,INDEX(Transactions!$Q:$Q,ROW()-8))</f>
        <v>0</v>
      </c>
    </row>
    <row r="6049" spans="2:6" x14ac:dyDescent="0.15">
      <c r="B6049">
        <f ca="1">IF(INDEX(Transactions!$L:$L,ROW()-8)="",TODAY(),INDEX(Transactions!$G:$G,ROW()-8))</f>
        <v>46238</v>
      </c>
      <c r="F6049">
        <f>IF(INDEX(Transactions!$L:$L,ROW()-8)="",0,INDEX(Transactions!$Q:$Q,ROW()-8))</f>
        <v>0</v>
      </c>
    </row>
    <row r="6050" spans="2:6" x14ac:dyDescent="0.15">
      <c r="B6050">
        <f ca="1">IF(INDEX(Transactions!$L:$L,ROW()-8)="",TODAY(),INDEX(Transactions!$G:$G,ROW()-8))</f>
        <v>46238</v>
      </c>
      <c r="F6050">
        <f>IF(INDEX(Transactions!$L:$L,ROW()-8)="",0,INDEX(Transactions!$Q:$Q,ROW()-8))</f>
        <v>0</v>
      </c>
    </row>
    <row r="6051" spans="2:6" x14ac:dyDescent="0.15">
      <c r="B6051">
        <f ca="1">IF(INDEX(Transactions!$L:$L,ROW()-8)="",TODAY(),INDEX(Transactions!$G:$G,ROW()-8))</f>
        <v>46238</v>
      </c>
      <c r="F6051">
        <f>IF(INDEX(Transactions!$L:$L,ROW()-8)="",0,INDEX(Transactions!$Q:$Q,ROW()-8))</f>
        <v>0</v>
      </c>
    </row>
    <row r="6052" spans="2:6" x14ac:dyDescent="0.15">
      <c r="B6052">
        <f ca="1">IF(INDEX(Transactions!$L:$L,ROW()-8)="",TODAY(),INDEX(Transactions!$G:$G,ROW()-8))</f>
        <v>46238</v>
      </c>
      <c r="F6052">
        <f>IF(INDEX(Transactions!$L:$L,ROW()-8)="",0,INDEX(Transactions!$Q:$Q,ROW()-8))</f>
        <v>0</v>
      </c>
    </row>
    <row r="6053" spans="2:6" x14ac:dyDescent="0.15">
      <c r="B6053">
        <f ca="1">IF(INDEX(Transactions!$L:$L,ROW()-8)="",TODAY(),INDEX(Transactions!$G:$G,ROW()-8))</f>
        <v>46238</v>
      </c>
      <c r="F6053">
        <f>IF(INDEX(Transactions!$L:$L,ROW()-8)="",0,INDEX(Transactions!$Q:$Q,ROW()-8))</f>
        <v>0</v>
      </c>
    </row>
    <row r="6054" spans="2:6" x14ac:dyDescent="0.15">
      <c r="B6054">
        <f ca="1">IF(INDEX(Transactions!$L:$L,ROW()-8)="",TODAY(),INDEX(Transactions!$G:$G,ROW()-8))</f>
        <v>46238</v>
      </c>
      <c r="F6054">
        <f>IF(INDEX(Transactions!$L:$L,ROW()-8)="",0,INDEX(Transactions!$Q:$Q,ROW()-8))</f>
        <v>0</v>
      </c>
    </row>
    <row r="6055" spans="2:6" x14ac:dyDescent="0.15">
      <c r="B6055">
        <f ca="1">IF(INDEX(Transactions!$L:$L,ROW()-8)="",TODAY(),INDEX(Transactions!$G:$G,ROW()-8))</f>
        <v>46238</v>
      </c>
      <c r="F6055">
        <f>IF(INDEX(Transactions!$L:$L,ROW()-8)="",0,INDEX(Transactions!$Q:$Q,ROW()-8))</f>
        <v>0</v>
      </c>
    </row>
    <row r="6056" spans="2:6" x14ac:dyDescent="0.15">
      <c r="B6056">
        <f ca="1">IF(INDEX(Transactions!$L:$L,ROW()-8)="",TODAY(),INDEX(Transactions!$G:$G,ROW()-8))</f>
        <v>46238</v>
      </c>
      <c r="F6056">
        <f>IF(INDEX(Transactions!$L:$L,ROW()-8)="",0,INDEX(Transactions!$Q:$Q,ROW()-8))</f>
        <v>0</v>
      </c>
    </row>
    <row r="6057" spans="2:6" x14ac:dyDescent="0.15">
      <c r="B6057">
        <f ca="1">IF(INDEX(Transactions!$L:$L,ROW()-8)="",TODAY(),INDEX(Transactions!$G:$G,ROW()-8))</f>
        <v>46238</v>
      </c>
      <c r="F6057">
        <f>IF(INDEX(Transactions!$L:$L,ROW()-8)="",0,INDEX(Transactions!$Q:$Q,ROW()-8))</f>
        <v>0</v>
      </c>
    </row>
    <row r="6058" spans="2:6" x14ac:dyDescent="0.15">
      <c r="B6058">
        <f ca="1">IF(INDEX(Transactions!$L:$L,ROW()-8)="",TODAY(),INDEX(Transactions!$G:$G,ROW()-8))</f>
        <v>46238</v>
      </c>
      <c r="F6058">
        <f>IF(INDEX(Transactions!$L:$L,ROW()-8)="",0,INDEX(Transactions!$Q:$Q,ROW()-8))</f>
        <v>0</v>
      </c>
    </row>
    <row r="6059" spans="2:6" x14ac:dyDescent="0.15">
      <c r="B6059">
        <f ca="1">IF(INDEX(Transactions!$L:$L,ROW()-8)="",TODAY(),INDEX(Transactions!$G:$G,ROW()-8))</f>
        <v>46238</v>
      </c>
      <c r="F6059">
        <f>IF(INDEX(Transactions!$L:$L,ROW()-8)="",0,INDEX(Transactions!$Q:$Q,ROW()-8))</f>
        <v>0</v>
      </c>
    </row>
    <row r="6060" spans="2:6" x14ac:dyDescent="0.15">
      <c r="B6060">
        <f ca="1">IF(INDEX(Transactions!$L:$L,ROW()-8)="",TODAY(),INDEX(Transactions!$G:$G,ROW()-8))</f>
        <v>46238</v>
      </c>
      <c r="F6060">
        <f>IF(INDEX(Transactions!$L:$L,ROW()-8)="",0,INDEX(Transactions!$Q:$Q,ROW()-8))</f>
        <v>0</v>
      </c>
    </row>
    <row r="6061" spans="2:6" x14ac:dyDescent="0.15">
      <c r="B6061">
        <f ca="1">IF(INDEX(Transactions!$L:$L,ROW()-8)="",TODAY(),INDEX(Transactions!$G:$G,ROW()-8))</f>
        <v>46238</v>
      </c>
      <c r="F6061">
        <f>IF(INDEX(Transactions!$L:$L,ROW()-8)="",0,INDEX(Transactions!$Q:$Q,ROW()-8))</f>
        <v>0</v>
      </c>
    </row>
    <row r="6062" spans="2:6" x14ac:dyDescent="0.15">
      <c r="B6062">
        <f ca="1">IF(INDEX(Transactions!$L:$L,ROW()-8)="",TODAY(),INDEX(Transactions!$G:$G,ROW()-8))</f>
        <v>46238</v>
      </c>
      <c r="F6062">
        <f>IF(INDEX(Transactions!$L:$L,ROW()-8)="",0,INDEX(Transactions!$Q:$Q,ROW()-8))</f>
        <v>0</v>
      </c>
    </row>
    <row r="6063" spans="2:6" x14ac:dyDescent="0.15">
      <c r="B6063">
        <f ca="1">IF(INDEX(Transactions!$L:$L,ROW()-8)="",TODAY(),INDEX(Transactions!$G:$G,ROW()-8))</f>
        <v>46238</v>
      </c>
      <c r="F6063">
        <f>IF(INDEX(Transactions!$L:$L,ROW()-8)="",0,INDEX(Transactions!$Q:$Q,ROW()-8))</f>
        <v>0</v>
      </c>
    </row>
    <row r="6064" spans="2:6" x14ac:dyDescent="0.15">
      <c r="B6064">
        <f ca="1">IF(INDEX(Transactions!$L:$L,ROW()-8)="",TODAY(),INDEX(Transactions!$G:$G,ROW()-8))</f>
        <v>46238</v>
      </c>
      <c r="F6064">
        <f>IF(INDEX(Transactions!$L:$L,ROW()-8)="",0,INDEX(Transactions!$Q:$Q,ROW()-8))</f>
        <v>0</v>
      </c>
    </row>
    <row r="6065" spans="2:6" x14ac:dyDescent="0.15">
      <c r="B6065">
        <f ca="1">IF(INDEX(Transactions!$L:$L,ROW()-8)="",TODAY(),INDEX(Transactions!$G:$G,ROW()-8))</f>
        <v>46238</v>
      </c>
      <c r="F6065">
        <f>IF(INDEX(Transactions!$L:$L,ROW()-8)="",0,INDEX(Transactions!$Q:$Q,ROW()-8))</f>
        <v>0</v>
      </c>
    </row>
    <row r="6066" spans="2:6" x14ac:dyDescent="0.15">
      <c r="B6066">
        <f ca="1">IF(INDEX(Transactions!$L:$L,ROW()-8)="",TODAY(),INDEX(Transactions!$G:$G,ROW()-8))</f>
        <v>46238</v>
      </c>
      <c r="F6066">
        <f>IF(INDEX(Transactions!$L:$L,ROW()-8)="",0,INDEX(Transactions!$Q:$Q,ROW()-8))</f>
        <v>0</v>
      </c>
    </row>
    <row r="6067" spans="2:6" x14ac:dyDescent="0.15">
      <c r="B6067">
        <f ca="1">IF(INDEX(Transactions!$L:$L,ROW()-8)="",TODAY(),INDEX(Transactions!$G:$G,ROW()-8))</f>
        <v>46238</v>
      </c>
      <c r="F6067">
        <f>IF(INDEX(Transactions!$L:$L,ROW()-8)="",0,INDEX(Transactions!$Q:$Q,ROW()-8))</f>
        <v>0</v>
      </c>
    </row>
    <row r="6068" spans="2:6" x14ac:dyDescent="0.15">
      <c r="B6068">
        <f ca="1">IF(INDEX(Transactions!$L:$L,ROW()-8)="",TODAY(),INDEX(Transactions!$G:$G,ROW()-8))</f>
        <v>46238</v>
      </c>
      <c r="F6068">
        <f>IF(INDEX(Transactions!$L:$L,ROW()-8)="",0,INDEX(Transactions!$Q:$Q,ROW()-8))</f>
        <v>0</v>
      </c>
    </row>
    <row r="6069" spans="2:6" x14ac:dyDescent="0.15">
      <c r="B6069">
        <f ca="1">IF(INDEX(Transactions!$L:$L,ROW()-8)="",TODAY(),INDEX(Transactions!$G:$G,ROW()-8))</f>
        <v>46238</v>
      </c>
      <c r="F6069">
        <f>IF(INDEX(Transactions!$L:$L,ROW()-8)="",0,INDEX(Transactions!$Q:$Q,ROW()-8))</f>
        <v>0</v>
      </c>
    </row>
    <row r="6070" spans="2:6" x14ac:dyDescent="0.15">
      <c r="B6070">
        <f ca="1">IF(INDEX(Transactions!$L:$L,ROW()-8)="",TODAY(),INDEX(Transactions!$G:$G,ROW()-8))</f>
        <v>46238</v>
      </c>
      <c r="F6070">
        <f>IF(INDEX(Transactions!$L:$L,ROW()-8)="",0,INDEX(Transactions!$Q:$Q,ROW()-8))</f>
        <v>0</v>
      </c>
    </row>
    <row r="6071" spans="2:6" x14ac:dyDescent="0.15">
      <c r="B6071">
        <f ca="1">IF(INDEX(Transactions!$L:$L,ROW()-8)="",TODAY(),INDEX(Transactions!$G:$G,ROW()-8))</f>
        <v>46238</v>
      </c>
      <c r="F6071">
        <f>IF(INDEX(Transactions!$L:$L,ROW()-8)="",0,INDEX(Transactions!$Q:$Q,ROW()-8))</f>
        <v>0</v>
      </c>
    </row>
    <row r="6072" spans="2:6" x14ac:dyDescent="0.15">
      <c r="B6072">
        <f ca="1">IF(INDEX(Transactions!$L:$L,ROW()-8)="",TODAY(),INDEX(Transactions!$G:$G,ROW()-8))</f>
        <v>46238</v>
      </c>
      <c r="F6072">
        <f>IF(INDEX(Transactions!$L:$L,ROW()-8)="",0,INDEX(Transactions!$Q:$Q,ROW()-8))</f>
        <v>0</v>
      </c>
    </row>
    <row r="6073" spans="2:6" x14ac:dyDescent="0.15">
      <c r="B6073">
        <f ca="1">IF(INDEX(Transactions!$L:$L,ROW()-8)="",TODAY(),INDEX(Transactions!$G:$G,ROW()-8))</f>
        <v>46238</v>
      </c>
      <c r="F6073">
        <f>IF(INDEX(Transactions!$L:$L,ROW()-8)="",0,INDEX(Transactions!$Q:$Q,ROW()-8))</f>
        <v>0</v>
      </c>
    </row>
    <row r="6074" spans="2:6" x14ac:dyDescent="0.15">
      <c r="B6074">
        <f ca="1">IF(INDEX(Transactions!$L:$L,ROW()-8)="",TODAY(),INDEX(Transactions!$G:$G,ROW()-8))</f>
        <v>46238</v>
      </c>
      <c r="F6074">
        <f>IF(INDEX(Transactions!$L:$L,ROW()-8)="",0,INDEX(Transactions!$Q:$Q,ROW()-8))</f>
        <v>0</v>
      </c>
    </row>
    <row r="6075" spans="2:6" x14ac:dyDescent="0.15">
      <c r="B6075">
        <f ca="1">IF(INDEX(Transactions!$L:$L,ROW()-8)="",TODAY(),INDEX(Transactions!$G:$G,ROW()-8))</f>
        <v>46238</v>
      </c>
      <c r="F6075">
        <f>IF(INDEX(Transactions!$L:$L,ROW()-8)="",0,INDEX(Transactions!$Q:$Q,ROW()-8))</f>
        <v>0</v>
      </c>
    </row>
    <row r="6076" spans="2:6" x14ac:dyDescent="0.15">
      <c r="B6076">
        <f ca="1">IF(INDEX(Transactions!$L:$L,ROW()-8)="",TODAY(),INDEX(Transactions!$G:$G,ROW()-8))</f>
        <v>46238</v>
      </c>
      <c r="F6076">
        <f>IF(INDEX(Transactions!$L:$L,ROW()-8)="",0,INDEX(Transactions!$Q:$Q,ROW()-8))</f>
        <v>0</v>
      </c>
    </row>
    <row r="6077" spans="2:6" x14ac:dyDescent="0.15">
      <c r="B6077">
        <f ca="1">IF(INDEX(Transactions!$L:$L,ROW()-8)="",TODAY(),INDEX(Transactions!$G:$G,ROW()-8))</f>
        <v>46238</v>
      </c>
      <c r="F6077">
        <f>IF(INDEX(Transactions!$L:$L,ROW()-8)="",0,INDEX(Transactions!$Q:$Q,ROW()-8))</f>
        <v>0</v>
      </c>
    </row>
    <row r="6078" spans="2:6" x14ac:dyDescent="0.15">
      <c r="B6078">
        <f ca="1">IF(INDEX(Transactions!$L:$L,ROW()-8)="",TODAY(),INDEX(Transactions!$G:$G,ROW()-8))</f>
        <v>46238</v>
      </c>
      <c r="F6078">
        <f>IF(INDEX(Transactions!$L:$L,ROW()-8)="",0,INDEX(Transactions!$Q:$Q,ROW()-8))</f>
        <v>0</v>
      </c>
    </row>
    <row r="6079" spans="2:6" x14ac:dyDescent="0.15">
      <c r="B6079">
        <f ca="1">IF(INDEX(Transactions!$L:$L,ROW()-8)="",TODAY(),INDEX(Transactions!$G:$G,ROW()-8))</f>
        <v>46238</v>
      </c>
      <c r="F6079">
        <f>IF(INDEX(Transactions!$L:$L,ROW()-8)="",0,INDEX(Transactions!$Q:$Q,ROW()-8))</f>
        <v>0</v>
      </c>
    </row>
    <row r="6080" spans="2:6" x14ac:dyDescent="0.15">
      <c r="B6080">
        <f ca="1">IF(INDEX(Transactions!$L:$L,ROW()-8)="",TODAY(),INDEX(Transactions!$G:$G,ROW()-8))</f>
        <v>46238</v>
      </c>
      <c r="F6080">
        <f>IF(INDEX(Transactions!$L:$L,ROW()-8)="",0,INDEX(Transactions!$Q:$Q,ROW()-8))</f>
        <v>0</v>
      </c>
    </row>
    <row r="6081" spans="2:6" x14ac:dyDescent="0.15">
      <c r="B6081">
        <f ca="1">IF(INDEX(Transactions!$L:$L,ROW()-8)="",TODAY(),INDEX(Transactions!$G:$G,ROW()-8))</f>
        <v>46238</v>
      </c>
      <c r="F6081">
        <f>IF(INDEX(Transactions!$L:$L,ROW()-8)="",0,INDEX(Transactions!$Q:$Q,ROW()-8))</f>
        <v>0</v>
      </c>
    </row>
    <row r="6082" spans="2:6" x14ac:dyDescent="0.15">
      <c r="B6082">
        <f ca="1">IF(INDEX(Transactions!$L:$L,ROW()-8)="",TODAY(),INDEX(Transactions!$G:$G,ROW()-8))</f>
        <v>46238</v>
      </c>
      <c r="F6082">
        <f>IF(INDEX(Transactions!$L:$L,ROW()-8)="",0,INDEX(Transactions!$Q:$Q,ROW()-8))</f>
        <v>0</v>
      </c>
    </row>
    <row r="6083" spans="2:6" x14ac:dyDescent="0.15">
      <c r="B6083">
        <f ca="1">IF(INDEX(Transactions!$L:$L,ROW()-8)="",TODAY(),INDEX(Transactions!$G:$G,ROW()-8))</f>
        <v>46238</v>
      </c>
      <c r="F6083">
        <f>IF(INDEX(Transactions!$L:$L,ROW()-8)="",0,INDEX(Transactions!$Q:$Q,ROW()-8))</f>
        <v>0</v>
      </c>
    </row>
    <row r="6084" spans="2:6" x14ac:dyDescent="0.15">
      <c r="B6084">
        <f ca="1">IF(INDEX(Transactions!$L:$L,ROW()-8)="",TODAY(),INDEX(Transactions!$G:$G,ROW()-8))</f>
        <v>46238</v>
      </c>
      <c r="F6084">
        <f>IF(INDEX(Transactions!$L:$L,ROW()-8)="",0,INDEX(Transactions!$Q:$Q,ROW()-8))</f>
        <v>0</v>
      </c>
    </row>
    <row r="6085" spans="2:6" x14ac:dyDescent="0.15">
      <c r="B6085">
        <f ca="1">IF(INDEX(Transactions!$L:$L,ROW()-8)="",TODAY(),INDEX(Transactions!$G:$G,ROW()-8))</f>
        <v>46238</v>
      </c>
      <c r="F6085">
        <f>IF(INDEX(Transactions!$L:$L,ROW()-8)="",0,INDEX(Transactions!$Q:$Q,ROW()-8))</f>
        <v>0</v>
      </c>
    </row>
    <row r="6086" spans="2:6" x14ac:dyDescent="0.15">
      <c r="B6086">
        <f ca="1">IF(INDEX(Transactions!$L:$L,ROW()-8)="",TODAY(),INDEX(Transactions!$G:$G,ROW()-8))</f>
        <v>46238</v>
      </c>
      <c r="F6086">
        <f>IF(INDEX(Transactions!$L:$L,ROW()-8)="",0,INDEX(Transactions!$Q:$Q,ROW()-8))</f>
        <v>0</v>
      </c>
    </row>
    <row r="6087" spans="2:6" x14ac:dyDescent="0.15">
      <c r="B6087">
        <f ca="1">IF(INDEX(Transactions!$L:$L,ROW()-8)="",TODAY(),INDEX(Transactions!$G:$G,ROW()-8))</f>
        <v>46238</v>
      </c>
      <c r="F6087">
        <f>IF(INDEX(Transactions!$L:$L,ROW()-8)="",0,INDEX(Transactions!$Q:$Q,ROW()-8))</f>
        <v>0</v>
      </c>
    </row>
    <row r="6088" spans="2:6" x14ac:dyDescent="0.15">
      <c r="B6088">
        <f ca="1">IF(INDEX(Transactions!$L:$L,ROW()-8)="",TODAY(),INDEX(Transactions!$G:$G,ROW()-8))</f>
        <v>46238</v>
      </c>
      <c r="F6088">
        <f>IF(INDEX(Transactions!$L:$L,ROW()-8)="",0,INDEX(Transactions!$Q:$Q,ROW()-8))</f>
        <v>0</v>
      </c>
    </row>
    <row r="6089" spans="2:6" x14ac:dyDescent="0.15">
      <c r="B6089">
        <f ca="1">IF(INDEX(Transactions!$L:$L,ROW()-8)="",TODAY(),INDEX(Transactions!$G:$G,ROW()-8))</f>
        <v>46238</v>
      </c>
      <c r="F6089">
        <f>IF(INDEX(Transactions!$L:$L,ROW()-8)="",0,INDEX(Transactions!$Q:$Q,ROW()-8))</f>
        <v>0</v>
      </c>
    </row>
    <row r="6090" spans="2:6" x14ac:dyDescent="0.15">
      <c r="B6090">
        <f ca="1">IF(INDEX(Transactions!$L:$L,ROW()-8)="",TODAY(),INDEX(Transactions!$G:$G,ROW()-8))</f>
        <v>46238</v>
      </c>
      <c r="F6090">
        <f>IF(INDEX(Transactions!$L:$L,ROW()-8)="",0,INDEX(Transactions!$Q:$Q,ROW()-8))</f>
        <v>0</v>
      </c>
    </row>
    <row r="6091" spans="2:6" x14ac:dyDescent="0.15">
      <c r="B6091">
        <f ca="1">IF(INDEX(Transactions!$L:$L,ROW()-8)="",TODAY(),INDEX(Transactions!$G:$G,ROW()-8))</f>
        <v>46238</v>
      </c>
      <c r="F6091">
        <f>IF(INDEX(Transactions!$L:$L,ROW()-8)="",0,INDEX(Transactions!$Q:$Q,ROW()-8))</f>
        <v>0</v>
      </c>
    </row>
    <row r="6092" spans="2:6" x14ac:dyDescent="0.15">
      <c r="B6092">
        <f ca="1">IF(INDEX(Transactions!$L:$L,ROW()-8)="",TODAY(),INDEX(Transactions!$G:$G,ROW()-8))</f>
        <v>46238</v>
      </c>
      <c r="F6092">
        <f>IF(INDEX(Transactions!$L:$L,ROW()-8)="",0,INDEX(Transactions!$Q:$Q,ROW()-8))</f>
        <v>0</v>
      </c>
    </row>
    <row r="6093" spans="2:6" x14ac:dyDescent="0.15">
      <c r="B6093">
        <f ca="1">IF(INDEX(Transactions!$L:$L,ROW()-8)="",TODAY(),INDEX(Transactions!$G:$G,ROW()-8))</f>
        <v>46238</v>
      </c>
      <c r="F6093">
        <f>IF(INDEX(Transactions!$L:$L,ROW()-8)="",0,INDEX(Transactions!$Q:$Q,ROW()-8))</f>
        <v>0</v>
      </c>
    </row>
    <row r="6094" spans="2:6" x14ac:dyDescent="0.15">
      <c r="B6094">
        <f ca="1">IF(INDEX(Transactions!$L:$L,ROW()-8)="",TODAY(),INDEX(Transactions!$G:$G,ROW()-8))</f>
        <v>46238</v>
      </c>
      <c r="F6094">
        <f>IF(INDEX(Transactions!$L:$L,ROW()-8)="",0,INDEX(Transactions!$Q:$Q,ROW()-8))</f>
        <v>0</v>
      </c>
    </row>
    <row r="6095" spans="2:6" x14ac:dyDescent="0.15">
      <c r="B6095">
        <f ca="1">IF(INDEX(Transactions!$L:$L,ROW()-8)="",TODAY(),INDEX(Transactions!$G:$G,ROW()-8))</f>
        <v>46238</v>
      </c>
      <c r="F6095">
        <f>IF(INDEX(Transactions!$L:$L,ROW()-8)="",0,INDEX(Transactions!$Q:$Q,ROW()-8))</f>
        <v>0</v>
      </c>
    </row>
    <row r="6096" spans="2:6" x14ac:dyDescent="0.15">
      <c r="B6096">
        <f ca="1">IF(INDEX(Transactions!$L:$L,ROW()-8)="",TODAY(),INDEX(Transactions!$G:$G,ROW()-8))</f>
        <v>46238</v>
      </c>
      <c r="F6096">
        <f>IF(INDEX(Transactions!$L:$L,ROW()-8)="",0,INDEX(Transactions!$Q:$Q,ROW()-8))</f>
        <v>0</v>
      </c>
    </row>
    <row r="6097" spans="2:6" x14ac:dyDescent="0.15">
      <c r="B6097">
        <f ca="1">IF(INDEX(Transactions!$L:$L,ROW()-8)="",TODAY(),INDEX(Transactions!$G:$G,ROW()-8))</f>
        <v>46238</v>
      </c>
      <c r="F6097">
        <f>IF(INDEX(Transactions!$L:$L,ROW()-8)="",0,INDEX(Transactions!$Q:$Q,ROW()-8))</f>
        <v>0</v>
      </c>
    </row>
    <row r="6098" spans="2:6" x14ac:dyDescent="0.15">
      <c r="B6098">
        <f ca="1">IF(INDEX(Transactions!$L:$L,ROW()-8)="",TODAY(),INDEX(Transactions!$G:$G,ROW()-8))</f>
        <v>46238</v>
      </c>
      <c r="F6098">
        <f>IF(INDEX(Transactions!$L:$L,ROW()-8)="",0,INDEX(Transactions!$Q:$Q,ROW()-8))</f>
        <v>0</v>
      </c>
    </row>
    <row r="6099" spans="2:6" x14ac:dyDescent="0.15">
      <c r="B6099">
        <f ca="1">IF(INDEX(Transactions!$L:$L,ROW()-8)="",TODAY(),INDEX(Transactions!$G:$G,ROW()-8))</f>
        <v>46238</v>
      </c>
      <c r="F6099">
        <f>IF(INDEX(Transactions!$L:$L,ROW()-8)="",0,INDEX(Transactions!$Q:$Q,ROW()-8))</f>
        <v>0</v>
      </c>
    </row>
    <row r="6100" spans="2:6" x14ac:dyDescent="0.15">
      <c r="B6100">
        <f ca="1">IF(INDEX(Transactions!$L:$L,ROW()-8)="",TODAY(),INDEX(Transactions!$G:$G,ROW()-8))</f>
        <v>46238</v>
      </c>
      <c r="F6100">
        <f>IF(INDEX(Transactions!$L:$L,ROW()-8)="",0,INDEX(Transactions!$Q:$Q,ROW()-8))</f>
        <v>0</v>
      </c>
    </row>
    <row r="6101" spans="2:6" x14ac:dyDescent="0.15">
      <c r="B6101">
        <f ca="1">IF(INDEX(Transactions!$L:$L,ROW()-8)="",TODAY(),INDEX(Transactions!$G:$G,ROW()-8))</f>
        <v>46238</v>
      </c>
      <c r="F6101">
        <f>IF(INDEX(Transactions!$L:$L,ROW()-8)="",0,INDEX(Transactions!$Q:$Q,ROW()-8))</f>
        <v>0</v>
      </c>
    </row>
    <row r="6102" spans="2:6" x14ac:dyDescent="0.15">
      <c r="B6102">
        <f ca="1">IF(INDEX(Transactions!$L:$L,ROW()-8)="",TODAY(),INDEX(Transactions!$G:$G,ROW()-8))</f>
        <v>46238</v>
      </c>
      <c r="F6102">
        <f>IF(INDEX(Transactions!$L:$L,ROW()-8)="",0,INDEX(Transactions!$Q:$Q,ROW()-8))</f>
        <v>0</v>
      </c>
    </row>
    <row r="6103" spans="2:6" x14ac:dyDescent="0.15">
      <c r="B6103">
        <f ca="1">IF(INDEX(Transactions!$L:$L,ROW()-8)="",TODAY(),INDEX(Transactions!$G:$G,ROW()-8))</f>
        <v>46238</v>
      </c>
      <c r="F6103">
        <f>IF(INDEX(Transactions!$L:$L,ROW()-8)="",0,INDEX(Transactions!$Q:$Q,ROW()-8))</f>
        <v>0</v>
      </c>
    </row>
    <row r="6104" spans="2:6" x14ac:dyDescent="0.15">
      <c r="B6104">
        <f ca="1">IF(INDEX(Transactions!$L:$L,ROW()-8)="",TODAY(),INDEX(Transactions!$G:$G,ROW()-8))</f>
        <v>46238</v>
      </c>
      <c r="F6104">
        <f>IF(INDEX(Transactions!$L:$L,ROW()-8)="",0,INDEX(Transactions!$Q:$Q,ROW()-8))</f>
        <v>0</v>
      </c>
    </row>
    <row r="6105" spans="2:6" x14ac:dyDescent="0.15">
      <c r="B6105">
        <f ca="1">IF(INDEX(Transactions!$L:$L,ROW()-8)="",TODAY(),INDEX(Transactions!$G:$G,ROW()-8))</f>
        <v>46238</v>
      </c>
      <c r="F6105">
        <f>IF(INDEX(Transactions!$L:$L,ROW()-8)="",0,INDEX(Transactions!$Q:$Q,ROW()-8))</f>
        <v>0</v>
      </c>
    </row>
    <row r="6106" spans="2:6" x14ac:dyDescent="0.15">
      <c r="B6106">
        <f ca="1">IF(INDEX(Transactions!$L:$L,ROW()-8)="",TODAY(),INDEX(Transactions!$G:$G,ROW()-8))</f>
        <v>46238</v>
      </c>
      <c r="F6106">
        <f>IF(INDEX(Transactions!$L:$L,ROW()-8)="",0,INDEX(Transactions!$Q:$Q,ROW()-8))</f>
        <v>0</v>
      </c>
    </row>
    <row r="6107" spans="2:6" x14ac:dyDescent="0.15">
      <c r="B6107">
        <f ca="1">IF(INDEX(Transactions!$L:$L,ROW()-8)="",TODAY(),INDEX(Transactions!$G:$G,ROW()-8))</f>
        <v>46238</v>
      </c>
      <c r="F6107">
        <f>IF(INDEX(Transactions!$L:$L,ROW()-8)="",0,INDEX(Transactions!$Q:$Q,ROW()-8))</f>
        <v>0</v>
      </c>
    </row>
    <row r="6108" spans="2:6" x14ac:dyDescent="0.15">
      <c r="B6108">
        <f ca="1">IF(INDEX(Transactions!$L:$L,ROW()-8)="",TODAY(),INDEX(Transactions!$G:$G,ROW()-8))</f>
        <v>46238</v>
      </c>
      <c r="F6108">
        <f>IF(INDEX(Transactions!$L:$L,ROW()-8)="",0,INDEX(Transactions!$Q:$Q,ROW()-8))</f>
        <v>0</v>
      </c>
    </row>
    <row r="6109" spans="2:6" x14ac:dyDescent="0.15">
      <c r="B6109">
        <f ca="1">IF(INDEX(Transactions!$L:$L,ROW()-8)="",TODAY(),INDEX(Transactions!$G:$G,ROW()-8))</f>
        <v>46238</v>
      </c>
      <c r="F6109">
        <f>IF(INDEX(Transactions!$L:$L,ROW()-8)="",0,INDEX(Transactions!$Q:$Q,ROW()-8))</f>
        <v>0</v>
      </c>
    </row>
    <row r="6110" spans="2:6" x14ac:dyDescent="0.15">
      <c r="B6110">
        <f ca="1">IF(INDEX(Transactions!$L:$L,ROW()-8)="",TODAY(),INDEX(Transactions!$G:$G,ROW()-8))</f>
        <v>46238</v>
      </c>
      <c r="F6110">
        <f>IF(INDEX(Transactions!$L:$L,ROW()-8)="",0,INDEX(Transactions!$Q:$Q,ROW()-8))</f>
        <v>0</v>
      </c>
    </row>
    <row r="6111" spans="2:6" x14ac:dyDescent="0.15">
      <c r="B6111">
        <f ca="1">IF(INDEX(Transactions!$L:$L,ROW()-8)="",TODAY(),INDEX(Transactions!$G:$G,ROW()-8))</f>
        <v>46238</v>
      </c>
      <c r="F6111">
        <f>IF(INDEX(Transactions!$L:$L,ROW()-8)="",0,INDEX(Transactions!$Q:$Q,ROW()-8))</f>
        <v>0</v>
      </c>
    </row>
    <row r="6112" spans="2:6" x14ac:dyDescent="0.15">
      <c r="B6112">
        <f ca="1">IF(INDEX(Transactions!$L:$L,ROW()-8)="",TODAY(),INDEX(Transactions!$G:$G,ROW()-8))</f>
        <v>46238</v>
      </c>
      <c r="F6112">
        <f>IF(INDEX(Transactions!$L:$L,ROW()-8)="",0,INDEX(Transactions!$Q:$Q,ROW()-8))</f>
        <v>0</v>
      </c>
    </row>
    <row r="6113" spans="2:6" x14ac:dyDescent="0.15">
      <c r="B6113">
        <f ca="1">IF(INDEX(Transactions!$L:$L,ROW()-8)="",TODAY(),INDEX(Transactions!$G:$G,ROW()-8))</f>
        <v>46238</v>
      </c>
      <c r="F6113">
        <f>IF(INDEX(Transactions!$L:$L,ROW()-8)="",0,INDEX(Transactions!$Q:$Q,ROW()-8))</f>
        <v>0</v>
      </c>
    </row>
    <row r="6114" spans="2:6" x14ac:dyDescent="0.15">
      <c r="B6114">
        <f ca="1">IF(INDEX(Transactions!$L:$L,ROW()-8)="",TODAY(),INDEX(Transactions!$G:$G,ROW()-8))</f>
        <v>46238</v>
      </c>
      <c r="F6114">
        <f>IF(INDEX(Transactions!$L:$L,ROW()-8)="",0,INDEX(Transactions!$Q:$Q,ROW()-8))</f>
        <v>0</v>
      </c>
    </row>
    <row r="6115" spans="2:6" x14ac:dyDescent="0.15">
      <c r="B6115">
        <f ca="1">IF(INDEX(Transactions!$L:$L,ROW()-8)="",TODAY(),INDEX(Transactions!$G:$G,ROW()-8))</f>
        <v>46238</v>
      </c>
      <c r="F6115">
        <f>IF(INDEX(Transactions!$L:$L,ROW()-8)="",0,INDEX(Transactions!$Q:$Q,ROW()-8))</f>
        <v>0</v>
      </c>
    </row>
    <row r="6116" spans="2:6" x14ac:dyDescent="0.15">
      <c r="B6116">
        <f ca="1">IF(INDEX(Transactions!$L:$L,ROW()-8)="",TODAY(),INDEX(Transactions!$G:$G,ROW()-8))</f>
        <v>46238</v>
      </c>
      <c r="F6116">
        <f>IF(INDEX(Transactions!$L:$L,ROW()-8)="",0,INDEX(Transactions!$Q:$Q,ROW()-8))</f>
        <v>0</v>
      </c>
    </row>
    <row r="6117" spans="2:6" x14ac:dyDescent="0.15">
      <c r="B6117">
        <f ca="1">IF(INDEX(Transactions!$L:$L,ROW()-8)="",TODAY(),INDEX(Transactions!$G:$G,ROW()-8))</f>
        <v>46238</v>
      </c>
      <c r="F6117">
        <f>IF(INDEX(Transactions!$L:$L,ROW()-8)="",0,INDEX(Transactions!$Q:$Q,ROW()-8))</f>
        <v>0</v>
      </c>
    </row>
    <row r="6118" spans="2:6" x14ac:dyDescent="0.15">
      <c r="B6118">
        <f ca="1">IF(INDEX(Transactions!$L:$L,ROW()-8)="",TODAY(),INDEX(Transactions!$G:$G,ROW()-8))</f>
        <v>46238</v>
      </c>
      <c r="F6118">
        <f>IF(INDEX(Transactions!$L:$L,ROW()-8)="",0,INDEX(Transactions!$Q:$Q,ROW()-8))</f>
        <v>0</v>
      </c>
    </row>
    <row r="6119" spans="2:6" x14ac:dyDescent="0.15">
      <c r="B6119">
        <f ca="1">IF(INDEX(Transactions!$L:$L,ROW()-8)="",TODAY(),INDEX(Transactions!$G:$G,ROW()-8))</f>
        <v>46238</v>
      </c>
      <c r="F6119">
        <f>IF(INDEX(Transactions!$L:$L,ROW()-8)="",0,INDEX(Transactions!$Q:$Q,ROW()-8))</f>
        <v>0</v>
      </c>
    </row>
    <row r="6120" spans="2:6" x14ac:dyDescent="0.15">
      <c r="B6120">
        <f ca="1">IF(INDEX(Transactions!$L:$L,ROW()-8)="",TODAY(),INDEX(Transactions!$G:$G,ROW()-8))</f>
        <v>46238</v>
      </c>
      <c r="F6120">
        <f>IF(INDEX(Transactions!$L:$L,ROW()-8)="",0,INDEX(Transactions!$Q:$Q,ROW()-8))</f>
        <v>0</v>
      </c>
    </row>
    <row r="6121" spans="2:6" x14ac:dyDescent="0.15">
      <c r="B6121">
        <f ca="1">IF(INDEX(Transactions!$L:$L,ROW()-8)="",TODAY(),INDEX(Transactions!$G:$G,ROW()-8))</f>
        <v>46238</v>
      </c>
      <c r="F6121">
        <f>IF(INDEX(Transactions!$L:$L,ROW()-8)="",0,INDEX(Transactions!$Q:$Q,ROW()-8))</f>
        <v>0</v>
      </c>
    </row>
    <row r="6122" spans="2:6" x14ac:dyDescent="0.15">
      <c r="B6122">
        <f ca="1">IF(INDEX(Transactions!$L:$L,ROW()-8)="",TODAY(),INDEX(Transactions!$G:$G,ROW()-8))</f>
        <v>46238</v>
      </c>
      <c r="F6122">
        <f>IF(INDEX(Transactions!$L:$L,ROW()-8)="",0,INDEX(Transactions!$Q:$Q,ROW()-8))</f>
        <v>0</v>
      </c>
    </row>
    <row r="6123" spans="2:6" x14ac:dyDescent="0.15">
      <c r="B6123">
        <f ca="1">IF(INDEX(Transactions!$L:$L,ROW()-8)="",TODAY(),INDEX(Transactions!$G:$G,ROW()-8))</f>
        <v>46238</v>
      </c>
      <c r="F6123">
        <f>IF(INDEX(Transactions!$L:$L,ROW()-8)="",0,INDEX(Transactions!$Q:$Q,ROW()-8))</f>
        <v>0</v>
      </c>
    </row>
    <row r="6124" spans="2:6" x14ac:dyDescent="0.15">
      <c r="B6124">
        <f ca="1">IF(INDEX(Transactions!$L:$L,ROW()-8)="",TODAY(),INDEX(Transactions!$G:$G,ROW()-8))</f>
        <v>46238</v>
      </c>
      <c r="F6124">
        <f>IF(INDEX(Transactions!$L:$L,ROW()-8)="",0,INDEX(Transactions!$Q:$Q,ROW()-8))</f>
        <v>0</v>
      </c>
    </row>
    <row r="6125" spans="2:6" x14ac:dyDescent="0.15">
      <c r="B6125">
        <f ca="1">IF(INDEX(Transactions!$L:$L,ROW()-8)="",TODAY(),INDEX(Transactions!$G:$G,ROW()-8))</f>
        <v>46238</v>
      </c>
      <c r="F6125">
        <f>IF(INDEX(Transactions!$L:$L,ROW()-8)="",0,INDEX(Transactions!$Q:$Q,ROW()-8))</f>
        <v>0</v>
      </c>
    </row>
    <row r="6126" spans="2:6" x14ac:dyDescent="0.15">
      <c r="B6126">
        <f ca="1">IF(INDEX(Transactions!$L:$L,ROW()-8)="",TODAY(),INDEX(Transactions!$G:$G,ROW()-8))</f>
        <v>46238</v>
      </c>
      <c r="F6126">
        <f>IF(INDEX(Transactions!$L:$L,ROW()-8)="",0,INDEX(Transactions!$Q:$Q,ROW()-8))</f>
        <v>0</v>
      </c>
    </row>
    <row r="6127" spans="2:6" x14ac:dyDescent="0.15">
      <c r="B6127">
        <f ca="1">IF(INDEX(Transactions!$L:$L,ROW()-8)="",TODAY(),INDEX(Transactions!$G:$G,ROW()-8))</f>
        <v>46238</v>
      </c>
      <c r="F6127">
        <f>IF(INDEX(Transactions!$L:$L,ROW()-8)="",0,INDEX(Transactions!$Q:$Q,ROW()-8))</f>
        <v>0</v>
      </c>
    </row>
    <row r="6128" spans="2:6" x14ac:dyDescent="0.15">
      <c r="B6128">
        <f ca="1">IF(INDEX(Transactions!$L:$L,ROW()-8)="",TODAY(),INDEX(Transactions!$G:$G,ROW()-8))</f>
        <v>46238</v>
      </c>
      <c r="F6128">
        <f>IF(INDEX(Transactions!$L:$L,ROW()-8)="",0,INDEX(Transactions!$Q:$Q,ROW()-8))</f>
        <v>0</v>
      </c>
    </row>
    <row r="6129" spans="2:6" x14ac:dyDescent="0.15">
      <c r="B6129">
        <f ca="1">IF(INDEX(Transactions!$L:$L,ROW()-8)="",TODAY(),INDEX(Transactions!$G:$G,ROW()-8))</f>
        <v>46238</v>
      </c>
      <c r="F6129">
        <f>IF(INDEX(Transactions!$L:$L,ROW()-8)="",0,INDEX(Transactions!$Q:$Q,ROW()-8))</f>
        <v>0</v>
      </c>
    </row>
    <row r="6130" spans="2:6" x14ac:dyDescent="0.15">
      <c r="B6130">
        <f ca="1">IF(INDEX(Transactions!$L:$L,ROW()-8)="",TODAY(),INDEX(Transactions!$G:$G,ROW()-8))</f>
        <v>46238</v>
      </c>
      <c r="F6130">
        <f>IF(INDEX(Transactions!$L:$L,ROW()-8)="",0,INDEX(Transactions!$Q:$Q,ROW()-8))</f>
        <v>0</v>
      </c>
    </row>
    <row r="6131" spans="2:6" x14ac:dyDescent="0.15">
      <c r="B6131">
        <f ca="1">IF(INDEX(Transactions!$L:$L,ROW()-8)="",TODAY(),INDEX(Transactions!$G:$G,ROW()-8))</f>
        <v>46238</v>
      </c>
      <c r="F6131">
        <f>IF(INDEX(Transactions!$L:$L,ROW()-8)="",0,INDEX(Transactions!$Q:$Q,ROW()-8))</f>
        <v>0</v>
      </c>
    </row>
    <row r="6132" spans="2:6" x14ac:dyDescent="0.15">
      <c r="B6132">
        <f ca="1">IF(INDEX(Transactions!$L:$L,ROW()-8)="",TODAY(),INDEX(Transactions!$G:$G,ROW()-8))</f>
        <v>46238</v>
      </c>
      <c r="F6132">
        <f>IF(INDEX(Transactions!$L:$L,ROW()-8)="",0,INDEX(Transactions!$Q:$Q,ROW()-8))</f>
        <v>0</v>
      </c>
    </row>
    <row r="6133" spans="2:6" x14ac:dyDescent="0.15">
      <c r="B6133">
        <f ca="1">IF(INDEX(Transactions!$L:$L,ROW()-8)="",TODAY(),INDEX(Transactions!$G:$G,ROW()-8))</f>
        <v>46238</v>
      </c>
      <c r="F6133">
        <f>IF(INDEX(Transactions!$L:$L,ROW()-8)="",0,INDEX(Transactions!$Q:$Q,ROW()-8))</f>
        <v>0</v>
      </c>
    </row>
    <row r="6134" spans="2:6" x14ac:dyDescent="0.15">
      <c r="B6134">
        <f ca="1">IF(INDEX(Transactions!$L:$L,ROW()-8)="",TODAY(),INDEX(Transactions!$G:$G,ROW()-8))</f>
        <v>46238</v>
      </c>
      <c r="F6134">
        <f>IF(INDEX(Transactions!$L:$L,ROW()-8)="",0,INDEX(Transactions!$Q:$Q,ROW()-8))</f>
        <v>0</v>
      </c>
    </row>
    <row r="6135" spans="2:6" x14ac:dyDescent="0.15">
      <c r="B6135">
        <f ca="1">IF(INDEX(Transactions!$L:$L,ROW()-8)="",TODAY(),INDEX(Transactions!$G:$G,ROW()-8))</f>
        <v>46238</v>
      </c>
      <c r="F6135">
        <f>IF(INDEX(Transactions!$L:$L,ROW()-8)="",0,INDEX(Transactions!$Q:$Q,ROW()-8))</f>
        <v>0</v>
      </c>
    </row>
    <row r="6136" spans="2:6" x14ac:dyDescent="0.15">
      <c r="B6136">
        <f ca="1">IF(INDEX(Transactions!$L:$L,ROW()-8)="",TODAY(),INDEX(Transactions!$G:$G,ROW()-8))</f>
        <v>46238</v>
      </c>
      <c r="F6136">
        <f>IF(INDEX(Transactions!$L:$L,ROW()-8)="",0,INDEX(Transactions!$Q:$Q,ROW()-8))</f>
        <v>0</v>
      </c>
    </row>
    <row r="6137" spans="2:6" x14ac:dyDescent="0.15">
      <c r="B6137">
        <f ca="1">IF(INDEX(Transactions!$L:$L,ROW()-8)="",TODAY(),INDEX(Transactions!$G:$G,ROW()-8))</f>
        <v>46238</v>
      </c>
      <c r="F6137">
        <f>IF(INDEX(Transactions!$L:$L,ROW()-8)="",0,INDEX(Transactions!$Q:$Q,ROW()-8))</f>
        <v>0</v>
      </c>
    </row>
    <row r="6138" spans="2:6" x14ac:dyDescent="0.15">
      <c r="B6138">
        <f ca="1">IF(INDEX(Transactions!$L:$L,ROW()-8)="",TODAY(),INDEX(Transactions!$G:$G,ROW()-8))</f>
        <v>46238</v>
      </c>
      <c r="F6138">
        <f>IF(INDEX(Transactions!$L:$L,ROW()-8)="",0,INDEX(Transactions!$Q:$Q,ROW()-8))</f>
        <v>0</v>
      </c>
    </row>
    <row r="6139" spans="2:6" x14ac:dyDescent="0.15">
      <c r="B6139">
        <f ca="1">IF(INDEX(Transactions!$L:$L,ROW()-8)="",TODAY(),INDEX(Transactions!$G:$G,ROW()-8))</f>
        <v>46238</v>
      </c>
      <c r="F6139">
        <f>IF(INDEX(Transactions!$L:$L,ROW()-8)="",0,INDEX(Transactions!$Q:$Q,ROW()-8))</f>
        <v>0</v>
      </c>
    </row>
    <row r="6140" spans="2:6" x14ac:dyDescent="0.15">
      <c r="B6140">
        <f ca="1">IF(INDEX(Transactions!$L:$L,ROW()-8)="",TODAY(),INDEX(Transactions!$G:$G,ROW()-8))</f>
        <v>46238</v>
      </c>
      <c r="F6140">
        <f>IF(INDEX(Transactions!$L:$L,ROW()-8)="",0,INDEX(Transactions!$Q:$Q,ROW()-8))</f>
        <v>0</v>
      </c>
    </row>
    <row r="6141" spans="2:6" x14ac:dyDescent="0.15">
      <c r="B6141">
        <f ca="1">IF(INDEX(Transactions!$L:$L,ROW()-8)="",TODAY(),INDEX(Transactions!$G:$G,ROW()-8))</f>
        <v>46238</v>
      </c>
      <c r="F6141">
        <f>IF(INDEX(Transactions!$L:$L,ROW()-8)="",0,INDEX(Transactions!$Q:$Q,ROW()-8))</f>
        <v>0</v>
      </c>
    </row>
    <row r="6142" spans="2:6" x14ac:dyDescent="0.15">
      <c r="B6142">
        <f ca="1">IF(INDEX(Transactions!$L:$L,ROW()-8)="",TODAY(),INDEX(Transactions!$G:$G,ROW()-8))</f>
        <v>46238</v>
      </c>
      <c r="F6142">
        <f>IF(INDEX(Transactions!$L:$L,ROW()-8)="",0,INDEX(Transactions!$Q:$Q,ROW()-8))</f>
        <v>0</v>
      </c>
    </row>
    <row r="6143" spans="2:6" x14ac:dyDescent="0.15">
      <c r="B6143">
        <f ca="1">IF(INDEX(Transactions!$L:$L,ROW()-8)="",TODAY(),INDEX(Transactions!$G:$G,ROW()-8))</f>
        <v>46238</v>
      </c>
      <c r="F6143">
        <f>IF(INDEX(Transactions!$L:$L,ROW()-8)="",0,INDEX(Transactions!$Q:$Q,ROW()-8))</f>
        <v>0</v>
      </c>
    </row>
    <row r="6144" spans="2:6" x14ac:dyDescent="0.15">
      <c r="B6144">
        <f ca="1">IF(INDEX(Transactions!$L:$L,ROW()-8)="",TODAY(),INDEX(Transactions!$G:$G,ROW()-8))</f>
        <v>46238</v>
      </c>
      <c r="F6144">
        <f>IF(INDEX(Transactions!$L:$L,ROW()-8)="",0,INDEX(Transactions!$Q:$Q,ROW()-8))</f>
        <v>0</v>
      </c>
    </row>
    <row r="6145" spans="2:6" x14ac:dyDescent="0.15">
      <c r="B6145">
        <f ca="1">IF(INDEX(Transactions!$L:$L,ROW()-8)="",TODAY(),INDEX(Transactions!$G:$G,ROW()-8))</f>
        <v>46238</v>
      </c>
      <c r="F6145">
        <f>IF(INDEX(Transactions!$L:$L,ROW()-8)="",0,INDEX(Transactions!$Q:$Q,ROW()-8))</f>
        <v>0</v>
      </c>
    </row>
    <row r="6146" spans="2:6" x14ac:dyDescent="0.15">
      <c r="B6146">
        <f ca="1">IF(INDEX(Transactions!$L:$L,ROW()-8)="",TODAY(),INDEX(Transactions!$G:$G,ROW()-8))</f>
        <v>46238</v>
      </c>
      <c r="F6146">
        <f>IF(INDEX(Transactions!$L:$L,ROW()-8)="",0,INDEX(Transactions!$Q:$Q,ROW()-8))</f>
        <v>0</v>
      </c>
    </row>
    <row r="6147" spans="2:6" x14ac:dyDescent="0.15">
      <c r="B6147">
        <f ca="1">IF(INDEX(Transactions!$L:$L,ROW()-8)="",TODAY(),INDEX(Transactions!$G:$G,ROW()-8))</f>
        <v>46238</v>
      </c>
      <c r="F6147">
        <f>IF(INDEX(Transactions!$L:$L,ROW()-8)="",0,INDEX(Transactions!$Q:$Q,ROW()-8))</f>
        <v>0</v>
      </c>
    </row>
    <row r="6148" spans="2:6" x14ac:dyDescent="0.15">
      <c r="B6148">
        <f ca="1">IF(INDEX(Transactions!$L:$L,ROW()-8)="",TODAY(),INDEX(Transactions!$G:$G,ROW()-8))</f>
        <v>46238</v>
      </c>
      <c r="F6148">
        <f>IF(INDEX(Transactions!$L:$L,ROW()-8)="",0,INDEX(Transactions!$Q:$Q,ROW()-8))</f>
        <v>0</v>
      </c>
    </row>
    <row r="6149" spans="2:6" x14ac:dyDescent="0.15">
      <c r="B6149">
        <f ca="1">IF(INDEX(Transactions!$L:$L,ROW()-8)="",TODAY(),INDEX(Transactions!$G:$G,ROW()-8))</f>
        <v>46238</v>
      </c>
      <c r="F6149">
        <f>IF(INDEX(Transactions!$L:$L,ROW()-8)="",0,INDEX(Transactions!$Q:$Q,ROW()-8))</f>
        <v>0</v>
      </c>
    </row>
    <row r="6150" spans="2:6" x14ac:dyDescent="0.15">
      <c r="B6150">
        <f ca="1">IF(INDEX(Transactions!$L:$L,ROW()-8)="",TODAY(),INDEX(Transactions!$G:$G,ROW()-8))</f>
        <v>46238</v>
      </c>
      <c r="F6150">
        <f>IF(INDEX(Transactions!$L:$L,ROW()-8)="",0,INDEX(Transactions!$Q:$Q,ROW()-8))</f>
        <v>0</v>
      </c>
    </row>
    <row r="6151" spans="2:6" x14ac:dyDescent="0.15">
      <c r="B6151">
        <f ca="1">IF(INDEX(Transactions!$L:$L,ROW()-8)="",TODAY(),INDEX(Transactions!$G:$G,ROW()-8))</f>
        <v>46238</v>
      </c>
      <c r="F6151">
        <f>IF(INDEX(Transactions!$L:$L,ROW()-8)="",0,INDEX(Transactions!$Q:$Q,ROW()-8))</f>
        <v>0</v>
      </c>
    </row>
    <row r="6152" spans="2:6" x14ac:dyDescent="0.15">
      <c r="B6152">
        <f ca="1">IF(INDEX(Transactions!$L:$L,ROW()-8)="",TODAY(),INDEX(Transactions!$G:$G,ROW()-8))</f>
        <v>46238</v>
      </c>
      <c r="F6152">
        <f>IF(INDEX(Transactions!$L:$L,ROW()-8)="",0,INDEX(Transactions!$Q:$Q,ROW()-8))</f>
        <v>0</v>
      </c>
    </row>
    <row r="6153" spans="2:6" x14ac:dyDescent="0.15">
      <c r="B6153">
        <f ca="1">IF(INDEX(Transactions!$L:$L,ROW()-8)="",TODAY(),INDEX(Transactions!$G:$G,ROW()-8))</f>
        <v>46238</v>
      </c>
      <c r="F6153">
        <f>IF(INDEX(Transactions!$L:$L,ROW()-8)="",0,INDEX(Transactions!$Q:$Q,ROW()-8))</f>
        <v>0</v>
      </c>
    </row>
    <row r="6154" spans="2:6" x14ac:dyDescent="0.15">
      <c r="B6154">
        <f ca="1">IF(INDEX(Transactions!$L:$L,ROW()-8)="",TODAY(),INDEX(Transactions!$G:$G,ROW()-8))</f>
        <v>46238</v>
      </c>
      <c r="F6154">
        <f>IF(INDEX(Transactions!$L:$L,ROW()-8)="",0,INDEX(Transactions!$Q:$Q,ROW()-8))</f>
        <v>0</v>
      </c>
    </row>
    <row r="6155" spans="2:6" x14ac:dyDescent="0.15">
      <c r="B6155">
        <f ca="1">IF(INDEX(Transactions!$L:$L,ROW()-8)="",TODAY(),INDEX(Transactions!$G:$G,ROW()-8))</f>
        <v>46238</v>
      </c>
      <c r="F6155">
        <f>IF(INDEX(Transactions!$L:$L,ROW()-8)="",0,INDEX(Transactions!$Q:$Q,ROW()-8))</f>
        <v>0</v>
      </c>
    </row>
    <row r="6156" spans="2:6" x14ac:dyDescent="0.15">
      <c r="B6156">
        <f ca="1">IF(INDEX(Transactions!$L:$L,ROW()-8)="",TODAY(),INDEX(Transactions!$G:$G,ROW()-8))</f>
        <v>46238</v>
      </c>
      <c r="F6156">
        <f>IF(INDEX(Transactions!$L:$L,ROW()-8)="",0,INDEX(Transactions!$Q:$Q,ROW()-8))</f>
        <v>0</v>
      </c>
    </row>
    <row r="6157" spans="2:6" x14ac:dyDescent="0.15">
      <c r="B6157">
        <f ca="1">IF(INDEX(Transactions!$L:$L,ROW()-8)="",TODAY(),INDEX(Transactions!$G:$G,ROW()-8))</f>
        <v>46238</v>
      </c>
      <c r="F6157">
        <f>IF(INDEX(Transactions!$L:$L,ROW()-8)="",0,INDEX(Transactions!$Q:$Q,ROW()-8))</f>
        <v>0</v>
      </c>
    </row>
    <row r="6158" spans="2:6" x14ac:dyDescent="0.15">
      <c r="B6158">
        <f ca="1">IF(INDEX(Transactions!$L:$L,ROW()-8)="",TODAY(),INDEX(Transactions!$G:$G,ROW()-8))</f>
        <v>46238</v>
      </c>
      <c r="F6158">
        <f>IF(INDEX(Transactions!$L:$L,ROW()-8)="",0,INDEX(Transactions!$Q:$Q,ROW()-8))</f>
        <v>0</v>
      </c>
    </row>
    <row r="6159" spans="2:6" x14ac:dyDescent="0.15">
      <c r="B6159">
        <f ca="1">IF(INDEX(Transactions!$L:$L,ROW()-8)="",TODAY(),INDEX(Transactions!$G:$G,ROW()-8))</f>
        <v>46238</v>
      </c>
      <c r="F6159">
        <f>IF(INDEX(Transactions!$L:$L,ROW()-8)="",0,INDEX(Transactions!$Q:$Q,ROW()-8))</f>
        <v>0</v>
      </c>
    </row>
    <row r="6160" spans="2:6" x14ac:dyDescent="0.15">
      <c r="B6160">
        <f ca="1">IF(INDEX(Transactions!$L:$L,ROW()-8)="",TODAY(),INDEX(Transactions!$G:$G,ROW()-8))</f>
        <v>46238</v>
      </c>
      <c r="F6160">
        <f>IF(INDEX(Transactions!$L:$L,ROW()-8)="",0,INDEX(Transactions!$Q:$Q,ROW()-8))</f>
        <v>0</v>
      </c>
    </row>
    <row r="6161" spans="2:6" x14ac:dyDescent="0.15">
      <c r="B6161">
        <f ca="1">IF(INDEX(Transactions!$L:$L,ROW()-8)="",TODAY(),INDEX(Transactions!$G:$G,ROW()-8))</f>
        <v>46238</v>
      </c>
      <c r="F6161">
        <f>IF(INDEX(Transactions!$L:$L,ROW()-8)="",0,INDEX(Transactions!$Q:$Q,ROW()-8))</f>
        <v>0</v>
      </c>
    </row>
    <row r="6162" spans="2:6" x14ac:dyDescent="0.15">
      <c r="B6162">
        <f ca="1">IF(INDEX(Transactions!$L:$L,ROW()-8)="",TODAY(),INDEX(Transactions!$G:$G,ROW()-8))</f>
        <v>46238</v>
      </c>
      <c r="F6162">
        <f>IF(INDEX(Transactions!$L:$L,ROW()-8)="",0,INDEX(Transactions!$Q:$Q,ROW()-8))</f>
        <v>0</v>
      </c>
    </row>
    <row r="6163" spans="2:6" x14ac:dyDescent="0.15">
      <c r="B6163">
        <f ca="1">IF(INDEX(Transactions!$L:$L,ROW()-8)="",TODAY(),INDEX(Transactions!$G:$G,ROW()-8))</f>
        <v>46238</v>
      </c>
      <c r="F6163">
        <f>IF(INDEX(Transactions!$L:$L,ROW()-8)="",0,INDEX(Transactions!$Q:$Q,ROW()-8))</f>
        <v>0</v>
      </c>
    </row>
    <row r="6164" spans="2:6" x14ac:dyDescent="0.15">
      <c r="B6164">
        <f ca="1">IF(INDEX(Transactions!$L:$L,ROW()-8)="",TODAY(),INDEX(Transactions!$G:$G,ROW()-8))</f>
        <v>46238</v>
      </c>
      <c r="F6164">
        <f>IF(INDEX(Transactions!$L:$L,ROW()-8)="",0,INDEX(Transactions!$Q:$Q,ROW()-8))</f>
        <v>0</v>
      </c>
    </row>
    <row r="6165" spans="2:6" x14ac:dyDescent="0.15">
      <c r="B6165">
        <f ca="1">IF(INDEX(Transactions!$L:$L,ROW()-8)="",TODAY(),INDEX(Transactions!$G:$G,ROW()-8))</f>
        <v>46238</v>
      </c>
      <c r="F6165">
        <f>IF(INDEX(Transactions!$L:$L,ROW()-8)="",0,INDEX(Transactions!$Q:$Q,ROW()-8))</f>
        <v>0</v>
      </c>
    </row>
    <row r="6166" spans="2:6" x14ac:dyDescent="0.15">
      <c r="B6166">
        <f ca="1">IF(INDEX(Transactions!$L:$L,ROW()-8)="",TODAY(),INDEX(Transactions!$G:$G,ROW()-8))</f>
        <v>46238</v>
      </c>
      <c r="F6166">
        <f>IF(INDEX(Transactions!$L:$L,ROW()-8)="",0,INDEX(Transactions!$Q:$Q,ROW()-8))</f>
        <v>0</v>
      </c>
    </row>
    <row r="6167" spans="2:6" x14ac:dyDescent="0.15">
      <c r="B6167">
        <f ca="1">IF(INDEX(Transactions!$L:$L,ROW()-8)="",TODAY(),INDEX(Transactions!$G:$G,ROW()-8))</f>
        <v>46238</v>
      </c>
      <c r="F6167">
        <f>IF(INDEX(Transactions!$L:$L,ROW()-8)="",0,INDEX(Transactions!$Q:$Q,ROW()-8))</f>
        <v>0</v>
      </c>
    </row>
    <row r="6168" spans="2:6" x14ac:dyDescent="0.15">
      <c r="B6168">
        <f ca="1">IF(INDEX(Transactions!$L:$L,ROW()-8)="",TODAY(),INDEX(Transactions!$G:$G,ROW()-8))</f>
        <v>46238</v>
      </c>
      <c r="F6168">
        <f>IF(INDEX(Transactions!$L:$L,ROW()-8)="",0,INDEX(Transactions!$Q:$Q,ROW()-8))</f>
        <v>0</v>
      </c>
    </row>
    <row r="6169" spans="2:6" x14ac:dyDescent="0.15">
      <c r="B6169">
        <f ca="1">IF(INDEX(Transactions!$L:$L,ROW()-8)="",TODAY(),INDEX(Transactions!$G:$G,ROW()-8))</f>
        <v>46238</v>
      </c>
      <c r="F6169">
        <f>IF(INDEX(Transactions!$L:$L,ROW()-8)="",0,INDEX(Transactions!$Q:$Q,ROW()-8))</f>
        <v>0</v>
      </c>
    </row>
    <row r="6170" spans="2:6" x14ac:dyDescent="0.15">
      <c r="B6170">
        <f ca="1">IF(INDEX(Transactions!$L:$L,ROW()-8)="",TODAY(),INDEX(Transactions!$G:$G,ROW()-8))</f>
        <v>46238</v>
      </c>
      <c r="F6170">
        <f>IF(INDEX(Transactions!$L:$L,ROW()-8)="",0,INDEX(Transactions!$Q:$Q,ROW()-8))</f>
        <v>0</v>
      </c>
    </row>
    <row r="6171" spans="2:6" x14ac:dyDescent="0.15">
      <c r="B6171">
        <f ca="1">IF(INDEX(Transactions!$L:$L,ROW()-8)="",TODAY(),INDEX(Transactions!$G:$G,ROW()-8))</f>
        <v>46238</v>
      </c>
      <c r="F6171">
        <f>IF(INDEX(Transactions!$L:$L,ROW()-8)="",0,INDEX(Transactions!$Q:$Q,ROW()-8))</f>
        <v>0</v>
      </c>
    </row>
    <row r="6172" spans="2:6" x14ac:dyDescent="0.15">
      <c r="B6172">
        <f ca="1">IF(INDEX(Transactions!$L:$L,ROW()-8)="",TODAY(),INDEX(Transactions!$G:$G,ROW()-8))</f>
        <v>46238</v>
      </c>
      <c r="F6172">
        <f>IF(INDEX(Transactions!$L:$L,ROW()-8)="",0,INDEX(Transactions!$Q:$Q,ROW()-8))</f>
        <v>0</v>
      </c>
    </row>
    <row r="6173" spans="2:6" x14ac:dyDescent="0.15">
      <c r="B6173">
        <f ca="1">IF(INDEX(Transactions!$L:$L,ROW()-8)="",TODAY(),INDEX(Transactions!$G:$G,ROW()-8))</f>
        <v>46238</v>
      </c>
      <c r="F6173">
        <f>IF(INDEX(Transactions!$L:$L,ROW()-8)="",0,INDEX(Transactions!$Q:$Q,ROW()-8))</f>
        <v>0</v>
      </c>
    </row>
    <row r="6174" spans="2:6" x14ac:dyDescent="0.15">
      <c r="B6174">
        <f ca="1">IF(INDEX(Transactions!$L:$L,ROW()-8)="",TODAY(),INDEX(Transactions!$G:$G,ROW()-8))</f>
        <v>46238</v>
      </c>
      <c r="F6174">
        <f>IF(INDEX(Transactions!$L:$L,ROW()-8)="",0,INDEX(Transactions!$Q:$Q,ROW()-8))</f>
        <v>0</v>
      </c>
    </row>
    <row r="6175" spans="2:6" x14ac:dyDescent="0.15">
      <c r="B6175">
        <f ca="1">IF(INDEX(Transactions!$L:$L,ROW()-8)="",TODAY(),INDEX(Transactions!$G:$G,ROW()-8))</f>
        <v>46238</v>
      </c>
      <c r="F6175">
        <f>IF(INDEX(Transactions!$L:$L,ROW()-8)="",0,INDEX(Transactions!$Q:$Q,ROW()-8))</f>
        <v>0</v>
      </c>
    </row>
    <row r="6176" spans="2:6" x14ac:dyDescent="0.15">
      <c r="B6176">
        <f ca="1">IF(INDEX(Transactions!$L:$L,ROW()-8)="",TODAY(),INDEX(Transactions!$G:$G,ROW()-8))</f>
        <v>46238</v>
      </c>
      <c r="F6176">
        <f>IF(INDEX(Transactions!$L:$L,ROW()-8)="",0,INDEX(Transactions!$Q:$Q,ROW()-8))</f>
        <v>0</v>
      </c>
    </row>
    <row r="6177" spans="2:6" x14ac:dyDescent="0.15">
      <c r="B6177">
        <f ca="1">IF(INDEX(Transactions!$L:$L,ROW()-8)="",TODAY(),INDEX(Transactions!$G:$G,ROW()-8))</f>
        <v>46238</v>
      </c>
      <c r="F6177">
        <f>IF(INDEX(Transactions!$L:$L,ROW()-8)="",0,INDEX(Transactions!$Q:$Q,ROW()-8))</f>
        <v>0</v>
      </c>
    </row>
    <row r="6178" spans="2:6" x14ac:dyDescent="0.15">
      <c r="B6178">
        <f ca="1">IF(INDEX(Transactions!$L:$L,ROW()-8)="",TODAY(),INDEX(Transactions!$G:$G,ROW()-8))</f>
        <v>46238</v>
      </c>
      <c r="F6178">
        <f>IF(INDEX(Transactions!$L:$L,ROW()-8)="",0,INDEX(Transactions!$Q:$Q,ROW()-8))</f>
        <v>0</v>
      </c>
    </row>
    <row r="6179" spans="2:6" x14ac:dyDescent="0.15">
      <c r="B6179">
        <f ca="1">IF(INDEX(Transactions!$L:$L,ROW()-8)="",TODAY(),INDEX(Transactions!$G:$G,ROW()-8))</f>
        <v>46238</v>
      </c>
      <c r="F6179">
        <f>IF(INDEX(Transactions!$L:$L,ROW()-8)="",0,INDEX(Transactions!$Q:$Q,ROW()-8))</f>
        <v>0</v>
      </c>
    </row>
    <row r="6180" spans="2:6" x14ac:dyDescent="0.15">
      <c r="B6180">
        <f ca="1">IF(INDEX(Transactions!$L:$L,ROW()-8)="",TODAY(),INDEX(Transactions!$G:$G,ROW()-8))</f>
        <v>46238</v>
      </c>
      <c r="F6180">
        <f>IF(INDEX(Transactions!$L:$L,ROW()-8)="",0,INDEX(Transactions!$Q:$Q,ROW()-8))</f>
        <v>0</v>
      </c>
    </row>
    <row r="6181" spans="2:6" x14ac:dyDescent="0.15">
      <c r="B6181">
        <f ca="1">IF(INDEX(Transactions!$L:$L,ROW()-8)="",TODAY(),INDEX(Transactions!$G:$G,ROW()-8))</f>
        <v>46238</v>
      </c>
      <c r="F6181">
        <f>IF(INDEX(Transactions!$L:$L,ROW()-8)="",0,INDEX(Transactions!$Q:$Q,ROW()-8))</f>
        <v>0</v>
      </c>
    </row>
    <row r="6182" spans="2:6" x14ac:dyDescent="0.15">
      <c r="B6182">
        <f ca="1">IF(INDEX(Transactions!$L:$L,ROW()-8)="",TODAY(),INDEX(Transactions!$G:$G,ROW()-8))</f>
        <v>46238</v>
      </c>
      <c r="F6182">
        <f>IF(INDEX(Transactions!$L:$L,ROW()-8)="",0,INDEX(Transactions!$Q:$Q,ROW()-8))</f>
        <v>0</v>
      </c>
    </row>
    <row r="6183" spans="2:6" x14ac:dyDescent="0.15">
      <c r="B6183">
        <f ca="1">IF(INDEX(Transactions!$L:$L,ROW()-8)="",TODAY(),INDEX(Transactions!$G:$G,ROW()-8))</f>
        <v>46238</v>
      </c>
      <c r="F6183">
        <f>IF(INDEX(Transactions!$L:$L,ROW()-8)="",0,INDEX(Transactions!$Q:$Q,ROW()-8))</f>
        <v>0</v>
      </c>
    </row>
    <row r="6184" spans="2:6" x14ac:dyDescent="0.15">
      <c r="B6184">
        <f ca="1">IF(INDEX(Transactions!$L:$L,ROW()-8)="",TODAY(),INDEX(Transactions!$G:$G,ROW()-8))</f>
        <v>46238</v>
      </c>
      <c r="F6184">
        <f>IF(INDEX(Transactions!$L:$L,ROW()-8)="",0,INDEX(Transactions!$Q:$Q,ROW()-8))</f>
        <v>0</v>
      </c>
    </row>
    <row r="6185" spans="2:6" x14ac:dyDescent="0.15">
      <c r="B6185">
        <f ca="1">IF(INDEX(Transactions!$L:$L,ROW()-8)="",TODAY(),INDEX(Transactions!$G:$G,ROW()-8))</f>
        <v>46238</v>
      </c>
      <c r="F6185">
        <f>IF(INDEX(Transactions!$L:$L,ROW()-8)="",0,INDEX(Transactions!$Q:$Q,ROW()-8))</f>
        <v>0</v>
      </c>
    </row>
    <row r="6186" spans="2:6" x14ac:dyDescent="0.15">
      <c r="B6186">
        <f ca="1">IF(INDEX(Transactions!$L:$L,ROW()-8)="",TODAY(),INDEX(Transactions!$G:$G,ROW()-8))</f>
        <v>46238</v>
      </c>
      <c r="F6186">
        <f>IF(INDEX(Transactions!$L:$L,ROW()-8)="",0,INDEX(Transactions!$Q:$Q,ROW()-8))</f>
        <v>0</v>
      </c>
    </row>
    <row r="6187" spans="2:6" x14ac:dyDescent="0.15">
      <c r="B6187">
        <f ca="1">IF(INDEX(Transactions!$L:$L,ROW()-8)="",TODAY(),INDEX(Transactions!$G:$G,ROW()-8))</f>
        <v>46238</v>
      </c>
      <c r="F6187">
        <f>IF(INDEX(Transactions!$L:$L,ROW()-8)="",0,INDEX(Transactions!$Q:$Q,ROW()-8))</f>
        <v>0</v>
      </c>
    </row>
    <row r="6188" spans="2:6" x14ac:dyDescent="0.15">
      <c r="B6188">
        <f ca="1">IF(INDEX(Transactions!$L:$L,ROW()-8)="",TODAY(),INDEX(Transactions!$G:$G,ROW()-8))</f>
        <v>46238</v>
      </c>
      <c r="F6188">
        <f>IF(INDEX(Transactions!$L:$L,ROW()-8)="",0,INDEX(Transactions!$Q:$Q,ROW()-8))</f>
        <v>0</v>
      </c>
    </row>
    <row r="6189" spans="2:6" x14ac:dyDescent="0.15">
      <c r="B6189">
        <f ca="1">IF(INDEX(Transactions!$L:$L,ROW()-8)="",TODAY(),INDEX(Transactions!$G:$G,ROW()-8))</f>
        <v>46238</v>
      </c>
      <c r="F6189">
        <f>IF(INDEX(Transactions!$L:$L,ROW()-8)="",0,INDEX(Transactions!$Q:$Q,ROW()-8))</f>
        <v>0</v>
      </c>
    </row>
    <row r="6190" spans="2:6" x14ac:dyDescent="0.15">
      <c r="B6190">
        <f ca="1">IF(INDEX(Transactions!$L:$L,ROW()-8)="",TODAY(),INDEX(Transactions!$G:$G,ROW()-8))</f>
        <v>46238</v>
      </c>
      <c r="F6190">
        <f>IF(INDEX(Transactions!$L:$L,ROW()-8)="",0,INDEX(Transactions!$Q:$Q,ROW()-8))</f>
        <v>0</v>
      </c>
    </row>
    <row r="6191" spans="2:6" x14ac:dyDescent="0.15">
      <c r="B6191">
        <f ca="1">IF(INDEX(Transactions!$L:$L,ROW()-8)="",TODAY(),INDEX(Transactions!$G:$G,ROW()-8))</f>
        <v>46238</v>
      </c>
      <c r="F6191">
        <f>IF(INDEX(Transactions!$L:$L,ROW()-8)="",0,INDEX(Transactions!$Q:$Q,ROW()-8))</f>
        <v>0</v>
      </c>
    </row>
    <row r="6192" spans="2:6" x14ac:dyDescent="0.15">
      <c r="B6192">
        <f ca="1">IF(INDEX(Transactions!$L:$L,ROW()-8)="",TODAY(),INDEX(Transactions!$G:$G,ROW()-8))</f>
        <v>46238</v>
      </c>
      <c r="F6192">
        <f>IF(INDEX(Transactions!$L:$L,ROW()-8)="",0,INDEX(Transactions!$Q:$Q,ROW()-8))</f>
        <v>0</v>
      </c>
    </row>
    <row r="6193" spans="2:6" x14ac:dyDescent="0.15">
      <c r="B6193">
        <f ca="1">IF(INDEX(Transactions!$L:$L,ROW()-8)="",TODAY(),INDEX(Transactions!$G:$G,ROW()-8))</f>
        <v>46238</v>
      </c>
      <c r="F6193">
        <f>IF(INDEX(Transactions!$L:$L,ROW()-8)="",0,INDEX(Transactions!$Q:$Q,ROW()-8))</f>
        <v>0</v>
      </c>
    </row>
    <row r="6194" spans="2:6" x14ac:dyDescent="0.15">
      <c r="B6194">
        <f ca="1">IF(INDEX(Transactions!$L:$L,ROW()-8)="",TODAY(),INDEX(Transactions!$G:$G,ROW()-8))</f>
        <v>46238</v>
      </c>
      <c r="F6194">
        <f>IF(INDEX(Transactions!$L:$L,ROW()-8)="",0,INDEX(Transactions!$Q:$Q,ROW()-8))</f>
        <v>0</v>
      </c>
    </row>
    <row r="6195" spans="2:6" x14ac:dyDescent="0.15">
      <c r="B6195">
        <f ca="1">IF(INDEX(Transactions!$L:$L,ROW()-8)="",TODAY(),INDEX(Transactions!$G:$G,ROW()-8))</f>
        <v>46238</v>
      </c>
      <c r="F6195">
        <f>IF(INDEX(Transactions!$L:$L,ROW()-8)="",0,INDEX(Transactions!$Q:$Q,ROW()-8))</f>
        <v>0</v>
      </c>
    </row>
    <row r="6196" spans="2:6" x14ac:dyDescent="0.15">
      <c r="B6196">
        <f ca="1">IF(INDEX(Transactions!$L:$L,ROW()-8)="",TODAY(),INDEX(Transactions!$G:$G,ROW()-8))</f>
        <v>46238</v>
      </c>
      <c r="F6196">
        <f>IF(INDEX(Transactions!$L:$L,ROW()-8)="",0,INDEX(Transactions!$Q:$Q,ROW()-8))</f>
        <v>0</v>
      </c>
    </row>
    <row r="6197" spans="2:6" x14ac:dyDescent="0.15">
      <c r="B6197">
        <f ca="1">IF(INDEX(Transactions!$L:$L,ROW()-8)="",TODAY(),INDEX(Transactions!$G:$G,ROW()-8))</f>
        <v>46238</v>
      </c>
      <c r="F6197">
        <f>IF(INDEX(Transactions!$L:$L,ROW()-8)="",0,INDEX(Transactions!$Q:$Q,ROW()-8))</f>
        <v>0</v>
      </c>
    </row>
    <row r="6198" spans="2:6" x14ac:dyDescent="0.15">
      <c r="B6198">
        <f ca="1">IF(INDEX(Transactions!$L:$L,ROW()-8)="",TODAY(),INDEX(Transactions!$G:$G,ROW()-8))</f>
        <v>46238</v>
      </c>
      <c r="F6198">
        <f>IF(INDEX(Transactions!$L:$L,ROW()-8)="",0,INDEX(Transactions!$Q:$Q,ROW()-8))</f>
        <v>0</v>
      </c>
    </row>
    <row r="6199" spans="2:6" x14ac:dyDescent="0.15">
      <c r="B6199">
        <f ca="1">IF(INDEX(Transactions!$L:$L,ROW()-8)="",TODAY(),INDEX(Transactions!$G:$G,ROW()-8))</f>
        <v>46238</v>
      </c>
      <c r="F6199">
        <f>IF(INDEX(Transactions!$L:$L,ROW()-8)="",0,INDEX(Transactions!$Q:$Q,ROW()-8))</f>
        <v>0</v>
      </c>
    </row>
    <row r="6200" spans="2:6" x14ac:dyDescent="0.15">
      <c r="B6200">
        <f ca="1">IF(INDEX(Transactions!$L:$L,ROW()-8)="",TODAY(),INDEX(Transactions!$G:$G,ROW()-8))</f>
        <v>46238</v>
      </c>
      <c r="F6200">
        <f>IF(INDEX(Transactions!$L:$L,ROW()-8)="",0,INDEX(Transactions!$Q:$Q,ROW()-8))</f>
        <v>0</v>
      </c>
    </row>
    <row r="6201" spans="2:6" x14ac:dyDescent="0.15">
      <c r="B6201">
        <f ca="1">IF(INDEX(Transactions!$L:$L,ROW()-8)="",TODAY(),INDEX(Transactions!$G:$G,ROW()-8))</f>
        <v>46238</v>
      </c>
      <c r="F6201">
        <f>IF(INDEX(Transactions!$L:$L,ROW()-8)="",0,INDEX(Transactions!$Q:$Q,ROW()-8))</f>
        <v>0</v>
      </c>
    </row>
    <row r="6202" spans="2:6" x14ac:dyDescent="0.15">
      <c r="B6202">
        <f ca="1">IF(INDEX(Transactions!$L:$L,ROW()-8)="",TODAY(),INDEX(Transactions!$G:$G,ROW()-8))</f>
        <v>46238</v>
      </c>
      <c r="F6202">
        <f>IF(INDEX(Transactions!$L:$L,ROW()-8)="",0,INDEX(Transactions!$Q:$Q,ROW()-8))</f>
        <v>0</v>
      </c>
    </row>
    <row r="6203" spans="2:6" x14ac:dyDescent="0.15">
      <c r="B6203">
        <f ca="1">IF(INDEX(Transactions!$L:$L,ROW()-8)="",TODAY(),INDEX(Transactions!$G:$G,ROW()-8))</f>
        <v>46238</v>
      </c>
      <c r="F6203">
        <f>IF(INDEX(Transactions!$L:$L,ROW()-8)="",0,INDEX(Transactions!$Q:$Q,ROW()-8))</f>
        <v>0</v>
      </c>
    </row>
    <row r="6204" spans="2:6" x14ac:dyDescent="0.15">
      <c r="B6204">
        <f ca="1">IF(INDEX(Transactions!$L:$L,ROW()-8)="",TODAY(),INDEX(Transactions!$G:$G,ROW()-8))</f>
        <v>46238</v>
      </c>
      <c r="F6204">
        <f>IF(INDEX(Transactions!$L:$L,ROW()-8)="",0,INDEX(Transactions!$Q:$Q,ROW()-8))</f>
        <v>0</v>
      </c>
    </row>
    <row r="6205" spans="2:6" x14ac:dyDescent="0.15">
      <c r="B6205">
        <f ca="1">IF(INDEX(Transactions!$L:$L,ROW()-8)="",TODAY(),INDEX(Transactions!$G:$G,ROW()-8))</f>
        <v>46238</v>
      </c>
      <c r="F6205">
        <f>IF(INDEX(Transactions!$L:$L,ROW()-8)="",0,INDEX(Transactions!$Q:$Q,ROW()-8))</f>
        <v>0</v>
      </c>
    </row>
    <row r="6206" spans="2:6" x14ac:dyDescent="0.15">
      <c r="B6206">
        <f ca="1">IF(INDEX(Transactions!$L:$L,ROW()-8)="",TODAY(),INDEX(Transactions!$G:$G,ROW()-8))</f>
        <v>46238</v>
      </c>
      <c r="F6206">
        <f>IF(INDEX(Transactions!$L:$L,ROW()-8)="",0,INDEX(Transactions!$Q:$Q,ROW()-8))</f>
        <v>0</v>
      </c>
    </row>
    <row r="6207" spans="2:6" x14ac:dyDescent="0.15">
      <c r="B6207">
        <f ca="1">IF(INDEX(Transactions!$L:$L,ROW()-8)="",TODAY(),INDEX(Transactions!$G:$G,ROW()-8))</f>
        <v>46238</v>
      </c>
      <c r="F6207">
        <f>IF(INDEX(Transactions!$L:$L,ROW()-8)="",0,INDEX(Transactions!$Q:$Q,ROW()-8))</f>
        <v>0</v>
      </c>
    </row>
    <row r="6208" spans="2:6" x14ac:dyDescent="0.15">
      <c r="B6208">
        <f ca="1">IF(INDEX(Transactions!$L:$L,ROW()-8)="",TODAY(),INDEX(Transactions!$G:$G,ROW()-8))</f>
        <v>46238</v>
      </c>
      <c r="F6208">
        <f>IF(INDEX(Transactions!$L:$L,ROW()-8)="",0,INDEX(Transactions!$Q:$Q,ROW()-8))</f>
        <v>0</v>
      </c>
    </row>
    <row r="6209" spans="2:6" x14ac:dyDescent="0.15">
      <c r="B6209">
        <f ca="1">IF(INDEX(Transactions!$L:$L,ROW()-8)="",TODAY(),INDEX(Transactions!$G:$G,ROW()-8))</f>
        <v>46238</v>
      </c>
      <c r="F6209">
        <f>IF(INDEX(Transactions!$L:$L,ROW()-8)="",0,INDEX(Transactions!$Q:$Q,ROW()-8))</f>
        <v>0</v>
      </c>
    </row>
    <row r="6210" spans="2:6" x14ac:dyDescent="0.15">
      <c r="B6210">
        <f ca="1">IF(INDEX(Transactions!$L:$L,ROW()-8)="",TODAY(),INDEX(Transactions!$G:$G,ROW()-8))</f>
        <v>46238</v>
      </c>
      <c r="F6210">
        <f>IF(INDEX(Transactions!$L:$L,ROW()-8)="",0,INDEX(Transactions!$Q:$Q,ROW()-8))</f>
        <v>0</v>
      </c>
    </row>
    <row r="6211" spans="2:6" x14ac:dyDescent="0.15">
      <c r="B6211">
        <f ca="1">IF(INDEX(Transactions!$L:$L,ROW()-8)="",TODAY(),INDEX(Transactions!$G:$G,ROW()-8))</f>
        <v>46238</v>
      </c>
      <c r="F6211">
        <f>IF(INDEX(Transactions!$L:$L,ROW()-8)="",0,INDEX(Transactions!$Q:$Q,ROW()-8))</f>
        <v>0</v>
      </c>
    </row>
    <row r="6212" spans="2:6" x14ac:dyDescent="0.15">
      <c r="B6212">
        <f ca="1">IF(INDEX(Transactions!$L:$L,ROW()-8)="",TODAY(),INDEX(Transactions!$G:$G,ROW()-8))</f>
        <v>46238</v>
      </c>
      <c r="F6212">
        <f>IF(INDEX(Transactions!$L:$L,ROW()-8)="",0,INDEX(Transactions!$Q:$Q,ROW()-8))</f>
        <v>0</v>
      </c>
    </row>
    <row r="6213" spans="2:6" x14ac:dyDescent="0.15">
      <c r="B6213">
        <f ca="1">IF(INDEX(Transactions!$L:$L,ROW()-8)="",TODAY(),INDEX(Transactions!$G:$G,ROW()-8))</f>
        <v>46238</v>
      </c>
      <c r="F6213">
        <f>IF(INDEX(Transactions!$L:$L,ROW()-8)="",0,INDEX(Transactions!$Q:$Q,ROW()-8))</f>
        <v>0</v>
      </c>
    </row>
    <row r="6214" spans="2:6" x14ac:dyDescent="0.15">
      <c r="B6214">
        <f ca="1">IF(INDEX(Transactions!$L:$L,ROW()-8)="",TODAY(),INDEX(Transactions!$G:$G,ROW()-8))</f>
        <v>46238</v>
      </c>
      <c r="F6214">
        <f>IF(INDEX(Transactions!$L:$L,ROW()-8)="",0,INDEX(Transactions!$Q:$Q,ROW()-8))</f>
        <v>0</v>
      </c>
    </row>
    <row r="6215" spans="2:6" x14ac:dyDescent="0.15">
      <c r="B6215">
        <f ca="1">IF(INDEX(Transactions!$L:$L,ROW()-8)="",TODAY(),INDEX(Transactions!$G:$G,ROW()-8))</f>
        <v>46238</v>
      </c>
      <c r="F6215">
        <f>IF(INDEX(Transactions!$L:$L,ROW()-8)="",0,INDEX(Transactions!$Q:$Q,ROW()-8))</f>
        <v>0</v>
      </c>
    </row>
    <row r="6216" spans="2:6" x14ac:dyDescent="0.15">
      <c r="B6216">
        <f ca="1">IF(INDEX(Transactions!$L:$L,ROW()-8)="",TODAY(),INDEX(Transactions!$G:$G,ROW()-8))</f>
        <v>46238</v>
      </c>
      <c r="F6216">
        <f>IF(INDEX(Transactions!$L:$L,ROW()-8)="",0,INDEX(Transactions!$Q:$Q,ROW()-8))</f>
        <v>0</v>
      </c>
    </row>
    <row r="6217" spans="2:6" x14ac:dyDescent="0.15">
      <c r="B6217">
        <f ca="1">IF(INDEX(Transactions!$L:$L,ROW()-8)="",TODAY(),INDEX(Transactions!$G:$G,ROW()-8))</f>
        <v>46238</v>
      </c>
      <c r="F6217">
        <f>IF(INDEX(Transactions!$L:$L,ROW()-8)="",0,INDEX(Transactions!$Q:$Q,ROW()-8))</f>
        <v>0</v>
      </c>
    </row>
    <row r="6218" spans="2:6" x14ac:dyDescent="0.15">
      <c r="B6218">
        <f ca="1">IF(INDEX(Transactions!$L:$L,ROW()-8)="",TODAY(),INDEX(Transactions!$G:$G,ROW()-8))</f>
        <v>46238</v>
      </c>
      <c r="F6218">
        <f>IF(INDEX(Transactions!$L:$L,ROW()-8)="",0,INDEX(Transactions!$Q:$Q,ROW()-8))</f>
        <v>0</v>
      </c>
    </row>
    <row r="6219" spans="2:6" x14ac:dyDescent="0.15">
      <c r="B6219">
        <f ca="1">IF(INDEX(Transactions!$L:$L,ROW()-8)="",TODAY(),INDEX(Transactions!$G:$G,ROW()-8))</f>
        <v>46238</v>
      </c>
      <c r="F6219">
        <f>IF(INDEX(Transactions!$L:$L,ROW()-8)="",0,INDEX(Transactions!$Q:$Q,ROW()-8))</f>
        <v>0</v>
      </c>
    </row>
    <row r="6220" spans="2:6" x14ac:dyDescent="0.15">
      <c r="B6220">
        <f ca="1">IF(INDEX(Transactions!$L:$L,ROW()-8)="",TODAY(),INDEX(Transactions!$G:$G,ROW()-8))</f>
        <v>46238</v>
      </c>
      <c r="F6220">
        <f>IF(INDEX(Transactions!$L:$L,ROW()-8)="",0,INDEX(Transactions!$Q:$Q,ROW()-8))</f>
        <v>0</v>
      </c>
    </row>
    <row r="6221" spans="2:6" x14ac:dyDescent="0.15">
      <c r="B6221">
        <f ca="1">IF(INDEX(Transactions!$L:$L,ROW()-8)="",TODAY(),INDEX(Transactions!$G:$G,ROW()-8))</f>
        <v>46238</v>
      </c>
      <c r="F6221">
        <f>IF(INDEX(Transactions!$L:$L,ROW()-8)="",0,INDEX(Transactions!$Q:$Q,ROW()-8))</f>
        <v>0</v>
      </c>
    </row>
    <row r="6222" spans="2:6" x14ac:dyDescent="0.15">
      <c r="B6222">
        <f ca="1">IF(INDEX(Transactions!$L:$L,ROW()-8)="",TODAY(),INDEX(Transactions!$G:$G,ROW()-8))</f>
        <v>46238</v>
      </c>
      <c r="F6222">
        <f>IF(INDEX(Transactions!$L:$L,ROW()-8)="",0,INDEX(Transactions!$Q:$Q,ROW()-8))</f>
        <v>0</v>
      </c>
    </row>
    <row r="6223" spans="2:6" x14ac:dyDescent="0.15">
      <c r="B6223">
        <f ca="1">IF(INDEX(Transactions!$L:$L,ROW()-8)="",TODAY(),INDEX(Transactions!$G:$G,ROW()-8))</f>
        <v>46238</v>
      </c>
      <c r="F6223">
        <f>IF(INDEX(Transactions!$L:$L,ROW()-8)="",0,INDEX(Transactions!$Q:$Q,ROW()-8))</f>
        <v>0</v>
      </c>
    </row>
    <row r="6224" spans="2:6" x14ac:dyDescent="0.15">
      <c r="B6224">
        <f ca="1">IF(INDEX(Transactions!$L:$L,ROW()-8)="",TODAY(),INDEX(Transactions!$G:$G,ROW()-8))</f>
        <v>46238</v>
      </c>
      <c r="F6224">
        <f>IF(INDEX(Transactions!$L:$L,ROW()-8)="",0,INDEX(Transactions!$Q:$Q,ROW()-8))</f>
        <v>0</v>
      </c>
    </row>
    <row r="6225" spans="2:6" x14ac:dyDescent="0.15">
      <c r="B6225">
        <f ca="1">IF(INDEX(Transactions!$L:$L,ROW()-8)="",TODAY(),INDEX(Transactions!$G:$G,ROW()-8))</f>
        <v>46238</v>
      </c>
      <c r="F6225">
        <f>IF(INDEX(Transactions!$L:$L,ROW()-8)="",0,INDEX(Transactions!$Q:$Q,ROW()-8))</f>
        <v>0</v>
      </c>
    </row>
    <row r="6226" spans="2:6" x14ac:dyDescent="0.15">
      <c r="B6226">
        <f ca="1">IF(INDEX(Transactions!$L:$L,ROW()-8)="",TODAY(),INDEX(Transactions!$G:$G,ROW()-8))</f>
        <v>46238</v>
      </c>
      <c r="F6226">
        <f>IF(INDEX(Transactions!$L:$L,ROW()-8)="",0,INDEX(Transactions!$Q:$Q,ROW()-8))</f>
        <v>0</v>
      </c>
    </row>
    <row r="6227" spans="2:6" x14ac:dyDescent="0.15">
      <c r="B6227">
        <f ca="1">IF(INDEX(Transactions!$L:$L,ROW()-8)="",TODAY(),INDEX(Transactions!$G:$G,ROW()-8))</f>
        <v>46238</v>
      </c>
      <c r="F6227">
        <f>IF(INDEX(Transactions!$L:$L,ROW()-8)="",0,INDEX(Transactions!$Q:$Q,ROW()-8))</f>
        <v>0</v>
      </c>
    </row>
    <row r="6228" spans="2:6" x14ac:dyDescent="0.15">
      <c r="B6228">
        <f ca="1">IF(INDEX(Transactions!$L:$L,ROW()-8)="",TODAY(),INDEX(Transactions!$G:$G,ROW()-8))</f>
        <v>46238</v>
      </c>
      <c r="F6228">
        <f>IF(INDEX(Transactions!$L:$L,ROW()-8)="",0,INDEX(Transactions!$Q:$Q,ROW()-8))</f>
        <v>0</v>
      </c>
    </row>
    <row r="6229" spans="2:6" x14ac:dyDescent="0.15">
      <c r="B6229">
        <f ca="1">IF(INDEX(Transactions!$L:$L,ROW()-8)="",TODAY(),INDEX(Transactions!$G:$G,ROW()-8))</f>
        <v>46238</v>
      </c>
      <c r="F6229">
        <f>IF(INDEX(Transactions!$L:$L,ROW()-8)="",0,INDEX(Transactions!$Q:$Q,ROW()-8))</f>
        <v>0</v>
      </c>
    </row>
    <row r="6230" spans="2:6" x14ac:dyDescent="0.15">
      <c r="B6230">
        <f ca="1">IF(INDEX(Transactions!$L:$L,ROW()-8)="",TODAY(),INDEX(Transactions!$G:$G,ROW()-8))</f>
        <v>46238</v>
      </c>
      <c r="F6230">
        <f>IF(INDEX(Transactions!$L:$L,ROW()-8)="",0,INDEX(Transactions!$Q:$Q,ROW()-8))</f>
        <v>0</v>
      </c>
    </row>
    <row r="6231" spans="2:6" x14ac:dyDescent="0.15">
      <c r="B6231">
        <f ca="1">IF(INDEX(Transactions!$L:$L,ROW()-8)="",TODAY(),INDEX(Transactions!$G:$G,ROW()-8))</f>
        <v>46238</v>
      </c>
      <c r="F6231">
        <f>IF(INDEX(Transactions!$L:$L,ROW()-8)="",0,INDEX(Transactions!$Q:$Q,ROW()-8))</f>
        <v>0</v>
      </c>
    </row>
    <row r="6232" spans="2:6" x14ac:dyDescent="0.15">
      <c r="B6232">
        <f ca="1">IF(INDEX(Transactions!$L:$L,ROW()-8)="",TODAY(),INDEX(Transactions!$G:$G,ROW()-8))</f>
        <v>46238</v>
      </c>
      <c r="F6232">
        <f>IF(INDEX(Transactions!$L:$L,ROW()-8)="",0,INDEX(Transactions!$Q:$Q,ROW()-8))</f>
        <v>0</v>
      </c>
    </row>
    <row r="6233" spans="2:6" x14ac:dyDescent="0.15">
      <c r="B6233">
        <f ca="1">IF(INDEX(Transactions!$L:$L,ROW()-8)="",TODAY(),INDEX(Transactions!$G:$G,ROW()-8))</f>
        <v>46238</v>
      </c>
      <c r="F6233">
        <f>IF(INDEX(Transactions!$L:$L,ROW()-8)="",0,INDEX(Transactions!$Q:$Q,ROW()-8))</f>
        <v>0</v>
      </c>
    </row>
    <row r="6234" spans="2:6" x14ac:dyDescent="0.15">
      <c r="B6234">
        <f ca="1">IF(INDEX(Transactions!$L:$L,ROW()-8)="",TODAY(),INDEX(Transactions!$G:$G,ROW()-8))</f>
        <v>46238</v>
      </c>
      <c r="F6234">
        <f>IF(INDEX(Transactions!$L:$L,ROW()-8)="",0,INDEX(Transactions!$Q:$Q,ROW()-8))</f>
        <v>0</v>
      </c>
    </row>
    <row r="6235" spans="2:6" x14ac:dyDescent="0.15">
      <c r="B6235">
        <f ca="1">IF(INDEX(Transactions!$L:$L,ROW()-8)="",TODAY(),INDEX(Transactions!$G:$G,ROW()-8))</f>
        <v>46238</v>
      </c>
      <c r="F6235">
        <f>IF(INDEX(Transactions!$L:$L,ROW()-8)="",0,INDEX(Transactions!$Q:$Q,ROW()-8))</f>
        <v>0</v>
      </c>
    </row>
    <row r="6236" spans="2:6" x14ac:dyDescent="0.15">
      <c r="B6236">
        <f ca="1">IF(INDEX(Transactions!$L:$L,ROW()-8)="",TODAY(),INDEX(Transactions!$G:$G,ROW()-8))</f>
        <v>46238</v>
      </c>
      <c r="F6236">
        <f>IF(INDEX(Transactions!$L:$L,ROW()-8)="",0,INDEX(Transactions!$Q:$Q,ROW()-8))</f>
        <v>0</v>
      </c>
    </row>
    <row r="6237" spans="2:6" x14ac:dyDescent="0.15">
      <c r="B6237">
        <f ca="1">IF(INDEX(Transactions!$L:$L,ROW()-8)="",TODAY(),INDEX(Transactions!$G:$G,ROW()-8))</f>
        <v>46238</v>
      </c>
      <c r="F6237">
        <f>IF(INDEX(Transactions!$L:$L,ROW()-8)="",0,INDEX(Transactions!$Q:$Q,ROW()-8))</f>
        <v>0</v>
      </c>
    </row>
    <row r="6238" spans="2:6" x14ac:dyDescent="0.15">
      <c r="B6238">
        <f ca="1">IF(INDEX(Transactions!$L:$L,ROW()-8)="",TODAY(),INDEX(Transactions!$G:$G,ROW()-8))</f>
        <v>46238</v>
      </c>
      <c r="F6238">
        <f>IF(INDEX(Transactions!$L:$L,ROW()-8)="",0,INDEX(Transactions!$Q:$Q,ROW()-8))</f>
        <v>0</v>
      </c>
    </row>
    <row r="6239" spans="2:6" x14ac:dyDescent="0.15">
      <c r="B6239">
        <f ca="1">IF(INDEX(Transactions!$L:$L,ROW()-8)="",TODAY(),INDEX(Transactions!$G:$G,ROW()-8))</f>
        <v>46238</v>
      </c>
      <c r="F6239">
        <f>IF(INDEX(Transactions!$L:$L,ROW()-8)="",0,INDEX(Transactions!$Q:$Q,ROW()-8))</f>
        <v>0</v>
      </c>
    </row>
    <row r="6240" spans="2:6" x14ac:dyDescent="0.15">
      <c r="B6240">
        <f ca="1">IF(INDEX(Transactions!$L:$L,ROW()-8)="",TODAY(),INDEX(Transactions!$G:$G,ROW()-8))</f>
        <v>46238</v>
      </c>
      <c r="F6240">
        <f>IF(INDEX(Transactions!$L:$L,ROW()-8)="",0,INDEX(Transactions!$Q:$Q,ROW()-8))</f>
        <v>0</v>
      </c>
    </row>
    <row r="6241" spans="2:6" x14ac:dyDescent="0.15">
      <c r="B6241">
        <f ca="1">IF(INDEX(Transactions!$L:$L,ROW()-8)="",TODAY(),INDEX(Transactions!$G:$G,ROW()-8))</f>
        <v>46238</v>
      </c>
      <c r="F6241">
        <f>IF(INDEX(Transactions!$L:$L,ROW()-8)="",0,INDEX(Transactions!$Q:$Q,ROW()-8))</f>
        <v>0</v>
      </c>
    </row>
    <row r="6242" spans="2:6" x14ac:dyDescent="0.15">
      <c r="B6242">
        <f ca="1">IF(INDEX(Transactions!$L:$L,ROW()-8)="",TODAY(),INDEX(Transactions!$G:$G,ROW()-8))</f>
        <v>46238</v>
      </c>
      <c r="F6242">
        <f>IF(INDEX(Transactions!$L:$L,ROW()-8)="",0,INDEX(Transactions!$Q:$Q,ROW()-8))</f>
        <v>0</v>
      </c>
    </row>
    <row r="6243" spans="2:6" x14ac:dyDescent="0.15">
      <c r="B6243">
        <f ca="1">IF(INDEX(Transactions!$L:$L,ROW()-8)="",TODAY(),INDEX(Transactions!$G:$G,ROW()-8))</f>
        <v>46238</v>
      </c>
      <c r="F6243">
        <f>IF(INDEX(Transactions!$L:$L,ROW()-8)="",0,INDEX(Transactions!$Q:$Q,ROW()-8))</f>
        <v>0</v>
      </c>
    </row>
    <row r="6244" spans="2:6" x14ac:dyDescent="0.15">
      <c r="B6244">
        <f ca="1">IF(INDEX(Transactions!$L:$L,ROW()-8)="",TODAY(),INDEX(Transactions!$G:$G,ROW()-8))</f>
        <v>46238</v>
      </c>
      <c r="F6244">
        <f>IF(INDEX(Transactions!$L:$L,ROW()-8)="",0,INDEX(Transactions!$Q:$Q,ROW()-8))</f>
        <v>0</v>
      </c>
    </row>
    <row r="6245" spans="2:6" x14ac:dyDescent="0.15">
      <c r="B6245">
        <f ca="1">IF(INDEX(Transactions!$L:$L,ROW()-8)="",TODAY(),INDEX(Transactions!$G:$G,ROW()-8))</f>
        <v>46238</v>
      </c>
      <c r="F6245">
        <f>IF(INDEX(Transactions!$L:$L,ROW()-8)="",0,INDEX(Transactions!$Q:$Q,ROW()-8))</f>
        <v>0</v>
      </c>
    </row>
    <row r="6246" spans="2:6" x14ac:dyDescent="0.15">
      <c r="B6246">
        <f ca="1">IF(INDEX(Transactions!$L:$L,ROW()-8)="",TODAY(),INDEX(Transactions!$G:$G,ROW()-8))</f>
        <v>46238</v>
      </c>
      <c r="F6246">
        <f>IF(INDEX(Transactions!$L:$L,ROW()-8)="",0,INDEX(Transactions!$Q:$Q,ROW()-8))</f>
        <v>0</v>
      </c>
    </row>
    <row r="6247" spans="2:6" x14ac:dyDescent="0.15">
      <c r="B6247">
        <f ca="1">IF(INDEX(Transactions!$L:$L,ROW()-8)="",TODAY(),INDEX(Transactions!$G:$G,ROW()-8))</f>
        <v>46238</v>
      </c>
      <c r="F6247">
        <f>IF(INDEX(Transactions!$L:$L,ROW()-8)="",0,INDEX(Transactions!$Q:$Q,ROW()-8))</f>
        <v>0</v>
      </c>
    </row>
    <row r="6248" spans="2:6" x14ac:dyDescent="0.15">
      <c r="B6248">
        <f ca="1">IF(INDEX(Transactions!$L:$L,ROW()-8)="",TODAY(),INDEX(Transactions!$G:$G,ROW()-8))</f>
        <v>46238</v>
      </c>
      <c r="F6248">
        <f>IF(INDEX(Transactions!$L:$L,ROW()-8)="",0,INDEX(Transactions!$Q:$Q,ROW()-8))</f>
        <v>0</v>
      </c>
    </row>
    <row r="6249" spans="2:6" x14ac:dyDescent="0.15">
      <c r="B6249">
        <f ca="1">IF(INDEX(Transactions!$L:$L,ROW()-8)="",TODAY(),INDEX(Transactions!$G:$G,ROW()-8))</f>
        <v>46238</v>
      </c>
      <c r="F6249">
        <f>IF(INDEX(Transactions!$L:$L,ROW()-8)="",0,INDEX(Transactions!$Q:$Q,ROW()-8))</f>
        <v>0</v>
      </c>
    </row>
    <row r="6250" spans="2:6" x14ac:dyDescent="0.15">
      <c r="B6250">
        <f ca="1">IF(INDEX(Transactions!$L:$L,ROW()-8)="",TODAY(),INDEX(Transactions!$G:$G,ROW()-8))</f>
        <v>46238</v>
      </c>
      <c r="F6250">
        <f>IF(INDEX(Transactions!$L:$L,ROW()-8)="",0,INDEX(Transactions!$Q:$Q,ROW()-8))</f>
        <v>0</v>
      </c>
    </row>
    <row r="6251" spans="2:6" x14ac:dyDescent="0.15">
      <c r="B6251">
        <f ca="1">IF(INDEX(Transactions!$L:$L,ROW()-8)="",TODAY(),INDEX(Transactions!$G:$G,ROW()-8))</f>
        <v>46238</v>
      </c>
      <c r="F6251">
        <f>IF(INDEX(Transactions!$L:$L,ROW()-8)="",0,INDEX(Transactions!$Q:$Q,ROW()-8))</f>
        <v>0</v>
      </c>
    </row>
    <row r="6252" spans="2:6" x14ac:dyDescent="0.15">
      <c r="B6252">
        <f ca="1">IF(INDEX(Transactions!$L:$L,ROW()-8)="",TODAY(),INDEX(Transactions!$G:$G,ROW()-8))</f>
        <v>46238</v>
      </c>
      <c r="F6252">
        <f>IF(INDEX(Transactions!$L:$L,ROW()-8)="",0,INDEX(Transactions!$Q:$Q,ROW()-8))</f>
        <v>0</v>
      </c>
    </row>
    <row r="6253" spans="2:6" x14ac:dyDescent="0.15">
      <c r="B6253">
        <f ca="1">IF(INDEX(Transactions!$L:$L,ROW()-8)="",TODAY(),INDEX(Transactions!$G:$G,ROW()-8))</f>
        <v>46238</v>
      </c>
      <c r="F6253">
        <f>IF(INDEX(Transactions!$L:$L,ROW()-8)="",0,INDEX(Transactions!$Q:$Q,ROW()-8))</f>
        <v>0</v>
      </c>
    </row>
    <row r="6254" spans="2:6" x14ac:dyDescent="0.15">
      <c r="B6254">
        <f ca="1">IF(INDEX(Transactions!$L:$L,ROW()-8)="",TODAY(),INDEX(Transactions!$G:$G,ROW()-8))</f>
        <v>46238</v>
      </c>
      <c r="F6254">
        <f>IF(INDEX(Transactions!$L:$L,ROW()-8)="",0,INDEX(Transactions!$Q:$Q,ROW()-8))</f>
        <v>0</v>
      </c>
    </row>
    <row r="6255" spans="2:6" x14ac:dyDescent="0.15">
      <c r="B6255">
        <f ca="1">IF(INDEX(Transactions!$L:$L,ROW()-8)="",TODAY(),INDEX(Transactions!$G:$G,ROW()-8))</f>
        <v>46238</v>
      </c>
      <c r="F6255">
        <f>IF(INDEX(Transactions!$L:$L,ROW()-8)="",0,INDEX(Transactions!$Q:$Q,ROW()-8))</f>
        <v>0</v>
      </c>
    </row>
    <row r="6256" spans="2:6" x14ac:dyDescent="0.15">
      <c r="B6256">
        <f ca="1">IF(INDEX(Transactions!$L:$L,ROW()-8)="",TODAY(),INDEX(Transactions!$G:$G,ROW()-8))</f>
        <v>46238</v>
      </c>
      <c r="F6256">
        <f>IF(INDEX(Transactions!$L:$L,ROW()-8)="",0,INDEX(Transactions!$Q:$Q,ROW()-8))</f>
        <v>0</v>
      </c>
    </row>
    <row r="6257" spans="2:6" x14ac:dyDescent="0.15">
      <c r="B6257">
        <f ca="1">IF(INDEX(Transactions!$L:$L,ROW()-8)="",TODAY(),INDEX(Transactions!$G:$G,ROW()-8))</f>
        <v>46238</v>
      </c>
      <c r="F6257">
        <f>IF(INDEX(Transactions!$L:$L,ROW()-8)="",0,INDEX(Transactions!$Q:$Q,ROW()-8))</f>
        <v>0</v>
      </c>
    </row>
    <row r="6258" spans="2:6" x14ac:dyDescent="0.15">
      <c r="B6258">
        <f ca="1">IF(INDEX(Transactions!$L:$L,ROW()-8)="",TODAY(),INDEX(Transactions!$G:$G,ROW()-8))</f>
        <v>46238</v>
      </c>
      <c r="F6258">
        <f>IF(INDEX(Transactions!$L:$L,ROW()-8)="",0,INDEX(Transactions!$Q:$Q,ROW()-8))</f>
        <v>0</v>
      </c>
    </row>
    <row r="6259" spans="2:6" x14ac:dyDescent="0.15">
      <c r="B6259">
        <f ca="1">IF(INDEX(Transactions!$L:$L,ROW()-8)="",TODAY(),INDEX(Transactions!$G:$G,ROW()-8))</f>
        <v>46238</v>
      </c>
      <c r="F6259">
        <f>IF(INDEX(Transactions!$L:$L,ROW()-8)="",0,INDEX(Transactions!$Q:$Q,ROW()-8))</f>
        <v>0</v>
      </c>
    </row>
    <row r="6260" spans="2:6" x14ac:dyDescent="0.15">
      <c r="B6260">
        <f ca="1">IF(INDEX(Transactions!$L:$L,ROW()-8)="",TODAY(),INDEX(Transactions!$G:$G,ROW()-8))</f>
        <v>46238</v>
      </c>
      <c r="F6260">
        <f>IF(INDEX(Transactions!$L:$L,ROW()-8)="",0,INDEX(Transactions!$Q:$Q,ROW()-8))</f>
        <v>0</v>
      </c>
    </row>
    <row r="6261" spans="2:6" x14ac:dyDescent="0.15">
      <c r="B6261">
        <f ca="1">IF(INDEX(Transactions!$L:$L,ROW()-8)="",TODAY(),INDEX(Transactions!$G:$G,ROW()-8))</f>
        <v>46238</v>
      </c>
      <c r="F6261">
        <f>IF(INDEX(Transactions!$L:$L,ROW()-8)="",0,INDEX(Transactions!$Q:$Q,ROW()-8))</f>
        <v>0</v>
      </c>
    </row>
    <row r="6262" spans="2:6" x14ac:dyDescent="0.15">
      <c r="B6262">
        <f ca="1">IF(INDEX(Transactions!$L:$L,ROW()-8)="",TODAY(),INDEX(Transactions!$G:$G,ROW()-8))</f>
        <v>46238</v>
      </c>
      <c r="F6262">
        <f>IF(INDEX(Transactions!$L:$L,ROW()-8)="",0,INDEX(Transactions!$Q:$Q,ROW()-8))</f>
        <v>0</v>
      </c>
    </row>
    <row r="6263" spans="2:6" x14ac:dyDescent="0.15">
      <c r="B6263">
        <f ca="1">IF(INDEX(Transactions!$L:$L,ROW()-8)="",TODAY(),INDEX(Transactions!$G:$G,ROW()-8))</f>
        <v>46238</v>
      </c>
      <c r="F6263">
        <f>IF(INDEX(Transactions!$L:$L,ROW()-8)="",0,INDEX(Transactions!$Q:$Q,ROW()-8))</f>
        <v>0</v>
      </c>
    </row>
    <row r="6264" spans="2:6" x14ac:dyDescent="0.15">
      <c r="B6264">
        <f ca="1">IF(INDEX(Transactions!$L:$L,ROW()-8)="",TODAY(),INDEX(Transactions!$G:$G,ROW()-8))</f>
        <v>46238</v>
      </c>
      <c r="F6264">
        <f>IF(INDEX(Transactions!$L:$L,ROW()-8)="",0,INDEX(Transactions!$Q:$Q,ROW()-8))</f>
        <v>0</v>
      </c>
    </row>
    <row r="6265" spans="2:6" x14ac:dyDescent="0.15">
      <c r="B6265">
        <f ca="1">IF(INDEX(Transactions!$L:$L,ROW()-8)="",TODAY(),INDEX(Transactions!$G:$G,ROW()-8))</f>
        <v>46238</v>
      </c>
      <c r="F6265">
        <f>IF(INDEX(Transactions!$L:$L,ROW()-8)="",0,INDEX(Transactions!$Q:$Q,ROW()-8))</f>
        <v>0</v>
      </c>
    </row>
    <row r="6266" spans="2:6" x14ac:dyDescent="0.15">
      <c r="B6266">
        <f ca="1">IF(INDEX(Transactions!$L:$L,ROW()-8)="",TODAY(),INDEX(Transactions!$G:$G,ROW()-8))</f>
        <v>46238</v>
      </c>
      <c r="F6266">
        <f>IF(INDEX(Transactions!$L:$L,ROW()-8)="",0,INDEX(Transactions!$Q:$Q,ROW()-8))</f>
        <v>0</v>
      </c>
    </row>
    <row r="6267" spans="2:6" x14ac:dyDescent="0.15">
      <c r="B6267">
        <f ca="1">IF(INDEX(Transactions!$L:$L,ROW()-8)="",TODAY(),INDEX(Transactions!$G:$G,ROW()-8))</f>
        <v>46238</v>
      </c>
      <c r="F6267">
        <f>IF(INDEX(Transactions!$L:$L,ROW()-8)="",0,INDEX(Transactions!$Q:$Q,ROW()-8))</f>
        <v>0</v>
      </c>
    </row>
    <row r="6268" spans="2:6" x14ac:dyDescent="0.15">
      <c r="B6268">
        <f ca="1">IF(INDEX(Transactions!$L:$L,ROW()-8)="",TODAY(),INDEX(Transactions!$G:$G,ROW()-8))</f>
        <v>46238</v>
      </c>
      <c r="F6268">
        <f>IF(INDEX(Transactions!$L:$L,ROW()-8)="",0,INDEX(Transactions!$Q:$Q,ROW()-8))</f>
        <v>0</v>
      </c>
    </row>
    <row r="6269" spans="2:6" x14ac:dyDescent="0.15">
      <c r="B6269">
        <f ca="1">IF(INDEX(Transactions!$L:$L,ROW()-8)="",TODAY(),INDEX(Transactions!$G:$G,ROW()-8))</f>
        <v>46238</v>
      </c>
      <c r="F6269">
        <f>IF(INDEX(Transactions!$L:$L,ROW()-8)="",0,INDEX(Transactions!$Q:$Q,ROW()-8))</f>
        <v>0</v>
      </c>
    </row>
    <row r="6270" spans="2:6" x14ac:dyDescent="0.15">
      <c r="B6270">
        <f ca="1">IF(INDEX(Transactions!$L:$L,ROW()-8)="",TODAY(),INDEX(Transactions!$G:$G,ROW()-8))</f>
        <v>46238</v>
      </c>
      <c r="F6270">
        <f>IF(INDEX(Transactions!$L:$L,ROW()-8)="",0,INDEX(Transactions!$Q:$Q,ROW()-8))</f>
        <v>0</v>
      </c>
    </row>
    <row r="6271" spans="2:6" x14ac:dyDescent="0.15">
      <c r="B6271">
        <f ca="1">IF(INDEX(Transactions!$L:$L,ROW()-8)="",TODAY(),INDEX(Transactions!$G:$G,ROW()-8))</f>
        <v>46238</v>
      </c>
      <c r="F6271">
        <f>IF(INDEX(Transactions!$L:$L,ROW()-8)="",0,INDEX(Transactions!$Q:$Q,ROW()-8))</f>
        <v>0</v>
      </c>
    </row>
    <row r="6272" spans="2:6" x14ac:dyDescent="0.15">
      <c r="B6272">
        <f ca="1">IF(INDEX(Transactions!$L:$L,ROW()-8)="",TODAY(),INDEX(Transactions!$G:$G,ROW()-8))</f>
        <v>46238</v>
      </c>
      <c r="F6272">
        <f>IF(INDEX(Transactions!$L:$L,ROW()-8)="",0,INDEX(Transactions!$Q:$Q,ROW()-8))</f>
        <v>0</v>
      </c>
    </row>
    <row r="6273" spans="2:6" x14ac:dyDescent="0.15">
      <c r="B6273">
        <f ca="1">IF(INDEX(Transactions!$L:$L,ROW()-8)="",TODAY(),INDEX(Transactions!$G:$G,ROW()-8))</f>
        <v>46238</v>
      </c>
      <c r="F6273">
        <f>IF(INDEX(Transactions!$L:$L,ROW()-8)="",0,INDEX(Transactions!$Q:$Q,ROW()-8))</f>
        <v>0</v>
      </c>
    </row>
    <row r="6274" spans="2:6" x14ac:dyDescent="0.15">
      <c r="B6274">
        <f ca="1">IF(INDEX(Transactions!$L:$L,ROW()-8)="",TODAY(),INDEX(Transactions!$G:$G,ROW()-8))</f>
        <v>46238</v>
      </c>
      <c r="F6274">
        <f>IF(INDEX(Transactions!$L:$L,ROW()-8)="",0,INDEX(Transactions!$Q:$Q,ROW()-8))</f>
        <v>0</v>
      </c>
    </row>
    <row r="6275" spans="2:6" x14ac:dyDescent="0.15">
      <c r="B6275">
        <f ca="1">IF(INDEX(Transactions!$L:$L,ROW()-8)="",TODAY(),INDEX(Transactions!$G:$G,ROW()-8))</f>
        <v>46238</v>
      </c>
      <c r="F6275">
        <f>IF(INDEX(Transactions!$L:$L,ROW()-8)="",0,INDEX(Transactions!$Q:$Q,ROW()-8))</f>
        <v>0</v>
      </c>
    </row>
    <row r="6276" spans="2:6" x14ac:dyDescent="0.15">
      <c r="B6276">
        <f ca="1">IF(INDEX(Transactions!$L:$L,ROW()-8)="",TODAY(),INDEX(Transactions!$G:$G,ROW()-8))</f>
        <v>46238</v>
      </c>
      <c r="F6276">
        <f>IF(INDEX(Transactions!$L:$L,ROW()-8)="",0,INDEX(Transactions!$Q:$Q,ROW()-8))</f>
        <v>0</v>
      </c>
    </row>
    <row r="6277" spans="2:6" x14ac:dyDescent="0.15">
      <c r="B6277">
        <f ca="1">IF(INDEX(Transactions!$L:$L,ROW()-8)="",TODAY(),INDEX(Transactions!$G:$G,ROW()-8))</f>
        <v>46238</v>
      </c>
      <c r="F6277">
        <f>IF(INDEX(Transactions!$L:$L,ROW()-8)="",0,INDEX(Transactions!$Q:$Q,ROW()-8))</f>
        <v>0</v>
      </c>
    </row>
    <row r="6278" spans="2:6" x14ac:dyDescent="0.15">
      <c r="B6278">
        <f ca="1">IF(INDEX(Transactions!$L:$L,ROW()-8)="",TODAY(),INDEX(Transactions!$G:$G,ROW()-8))</f>
        <v>46238</v>
      </c>
      <c r="F6278">
        <f>IF(INDEX(Transactions!$L:$L,ROW()-8)="",0,INDEX(Transactions!$Q:$Q,ROW()-8))</f>
        <v>0</v>
      </c>
    </row>
    <row r="6279" spans="2:6" x14ac:dyDescent="0.15">
      <c r="B6279">
        <f ca="1">IF(INDEX(Transactions!$L:$L,ROW()-8)="",TODAY(),INDEX(Transactions!$G:$G,ROW()-8))</f>
        <v>46238</v>
      </c>
      <c r="F6279">
        <f>IF(INDEX(Transactions!$L:$L,ROW()-8)="",0,INDEX(Transactions!$Q:$Q,ROW()-8))</f>
        <v>0</v>
      </c>
    </row>
    <row r="6280" spans="2:6" x14ac:dyDescent="0.15">
      <c r="B6280">
        <f ca="1">IF(INDEX(Transactions!$L:$L,ROW()-8)="",TODAY(),INDEX(Transactions!$G:$G,ROW()-8))</f>
        <v>46238</v>
      </c>
      <c r="F6280">
        <f>IF(INDEX(Transactions!$L:$L,ROW()-8)="",0,INDEX(Transactions!$Q:$Q,ROW()-8))</f>
        <v>0</v>
      </c>
    </row>
    <row r="6281" spans="2:6" x14ac:dyDescent="0.15">
      <c r="B6281">
        <f ca="1">IF(INDEX(Transactions!$L:$L,ROW()-8)="",TODAY(),INDEX(Transactions!$G:$G,ROW()-8))</f>
        <v>46238</v>
      </c>
      <c r="F6281">
        <f>IF(INDEX(Transactions!$L:$L,ROW()-8)="",0,INDEX(Transactions!$Q:$Q,ROW()-8))</f>
        <v>0</v>
      </c>
    </row>
    <row r="6282" spans="2:6" x14ac:dyDescent="0.15">
      <c r="B6282">
        <f ca="1">IF(INDEX(Transactions!$L:$L,ROW()-8)="",TODAY(),INDEX(Transactions!$G:$G,ROW()-8))</f>
        <v>46238</v>
      </c>
      <c r="F6282">
        <f>IF(INDEX(Transactions!$L:$L,ROW()-8)="",0,INDEX(Transactions!$Q:$Q,ROW()-8))</f>
        <v>0</v>
      </c>
    </row>
    <row r="6283" spans="2:6" x14ac:dyDescent="0.15">
      <c r="B6283">
        <f ca="1">IF(INDEX(Transactions!$L:$L,ROW()-8)="",TODAY(),INDEX(Transactions!$G:$G,ROW()-8))</f>
        <v>46238</v>
      </c>
      <c r="F6283">
        <f>IF(INDEX(Transactions!$L:$L,ROW()-8)="",0,INDEX(Transactions!$Q:$Q,ROW()-8))</f>
        <v>0</v>
      </c>
    </row>
    <row r="6284" spans="2:6" x14ac:dyDescent="0.15">
      <c r="B6284">
        <f ca="1">IF(INDEX(Transactions!$L:$L,ROW()-8)="",TODAY(),INDEX(Transactions!$G:$G,ROW()-8))</f>
        <v>46238</v>
      </c>
      <c r="F6284">
        <f>IF(INDEX(Transactions!$L:$L,ROW()-8)="",0,INDEX(Transactions!$Q:$Q,ROW()-8))</f>
        <v>0</v>
      </c>
    </row>
    <row r="6285" spans="2:6" x14ac:dyDescent="0.15">
      <c r="B6285">
        <f ca="1">IF(INDEX(Transactions!$L:$L,ROW()-8)="",TODAY(),INDEX(Transactions!$G:$G,ROW()-8))</f>
        <v>46238</v>
      </c>
      <c r="F6285">
        <f>IF(INDEX(Transactions!$L:$L,ROW()-8)="",0,INDEX(Transactions!$Q:$Q,ROW()-8))</f>
        <v>0</v>
      </c>
    </row>
    <row r="6286" spans="2:6" x14ac:dyDescent="0.15">
      <c r="B6286">
        <f ca="1">IF(INDEX(Transactions!$L:$L,ROW()-8)="",TODAY(),INDEX(Transactions!$G:$G,ROW()-8))</f>
        <v>46238</v>
      </c>
      <c r="F6286">
        <f>IF(INDEX(Transactions!$L:$L,ROW()-8)="",0,INDEX(Transactions!$Q:$Q,ROW()-8))</f>
        <v>0</v>
      </c>
    </row>
    <row r="6287" spans="2:6" x14ac:dyDescent="0.15">
      <c r="B6287">
        <f ca="1">IF(INDEX(Transactions!$L:$L,ROW()-8)="",TODAY(),INDEX(Transactions!$G:$G,ROW()-8))</f>
        <v>46238</v>
      </c>
      <c r="F6287">
        <f>IF(INDEX(Transactions!$L:$L,ROW()-8)="",0,INDEX(Transactions!$Q:$Q,ROW()-8))</f>
        <v>0</v>
      </c>
    </row>
    <row r="6288" spans="2:6" x14ac:dyDescent="0.15">
      <c r="B6288">
        <f ca="1">IF(INDEX(Transactions!$L:$L,ROW()-8)="",TODAY(),INDEX(Transactions!$G:$G,ROW()-8))</f>
        <v>46238</v>
      </c>
      <c r="F6288">
        <f>IF(INDEX(Transactions!$L:$L,ROW()-8)="",0,INDEX(Transactions!$Q:$Q,ROW()-8))</f>
        <v>0</v>
      </c>
    </row>
    <row r="6289" spans="2:6" x14ac:dyDescent="0.15">
      <c r="B6289">
        <f ca="1">IF(INDEX(Transactions!$L:$L,ROW()-8)="",TODAY(),INDEX(Transactions!$G:$G,ROW()-8))</f>
        <v>46238</v>
      </c>
      <c r="F6289">
        <f>IF(INDEX(Transactions!$L:$L,ROW()-8)="",0,INDEX(Transactions!$Q:$Q,ROW()-8))</f>
        <v>0</v>
      </c>
    </row>
    <row r="6290" spans="2:6" x14ac:dyDescent="0.15">
      <c r="B6290">
        <f ca="1">IF(INDEX(Transactions!$L:$L,ROW()-8)="",TODAY(),INDEX(Transactions!$G:$G,ROW()-8))</f>
        <v>46238</v>
      </c>
      <c r="F6290">
        <f>IF(INDEX(Transactions!$L:$L,ROW()-8)="",0,INDEX(Transactions!$Q:$Q,ROW()-8))</f>
        <v>0</v>
      </c>
    </row>
    <row r="6291" spans="2:6" x14ac:dyDescent="0.15">
      <c r="B6291">
        <f ca="1">IF(INDEX(Transactions!$L:$L,ROW()-8)="",TODAY(),INDEX(Transactions!$G:$G,ROW()-8))</f>
        <v>46238</v>
      </c>
      <c r="F6291">
        <f>IF(INDEX(Transactions!$L:$L,ROW()-8)="",0,INDEX(Transactions!$Q:$Q,ROW()-8))</f>
        <v>0</v>
      </c>
    </row>
    <row r="6292" spans="2:6" x14ac:dyDescent="0.15">
      <c r="B6292">
        <f ca="1">IF(INDEX(Transactions!$L:$L,ROW()-8)="",TODAY(),INDEX(Transactions!$G:$G,ROW()-8))</f>
        <v>46238</v>
      </c>
      <c r="F6292">
        <f>IF(INDEX(Transactions!$L:$L,ROW()-8)="",0,INDEX(Transactions!$Q:$Q,ROW()-8))</f>
        <v>0</v>
      </c>
    </row>
    <row r="6293" spans="2:6" x14ac:dyDescent="0.15">
      <c r="B6293">
        <f ca="1">IF(INDEX(Transactions!$L:$L,ROW()-8)="",TODAY(),INDEX(Transactions!$G:$G,ROW()-8))</f>
        <v>46238</v>
      </c>
      <c r="F6293">
        <f>IF(INDEX(Transactions!$L:$L,ROW()-8)="",0,INDEX(Transactions!$Q:$Q,ROW()-8))</f>
        <v>0</v>
      </c>
    </row>
    <row r="6294" spans="2:6" x14ac:dyDescent="0.15">
      <c r="B6294">
        <f ca="1">IF(INDEX(Transactions!$L:$L,ROW()-8)="",TODAY(),INDEX(Transactions!$G:$G,ROW()-8))</f>
        <v>46238</v>
      </c>
      <c r="F6294">
        <f>IF(INDEX(Transactions!$L:$L,ROW()-8)="",0,INDEX(Transactions!$Q:$Q,ROW()-8))</f>
        <v>0</v>
      </c>
    </row>
    <row r="6295" spans="2:6" x14ac:dyDescent="0.15">
      <c r="B6295">
        <f ca="1">IF(INDEX(Transactions!$L:$L,ROW()-8)="",TODAY(),INDEX(Transactions!$G:$G,ROW()-8))</f>
        <v>46238</v>
      </c>
      <c r="F6295">
        <f>IF(INDEX(Transactions!$L:$L,ROW()-8)="",0,INDEX(Transactions!$Q:$Q,ROW()-8))</f>
        <v>0</v>
      </c>
    </row>
    <row r="6296" spans="2:6" x14ac:dyDescent="0.15">
      <c r="B6296">
        <f ca="1">IF(INDEX(Transactions!$L:$L,ROW()-8)="",TODAY(),INDEX(Transactions!$G:$G,ROW()-8))</f>
        <v>46238</v>
      </c>
      <c r="F6296">
        <f>IF(INDEX(Transactions!$L:$L,ROW()-8)="",0,INDEX(Transactions!$Q:$Q,ROW()-8))</f>
        <v>0</v>
      </c>
    </row>
    <row r="6297" spans="2:6" x14ac:dyDescent="0.15">
      <c r="B6297">
        <f ca="1">IF(INDEX(Transactions!$L:$L,ROW()-8)="",TODAY(),INDEX(Transactions!$G:$G,ROW()-8))</f>
        <v>46238</v>
      </c>
      <c r="F6297">
        <f>IF(INDEX(Transactions!$L:$L,ROW()-8)="",0,INDEX(Transactions!$Q:$Q,ROW()-8))</f>
        <v>0</v>
      </c>
    </row>
    <row r="6298" spans="2:6" x14ac:dyDescent="0.15">
      <c r="B6298">
        <f ca="1">IF(INDEX(Transactions!$L:$L,ROW()-8)="",TODAY(),INDEX(Transactions!$G:$G,ROW()-8))</f>
        <v>46238</v>
      </c>
      <c r="F6298">
        <f>IF(INDEX(Transactions!$L:$L,ROW()-8)="",0,INDEX(Transactions!$Q:$Q,ROW()-8))</f>
        <v>0</v>
      </c>
    </row>
    <row r="6299" spans="2:6" x14ac:dyDescent="0.15">
      <c r="B6299">
        <f ca="1">IF(INDEX(Transactions!$L:$L,ROW()-8)="",TODAY(),INDEX(Transactions!$G:$G,ROW()-8))</f>
        <v>46238</v>
      </c>
      <c r="F6299">
        <f>IF(INDEX(Transactions!$L:$L,ROW()-8)="",0,INDEX(Transactions!$Q:$Q,ROW()-8))</f>
        <v>0</v>
      </c>
    </row>
    <row r="6300" spans="2:6" x14ac:dyDescent="0.15">
      <c r="B6300">
        <f ca="1">IF(INDEX(Transactions!$L:$L,ROW()-8)="",TODAY(),INDEX(Transactions!$G:$G,ROW()-8))</f>
        <v>46238</v>
      </c>
      <c r="F6300">
        <f>IF(INDEX(Transactions!$L:$L,ROW()-8)="",0,INDEX(Transactions!$Q:$Q,ROW()-8))</f>
        <v>0</v>
      </c>
    </row>
    <row r="6301" spans="2:6" x14ac:dyDescent="0.15">
      <c r="B6301">
        <f ca="1">IF(INDEX(Transactions!$L:$L,ROW()-8)="",TODAY(),INDEX(Transactions!$G:$G,ROW()-8))</f>
        <v>46238</v>
      </c>
      <c r="F6301">
        <f>IF(INDEX(Transactions!$L:$L,ROW()-8)="",0,INDEX(Transactions!$Q:$Q,ROW()-8))</f>
        <v>0</v>
      </c>
    </row>
    <row r="6302" spans="2:6" x14ac:dyDescent="0.15">
      <c r="B6302">
        <f ca="1">IF(INDEX(Transactions!$L:$L,ROW()-8)="",TODAY(),INDEX(Transactions!$G:$G,ROW()-8))</f>
        <v>46238</v>
      </c>
      <c r="F6302">
        <f>IF(INDEX(Transactions!$L:$L,ROW()-8)="",0,INDEX(Transactions!$Q:$Q,ROW()-8))</f>
        <v>0</v>
      </c>
    </row>
    <row r="6303" spans="2:6" x14ac:dyDescent="0.15">
      <c r="B6303">
        <f ca="1">IF(INDEX(Transactions!$L:$L,ROW()-8)="",TODAY(),INDEX(Transactions!$G:$G,ROW()-8))</f>
        <v>46238</v>
      </c>
      <c r="F6303">
        <f>IF(INDEX(Transactions!$L:$L,ROW()-8)="",0,INDEX(Transactions!$Q:$Q,ROW()-8))</f>
        <v>0</v>
      </c>
    </row>
    <row r="6304" spans="2:6" x14ac:dyDescent="0.15">
      <c r="B6304">
        <f ca="1">IF(INDEX(Transactions!$L:$L,ROW()-8)="",TODAY(),INDEX(Transactions!$G:$G,ROW()-8))</f>
        <v>46238</v>
      </c>
      <c r="F6304">
        <f>IF(INDEX(Transactions!$L:$L,ROW()-8)="",0,INDEX(Transactions!$Q:$Q,ROW()-8))</f>
        <v>0</v>
      </c>
    </row>
    <row r="6305" spans="2:6" x14ac:dyDescent="0.15">
      <c r="B6305">
        <f ca="1">IF(INDEX(Transactions!$L:$L,ROW()-8)="",TODAY(),INDEX(Transactions!$G:$G,ROW()-8))</f>
        <v>46238</v>
      </c>
      <c r="F6305">
        <f>IF(INDEX(Transactions!$L:$L,ROW()-8)="",0,INDEX(Transactions!$Q:$Q,ROW()-8))</f>
        <v>0</v>
      </c>
    </row>
    <row r="6306" spans="2:6" x14ac:dyDescent="0.15">
      <c r="B6306">
        <f ca="1">IF(INDEX(Transactions!$L:$L,ROW()-8)="",TODAY(),INDEX(Transactions!$G:$G,ROW()-8))</f>
        <v>46238</v>
      </c>
      <c r="F6306">
        <f>IF(INDEX(Transactions!$L:$L,ROW()-8)="",0,INDEX(Transactions!$Q:$Q,ROW()-8))</f>
        <v>0</v>
      </c>
    </row>
    <row r="6307" spans="2:6" x14ac:dyDescent="0.15">
      <c r="B6307">
        <f ca="1">IF(INDEX(Transactions!$L:$L,ROW()-8)="",TODAY(),INDEX(Transactions!$G:$G,ROW()-8))</f>
        <v>46238</v>
      </c>
      <c r="F6307">
        <f>IF(INDEX(Transactions!$L:$L,ROW()-8)="",0,INDEX(Transactions!$Q:$Q,ROW()-8))</f>
        <v>0</v>
      </c>
    </row>
    <row r="6308" spans="2:6" x14ac:dyDescent="0.15">
      <c r="B6308">
        <f ca="1">IF(INDEX(Transactions!$L:$L,ROW()-8)="",TODAY(),INDEX(Transactions!$G:$G,ROW()-8))</f>
        <v>46238</v>
      </c>
      <c r="F6308">
        <f>IF(INDEX(Transactions!$L:$L,ROW()-8)="",0,INDEX(Transactions!$Q:$Q,ROW()-8))</f>
        <v>0</v>
      </c>
    </row>
    <row r="6309" spans="2:6" x14ac:dyDescent="0.15">
      <c r="B6309">
        <f ca="1">IF(INDEX(Transactions!$L:$L,ROW()-8)="",TODAY(),INDEX(Transactions!$G:$G,ROW()-8))</f>
        <v>46238</v>
      </c>
      <c r="F6309">
        <f>IF(INDEX(Transactions!$L:$L,ROW()-8)="",0,INDEX(Transactions!$Q:$Q,ROW()-8))</f>
        <v>0</v>
      </c>
    </row>
    <row r="6310" spans="2:6" x14ac:dyDescent="0.15">
      <c r="B6310">
        <f ca="1">IF(INDEX(Transactions!$L:$L,ROW()-8)="",TODAY(),INDEX(Transactions!$G:$G,ROW()-8))</f>
        <v>46238</v>
      </c>
      <c r="F6310">
        <f>IF(INDEX(Transactions!$L:$L,ROW()-8)="",0,INDEX(Transactions!$Q:$Q,ROW()-8))</f>
        <v>0</v>
      </c>
    </row>
    <row r="6311" spans="2:6" x14ac:dyDescent="0.15">
      <c r="B6311">
        <f ca="1">IF(INDEX(Transactions!$L:$L,ROW()-8)="",TODAY(),INDEX(Transactions!$G:$G,ROW()-8))</f>
        <v>46238</v>
      </c>
      <c r="F6311">
        <f>IF(INDEX(Transactions!$L:$L,ROW()-8)="",0,INDEX(Transactions!$Q:$Q,ROW()-8))</f>
        <v>0</v>
      </c>
    </row>
    <row r="6312" spans="2:6" x14ac:dyDescent="0.15">
      <c r="B6312">
        <f ca="1">IF(INDEX(Transactions!$L:$L,ROW()-8)="",TODAY(),INDEX(Transactions!$G:$G,ROW()-8))</f>
        <v>46238</v>
      </c>
      <c r="F6312">
        <f>IF(INDEX(Transactions!$L:$L,ROW()-8)="",0,INDEX(Transactions!$Q:$Q,ROW()-8))</f>
        <v>0</v>
      </c>
    </row>
    <row r="6313" spans="2:6" x14ac:dyDescent="0.15">
      <c r="B6313">
        <f ca="1">IF(INDEX(Transactions!$L:$L,ROW()-8)="",TODAY(),INDEX(Transactions!$G:$G,ROW()-8))</f>
        <v>46238</v>
      </c>
      <c r="F6313">
        <f>IF(INDEX(Transactions!$L:$L,ROW()-8)="",0,INDEX(Transactions!$Q:$Q,ROW()-8))</f>
        <v>0</v>
      </c>
    </row>
    <row r="6314" spans="2:6" x14ac:dyDescent="0.15">
      <c r="B6314">
        <f ca="1">IF(INDEX(Transactions!$L:$L,ROW()-8)="",TODAY(),INDEX(Transactions!$G:$G,ROW()-8))</f>
        <v>46238</v>
      </c>
      <c r="F6314">
        <f>IF(INDEX(Transactions!$L:$L,ROW()-8)="",0,INDEX(Transactions!$Q:$Q,ROW()-8))</f>
        <v>0</v>
      </c>
    </row>
    <row r="6315" spans="2:6" x14ac:dyDescent="0.15">
      <c r="B6315">
        <f ca="1">IF(INDEX(Transactions!$L:$L,ROW()-8)="",TODAY(),INDEX(Transactions!$G:$G,ROW()-8))</f>
        <v>46238</v>
      </c>
      <c r="F6315">
        <f>IF(INDEX(Transactions!$L:$L,ROW()-8)="",0,INDEX(Transactions!$Q:$Q,ROW()-8))</f>
        <v>0</v>
      </c>
    </row>
    <row r="6316" spans="2:6" x14ac:dyDescent="0.15">
      <c r="B6316">
        <f ca="1">IF(INDEX(Transactions!$L:$L,ROW()-8)="",TODAY(),INDEX(Transactions!$G:$G,ROW()-8))</f>
        <v>46238</v>
      </c>
      <c r="F6316">
        <f>IF(INDEX(Transactions!$L:$L,ROW()-8)="",0,INDEX(Transactions!$Q:$Q,ROW()-8))</f>
        <v>0</v>
      </c>
    </row>
    <row r="6317" spans="2:6" x14ac:dyDescent="0.15">
      <c r="B6317">
        <f ca="1">IF(INDEX(Transactions!$L:$L,ROW()-8)="",TODAY(),INDEX(Transactions!$G:$G,ROW()-8))</f>
        <v>46238</v>
      </c>
      <c r="F6317">
        <f>IF(INDEX(Transactions!$L:$L,ROW()-8)="",0,INDEX(Transactions!$Q:$Q,ROW()-8))</f>
        <v>0</v>
      </c>
    </row>
    <row r="6318" spans="2:6" x14ac:dyDescent="0.15">
      <c r="B6318">
        <f ca="1">IF(INDEX(Transactions!$L:$L,ROW()-8)="",TODAY(),INDEX(Transactions!$G:$G,ROW()-8))</f>
        <v>46238</v>
      </c>
      <c r="F6318">
        <f>IF(INDEX(Transactions!$L:$L,ROW()-8)="",0,INDEX(Transactions!$Q:$Q,ROW()-8))</f>
        <v>0</v>
      </c>
    </row>
    <row r="6319" spans="2:6" x14ac:dyDescent="0.15">
      <c r="B6319">
        <f ca="1">IF(INDEX(Transactions!$L:$L,ROW()-8)="",TODAY(),INDEX(Transactions!$G:$G,ROW()-8))</f>
        <v>46238</v>
      </c>
      <c r="F6319">
        <f>IF(INDEX(Transactions!$L:$L,ROW()-8)="",0,INDEX(Transactions!$Q:$Q,ROW()-8))</f>
        <v>0</v>
      </c>
    </row>
    <row r="6320" spans="2:6" x14ac:dyDescent="0.15">
      <c r="B6320">
        <f ca="1">IF(INDEX(Transactions!$L:$L,ROW()-8)="",TODAY(),INDEX(Transactions!$G:$G,ROW()-8))</f>
        <v>46238</v>
      </c>
      <c r="F6320">
        <f>IF(INDEX(Transactions!$L:$L,ROW()-8)="",0,INDEX(Transactions!$Q:$Q,ROW()-8))</f>
        <v>0</v>
      </c>
    </row>
    <row r="6321" spans="2:6" x14ac:dyDescent="0.15">
      <c r="B6321">
        <f ca="1">IF(INDEX(Transactions!$L:$L,ROW()-8)="",TODAY(),INDEX(Transactions!$G:$G,ROW()-8))</f>
        <v>46238</v>
      </c>
      <c r="F6321">
        <f>IF(INDEX(Transactions!$L:$L,ROW()-8)="",0,INDEX(Transactions!$Q:$Q,ROW()-8))</f>
        <v>0</v>
      </c>
    </row>
    <row r="6322" spans="2:6" x14ac:dyDescent="0.15">
      <c r="B6322">
        <f ca="1">IF(INDEX(Transactions!$L:$L,ROW()-8)="",TODAY(),INDEX(Transactions!$G:$G,ROW()-8))</f>
        <v>46238</v>
      </c>
      <c r="F6322">
        <f>IF(INDEX(Transactions!$L:$L,ROW()-8)="",0,INDEX(Transactions!$Q:$Q,ROW()-8))</f>
        <v>0</v>
      </c>
    </row>
    <row r="6323" spans="2:6" x14ac:dyDescent="0.15">
      <c r="B6323">
        <f ca="1">IF(INDEX(Transactions!$L:$L,ROW()-8)="",TODAY(),INDEX(Transactions!$G:$G,ROW()-8))</f>
        <v>46238</v>
      </c>
      <c r="F6323">
        <f>IF(INDEX(Transactions!$L:$L,ROW()-8)="",0,INDEX(Transactions!$Q:$Q,ROW()-8))</f>
        <v>0</v>
      </c>
    </row>
    <row r="6324" spans="2:6" x14ac:dyDescent="0.15">
      <c r="B6324">
        <f ca="1">IF(INDEX(Transactions!$L:$L,ROW()-8)="",TODAY(),INDEX(Transactions!$G:$G,ROW()-8))</f>
        <v>46238</v>
      </c>
      <c r="F6324">
        <f>IF(INDEX(Transactions!$L:$L,ROW()-8)="",0,INDEX(Transactions!$Q:$Q,ROW()-8))</f>
        <v>0</v>
      </c>
    </row>
    <row r="6325" spans="2:6" x14ac:dyDescent="0.15">
      <c r="B6325">
        <f ca="1">IF(INDEX(Transactions!$L:$L,ROW()-8)="",TODAY(),INDEX(Transactions!$G:$G,ROW()-8))</f>
        <v>46238</v>
      </c>
      <c r="F6325">
        <f>IF(INDEX(Transactions!$L:$L,ROW()-8)="",0,INDEX(Transactions!$Q:$Q,ROW()-8))</f>
        <v>0</v>
      </c>
    </row>
    <row r="6326" spans="2:6" x14ac:dyDescent="0.15">
      <c r="B6326">
        <f ca="1">IF(INDEX(Transactions!$L:$L,ROW()-8)="",TODAY(),INDEX(Transactions!$G:$G,ROW()-8))</f>
        <v>46238</v>
      </c>
      <c r="F6326">
        <f>IF(INDEX(Transactions!$L:$L,ROW()-8)="",0,INDEX(Transactions!$Q:$Q,ROW()-8))</f>
        <v>0</v>
      </c>
    </row>
    <row r="6327" spans="2:6" x14ac:dyDescent="0.15">
      <c r="B6327">
        <f ca="1">IF(INDEX(Transactions!$L:$L,ROW()-8)="",TODAY(),INDEX(Transactions!$G:$G,ROW()-8))</f>
        <v>46238</v>
      </c>
      <c r="F6327">
        <f>IF(INDEX(Transactions!$L:$L,ROW()-8)="",0,INDEX(Transactions!$Q:$Q,ROW()-8))</f>
        <v>0</v>
      </c>
    </row>
    <row r="6328" spans="2:6" x14ac:dyDescent="0.15">
      <c r="B6328">
        <f ca="1">IF(INDEX(Transactions!$L:$L,ROW()-8)="",TODAY(),INDEX(Transactions!$G:$G,ROW()-8))</f>
        <v>46238</v>
      </c>
      <c r="F6328">
        <f>IF(INDEX(Transactions!$L:$L,ROW()-8)="",0,INDEX(Transactions!$Q:$Q,ROW()-8))</f>
        <v>0</v>
      </c>
    </row>
    <row r="6329" spans="2:6" x14ac:dyDescent="0.15">
      <c r="B6329">
        <f ca="1">IF(INDEX(Transactions!$L:$L,ROW()-8)="",TODAY(),INDEX(Transactions!$G:$G,ROW()-8))</f>
        <v>46238</v>
      </c>
      <c r="F6329">
        <f>IF(INDEX(Transactions!$L:$L,ROW()-8)="",0,INDEX(Transactions!$Q:$Q,ROW()-8))</f>
        <v>0</v>
      </c>
    </row>
    <row r="6330" spans="2:6" x14ac:dyDescent="0.15">
      <c r="B6330">
        <f ca="1">IF(INDEX(Transactions!$L:$L,ROW()-8)="",TODAY(),INDEX(Transactions!$G:$G,ROW()-8))</f>
        <v>46238</v>
      </c>
      <c r="F6330">
        <f>IF(INDEX(Transactions!$L:$L,ROW()-8)="",0,INDEX(Transactions!$Q:$Q,ROW()-8))</f>
        <v>0</v>
      </c>
    </row>
    <row r="6331" spans="2:6" x14ac:dyDescent="0.15">
      <c r="B6331">
        <f ca="1">IF(INDEX(Transactions!$L:$L,ROW()-8)="",TODAY(),INDEX(Transactions!$G:$G,ROW()-8))</f>
        <v>46238</v>
      </c>
      <c r="F6331">
        <f>IF(INDEX(Transactions!$L:$L,ROW()-8)="",0,INDEX(Transactions!$Q:$Q,ROW()-8))</f>
        <v>0</v>
      </c>
    </row>
    <row r="6332" spans="2:6" x14ac:dyDescent="0.15">
      <c r="B6332">
        <f ca="1">IF(INDEX(Transactions!$L:$L,ROW()-8)="",TODAY(),INDEX(Transactions!$G:$G,ROW()-8))</f>
        <v>46238</v>
      </c>
      <c r="F6332">
        <f>IF(INDEX(Transactions!$L:$L,ROW()-8)="",0,INDEX(Transactions!$Q:$Q,ROW()-8))</f>
        <v>0</v>
      </c>
    </row>
    <row r="6333" spans="2:6" x14ac:dyDescent="0.15">
      <c r="B6333">
        <f ca="1">IF(INDEX(Transactions!$L:$L,ROW()-8)="",TODAY(),INDEX(Transactions!$G:$G,ROW()-8))</f>
        <v>46238</v>
      </c>
      <c r="F6333">
        <f>IF(INDEX(Transactions!$L:$L,ROW()-8)="",0,INDEX(Transactions!$Q:$Q,ROW()-8))</f>
        <v>0</v>
      </c>
    </row>
    <row r="6334" spans="2:6" x14ac:dyDescent="0.15">
      <c r="B6334">
        <f ca="1">IF(INDEX(Transactions!$L:$L,ROW()-8)="",TODAY(),INDEX(Transactions!$G:$G,ROW()-8))</f>
        <v>46238</v>
      </c>
      <c r="F6334">
        <f>IF(INDEX(Transactions!$L:$L,ROW()-8)="",0,INDEX(Transactions!$Q:$Q,ROW()-8))</f>
        <v>0</v>
      </c>
    </row>
    <row r="6335" spans="2:6" x14ac:dyDescent="0.15">
      <c r="B6335">
        <f ca="1">IF(INDEX(Transactions!$L:$L,ROW()-8)="",TODAY(),INDEX(Transactions!$G:$G,ROW()-8))</f>
        <v>46238</v>
      </c>
      <c r="F6335">
        <f>IF(INDEX(Transactions!$L:$L,ROW()-8)="",0,INDEX(Transactions!$Q:$Q,ROW()-8))</f>
        <v>0</v>
      </c>
    </row>
    <row r="6336" spans="2:6" x14ac:dyDescent="0.15">
      <c r="B6336">
        <f ca="1">IF(INDEX(Transactions!$L:$L,ROW()-8)="",TODAY(),INDEX(Transactions!$G:$G,ROW()-8))</f>
        <v>46238</v>
      </c>
      <c r="F6336">
        <f>IF(INDEX(Transactions!$L:$L,ROW()-8)="",0,INDEX(Transactions!$Q:$Q,ROW()-8))</f>
        <v>0</v>
      </c>
    </row>
    <row r="6337" spans="2:6" x14ac:dyDescent="0.15">
      <c r="B6337">
        <f ca="1">IF(INDEX(Transactions!$L:$L,ROW()-8)="",TODAY(),INDEX(Transactions!$G:$G,ROW()-8))</f>
        <v>46238</v>
      </c>
      <c r="F6337">
        <f>IF(INDEX(Transactions!$L:$L,ROW()-8)="",0,INDEX(Transactions!$Q:$Q,ROW()-8))</f>
        <v>0</v>
      </c>
    </row>
    <row r="6338" spans="2:6" x14ac:dyDescent="0.15">
      <c r="B6338">
        <f ca="1">IF(INDEX(Transactions!$L:$L,ROW()-8)="",TODAY(),INDEX(Transactions!$G:$G,ROW()-8))</f>
        <v>46238</v>
      </c>
      <c r="F6338">
        <f>IF(INDEX(Transactions!$L:$L,ROW()-8)="",0,INDEX(Transactions!$Q:$Q,ROW()-8))</f>
        <v>0</v>
      </c>
    </row>
    <row r="6339" spans="2:6" x14ac:dyDescent="0.15">
      <c r="B6339">
        <f ca="1">IF(INDEX(Transactions!$L:$L,ROW()-8)="",TODAY(),INDEX(Transactions!$G:$G,ROW()-8))</f>
        <v>46238</v>
      </c>
      <c r="F6339">
        <f>IF(INDEX(Transactions!$L:$L,ROW()-8)="",0,INDEX(Transactions!$Q:$Q,ROW()-8))</f>
        <v>0</v>
      </c>
    </row>
    <row r="6340" spans="2:6" x14ac:dyDescent="0.15">
      <c r="B6340">
        <f ca="1">IF(INDEX(Transactions!$L:$L,ROW()-8)="",TODAY(),INDEX(Transactions!$G:$G,ROW()-8))</f>
        <v>46238</v>
      </c>
      <c r="F6340">
        <f>IF(INDEX(Transactions!$L:$L,ROW()-8)="",0,INDEX(Transactions!$Q:$Q,ROW()-8))</f>
        <v>0</v>
      </c>
    </row>
    <row r="6341" spans="2:6" x14ac:dyDescent="0.15">
      <c r="B6341">
        <f ca="1">IF(INDEX(Transactions!$L:$L,ROW()-8)="",TODAY(),INDEX(Transactions!$G:$G,ROW()-8))</f>
        <v>46238</v>
      </c>
      <c r="F6341">
        <f>IF(INDEX(Transactions!$L:$L,ROW()-8)="",0,INDEX(Transactions!$Q:$Q,ROW()-8))</f>
        <v>0</v>
      </c>
    </row>
    <row r="6342" spans="2:6" x14ac:dyDescent="0.15">
      <c r="B6342">
        <f ca="1">IF(INDEX(Transactions!$L:$L,ROW()-8)="",TODAY(),INDEX(Transactions!$G:$G,ROW()-8))</f>
        <v>46238</v>
      </c>
      <c r="F6342">
        <f>IF(INDEX(Transactions!$L:$L,ROW()-8)="",0,INDEX(Transactions!$Q:$Q,ROW()-8))</f>
        <v>0</v>
      </c>
    </row>
    <row r="6343" spans="2:6" x14ac:dyDescent="0.15">
      <c r="B6343">
        <f ca="1">IF(INDEX(Transactions!$L:$L,ROW()-8)="",TODAY(),INDEX(Transactions!$G:$G,ROW()-8))</f>
        <v>46238</v>
      </c>
      <c r="F6343">
        <f>IF(INDEX(Transactions!$L:$L,ROW()-8)="",0,INDEX(Transactions!$Q:$Q,ROW()-8))</f>
        <v>0</v>
      </c>
    </row>
    <row r="6344" spans="2:6" x14ac:dyDescent="0.15">
      <c r="B6344">
        <f ca="1">IF(INDEX(Transactions!$L:$L,ROW()-8)="",TODAY(),INDEX(Transactions!$G:$G,ROW()-8))</f>
        <v>46238</v>
      </c>
      <c r="F6344">
        <f>IF(INDEX(Transactions!$L:$L,ROW()-8)="",0,INDEX(Transactions!$Q:$Q,ROW()-8))</f>
        <v>0</v>
      </c>
    </row>
    <row r="6345" spans="2:6" x14ac:dyDescent="0.15">
      <c r="B6345">
        <f ca="1">IF(INDEX(Transactions!$L:$L,ROW()-8)="",TODAY(),INDEX(Transactions!$G:$G,ROW()-8))</f>
        <v>46238</v>
      </c>
      <c r="F6345">
        <f>IF(INDEX(Transactions!$L:$L,ROW()-8)="",0,INDEX(Transactions!$Q:$Q,ROW()-8))</f>
        <v>0</v>
      </c>
    </row>
    <row r="6346" spans="2:6" x14ac:dyDescent="0.15">
      <c r="B6346">
        <f ca="1">IF(INDEX(Transactions!$L:$L,ROW()-8)="",TODAY(),INDEX(Transactions!$G:$G,ROW()-8))</f>
        <v>46238</v>
      </c>
      <c r="F6346">
        <f>IF(INDEX(Transactions!$L:$L,ROW()-8)="",0,INDEX(Transactions!$Q:$Q,ROW()-8))</f>
        <v>0</v>
      </c>
    </row>
    <row r="6347" spans="2:6" x14ac:dyDescent="0.15">
      <c r="B6347">
        <f ca="1">IF(INDEX(Transactions!$L:$L,ROW()-8)="",TODAY(),INDEX(Transactions!$G:$G,ROW()-8))</f>
        <v>46238</v>
      </c>
      <c r="F6347">
        <f>IF(INDEX(Transactions!$L:$L,ROW()-8)="",0,INDEX(Transactions!$Q:$Q,ROW()-8))</f>
        <v>0</v>
      </c>
    </row>
    <row r="6348" spans="2:6" x14ac:dyDescent="0.15">
      <c r="B6348">
        <f ca="1">IF(INDEX(Transactions!$L:$L,ROW()-8)="",TODAY(),INDEX(Transactions!$G:$G,ROW()-8))</f>
        <v>46238</v>
      </c>
      <c r="F6348">
        <f>IF(INDEX(Transactions!$L:$L,ROW()-8)="",0,INDEX(Transactions!$Q:$Q,ROW()-8))</f>
        <v>0</v>
      </c>
    </row>
    <row r="6349" spans="2:6" x14ac:dyDescent="0.15">
      <c r="B6349">
        <f ca="1">IF(INDEX(Transactions!$L:$L,ROW()-8)="",TODAY(),INDEX(Transactions!$G:$G,ROW()-8))</f>
        <v>46238</v>
      </c>
      <c r="F6349">
        <f>IF(INDEX(Transactions!$L:$L,ROW()-8)="",0,INDEX(Transactions!$Q:$Q,ROW()-8))</f>
        <v>0</v>
      </c>
    </row>
    <row r="6350" spans="2:6" x14ac:dyDescent="0.15">
      <c r="B6350">
        <f ca="1">IF(INDEX(Transactions!$L:$L,ROW()-8)="",TODAY(),INDEX(Transactions!$G:$G,ROW()-8))</f>
        <v>46238</v>
      </c>
      <c r="F6350">
        <f>IF(INDEX(Transactions!$L:$L,ROW()-8)="",0,INDEX(Transactions!$Q:$Q,ROW()-8))</f>
        <v>0</v>
      </c>
    </row>
    <row r="6351" spans="2:6" x14ac:dyDescent="0.15">
      <c r="B6351">
        <f ca="1">IF(INDEX(Transactions!$L:$L,ROW()-8)="",TODAY(),INDEX(Transactions!$G:$G,ROW()-8))</f>
        <v>46238</v>
      </c>
      <c r="F6351">
        <f>IF(INDEX(Transactions!$L:$L,ROW()-8)="",0,INDEX(Transactions!$Q:$Q,ROW()-8))</f>
        <v>0</v>
      </c>
    </row>
    <row r="6352" spans="2:6" x14ac:dyDescent="0.15">
      <c r="B6352">
        <f ca="1">IF(INDEX(Transactions!$L:$L,ROW()-8)="",TODAY(),INDEX(Transactions!$G:$G,ROW()-8))</f>
        <v>46238</v>
      </c>
      <c r="F6352">
        <f>IF(INDEX(Transactions!$L:$L,ROW()-8)="",0,INDEX(Transactions!$Q:$Q,ROW()-8))</f>
        <v>0</v>
      </c>
    </row>
    <row r="6353" spans="2:6" x14ac:dyDescent="0.15">
      <c r="B6353">
        <f ca="1">IF(INDEX(Transactions!$L:$L,ROW()-8)="",TODAY(),INDEX(Transactions!$G:$G,ROW()-8))</f>
        <v>46238</v>
      </c>
      <c r="F6353">
        <f>IF(INDEX(Transactions!$L:$L,ROW()-8)="",0,INDEX(Transactions!$Q:$Q,ROW()-8))</f>
        <v>0</v>
      </c>
    </row>
    <row r="6354" spans="2:6" x14ac:dyDescent="0.15">
      <c r="B6354">
        <f ca="1">IF(INDEX(Transactions!$L:$L,ROW()-8)="",TODAY(),INDEX(Transactions!$G:$G,ROW()-8))</f>
        <v>46238</v>
      </c>
      <c r="F6354">
        <f>IF(INDEX(Transactions!$L:$L,ROW()-8)="",0,INDEX(Transactions!$Q:$Q,ROW()-8))</f>
        <v>0</v>
      </c>
    </row>
    <row r="6355" spans="2:6" x14ac:dyDescent="0.15">
      <c r="B6355">
        <f ca="1">IF(INDEX(Transactions!$L:$L,ROW()-8)="",TODAY(),INDEX(Transactions!$G:$G,ROW()-8))</f>
        <v>46238</v>
      </c>
      <c r="F6355">
        <f>IF(INDEX(Transactions!$L:$L,ROW()-8)="",0,INDEX(Transactions!$Q:$Q,ROW()-8))</f>
        <v>0</v>
      </c>
    </row>
    <row r="6356" spans="2:6" x14ac:dyDescent="0.15">
      <c r="B6356">
        <f ca="1">IF(INDEX(Transactions!$L:$L,ROW()-8)="",TODAY(),INDEX(Transactions!$G:$G,ROW()-8))</f>
        <v>46238</v>
      </c>
      <c r="F6356">
        <f>IF(INDEX(Transactions!$L:$L,ROW()-8)="",0,INDEX(Transactions!$Q:$Q,ROW()-8))</f>
        <v>0</v>
      </c>
    </row>
    <row r="6357" spans="2:6" x14ac:dyDescent="0.15">
      <c r="B6357">
        <f ca="1">IF(INDEX(Transactions!$L:$L,ROW()-8)="",TODAY(),INDEX(Transactions!$G:$G,ROW()-8))</f>
        <v>46238</v>
      </c>
      <c r="F6357">
        <f>IF(INDEX(Transactions!$L:$L,ROW()-8)="",0,INDEX(Transactions!$Q:$Q,ROW()-8))</f>
        <v>0</v>
      </c>
    </row>
    <row r="6358" spans="2:6" x14ac:dyDescent="0.15">
      <c r="B6358">
        <f ca="1">IF(INDEX(Transactions!$L:$L,ROW()-8)="",TODAY(),INDEX(Transactions!$G:$G,ROW()-8))</f>
        <v>46238</v>
      </c>
      <c r="F6358">
        <f>IF(INDEX(Transactions!$L:$L,ROW()-8)="",0,INDEX(Transactions!$Q:$Q,ROW()-8))</f>
        <v>0</v>
      </c>
    </row>
    <row r="6359" spans="2:6" x14ac:dyDescent="0.15">
      <c r="B6359">
        <f ca="1">IF(INDEX(Transactions!$L:$L,ROW()-8)="",TODAY(),INDEX(Transactions!$G:$G,ROW()-8))</f>
        <v>46238</v>
      </c>
      <c r="F6359">
        <f>IF(INDEX(Transactions!$L:$L,ROW()-8)="",0,INDEX(Transactions!$Q:$Q,ROW()-8))</f>
        <v>0</v>
      </c>
    </row>
    <row r="6360" spans="2:6" x14ac:dyDescent="0.15">
      <c r="B6360">
        <f ca="1">IF(INDEX(Transactions!$L:$L,ROW()-8)="",TODAY(),INDEX(Transactions!$G:$G,ROW()-8))</f>
        <v>46238</v>
      </c>
      <c r="F6360">
        <f>IF(INDEX(Transactions!$L:$L,ROW()-8)="",0,INDEX(Transactions!$Q:$Q,ROW()-8))</f>
        <v>0</v>
      </c>
    </row>
    <row r="6361" spans="2:6" x14ac:dyDescent="0.15">
      <c r="B6361">
        <f ca="1">IF(INDEX(Transactions!$L:$L,ROW()-8)="",TODAY(),INDEX(Transactions!$G:$G,ROW()-8))</f>
        <v>46238</v>
      </c>
      <c r="F6361">
        <f>IF(INDEX(Transactions!$L:$L,ROW()-8)="",0,INDEX(Transactions!$Q:$Q,ROW()-8))</f>
        <v>0</v>
      </c>
    </row>
    <row r="6362" spans="2:6" x14ac:dyDescent="0.15">
      <c r="B6362">
        <f ca="1">IF(INDEX(Transactions!$L:$L,ROW()-8)="",TODAY(),INDEX(Transactions!$G:$G,ROW()-8))</f>
        <v>46238</v>
      </c>
      <c r="F6362">
        <f>IF(INDEX(Transactions!$L:$L,ROW()-8)="",0,INDEX(Transactions!$Q:$Q,ROW()-8))</f>
        <v>0</v>
      </c>
    </row>
    <row r="6363" spans="2:6" x14ac:dyDescent="0.15">
      <c r="B6363">
        <f ca="1">IF(INDEX(Transactions!$L:$L,ROW()-8)="",TODAY(),INDEX(Transactions!$G:$G,ROW()-8))</f>
        <v>46238</v>
      </c>
      <c r="F6363">
        <f>IF(INDEX(Transactions!$L:$L,ROW()-8)="",0,INDEX(Transactions!$Q:$Q,ROW()-8))</f>
        <v>0</v>
      </c>
    </row>
    <row r="6364" spans="2:6" x14ac:dyDescent="0.15">
      <c r="B6364">
        <f ca="1">IF(INDEX(Transactions!$L:$L,ROW()-8)="",TODAY(),INDEX(Transactions!$G:$G,ROW()-8))</f>
        <v>46238</v>
      </c>
      <c r="F6364">
        <f>IF(INDEX(Transactions!$L:$L,ROW()-8)="",0,INDEX(Transactions!$Q:$Q,ROW()-8))</f>
        <v>0</v>
      </c>
    </row>
    <row r="6365" spans="2:6" x14ac:dyDescent="0.15">
      <c r="B6365">
        <f ca="1">IF(INDEX(Transactions!$L:$L,ROW()-8)="",TODAY(),INDEX(Transactions!$G:$G,ROW()-8))</f>
        <v>46238</v>
      </c>
      <c r="F6365">
        <f>IF(INDEX(Transactions!$L:$L,ROW()-8)="",0,INDEX(Transactions!$Q:$Q,ROW()-8))</f>
        <v>0</v>
      </c>
    </row>
    <row r="6366" spans="2:6" x14ac:dyDescent="0.15">
      <c r="B6366">
        <f ca="1">IF(INDEX(Transactions!$L:$L,ROW()-8)="",TODAY(),INDEX(Transactions!$G:$G,ROW()-8))</f>
        <v>46238</v>
      </c>
      <c r="F6366">
        <f>IF(INDEX(Transactions!$L:$L,ROW()-8)="",0,INDEX(Transactions!$Q:$Q,ROW()-8))</f>
        <v>0</v>
      </c>
    </row>
    <row r="6367" spans="2:6" x14ac:dyDescent="0.15">
      <c r="B6367">
        <f ca="1">IF(INDEX(Transactions!$L:$L,ROW()-8)="",TODAY(),INDEX(Transactions!$G:$G,ROW()-8))</f>
        <v>46238</v>
      </c>
      <c r="F6367">
        <f>IF(INDEX(Transactions!$L:$L,ROW()-8)="",0,INDEX(Transactions!$Q:$Q,ROW()-8))</f>
        <v>0</v>
      </c>
    </row>
    <row r="6368" spans="2:6" x14ac:dyDescent="0.15">
      <c r="B6368">
        <f ca="1">IF(INDEX(Transactions!$L:$L,ROW()-8)="",TODAY(),INDEX(Transactions!$G:$G,ROW()-8))</f>
        <v>46238</v>
      </c>
      <c r="F6368">
        <f>IF(INDEX(Transactions!$L:$L,ROW()-8)="",0,INDEX(Transactions!$Q:$Q,ROW()-8))</f>
        <v>0</v>
      </c>
    </row>
    <row r="6369" spans="2:6" x14ac:dyDescent="0.15">
      <c r="B6369">
        <f ca="1">IF(INDEX(Transactions!$L:$L,ROW()-8)="",TODAY(),INDEX(Transactions!$G:$G,ROW()-8))</f>
        <v>46238</v>
      </c>
      <c r="F6369">
        <f>IF(INDEX(Transactions!$L:$L,ROW()-8)="",0,INDEX(Transactions!$Q:$Q,ROW()-8))</f>
        <v>0</v>
      </c>
    </row>
    <row r="6370" spans="2:6" x14ac:dyDescent="0.15">
      <c r="B6370">
        <f ca="1">IF(INDEX(Transactions!$L:$L,ROW()-8)="",TODAY(),INDEX(Transactions!$G:$G,ROW()-8))</f>
        <v>46238</v>
      </c>
      <c r="F6370">
        <f>IF(INDEX(Transactions!$L:$L,ROW()-8)="",0,INDEX(Transactions!$Q:$Q,ROW()-8))</f>
        <v>0</v>
      </c>
    </row>
    <row r="6371" spans="2:6" x14ac:dyDescent="0.15">
      <c r="B6371">
        <f ca="1">IF(INDEX(Transactions!$L:$L,ROW()-8)="",TODAY(),INDEX(Transactions!$G:$G,ROW()-8))</f>
        <v>46238</v>
      </c>
      <c r="F6371">
        <f>IF(INDEX(Transactions!$L:$L,ROW()-8)="",0,INDEX(Transactions!$Q:$Q,ROW()-8))</f>
        <v>0</v>
      </c>
    </row>
    <row r="6372" spans="2:6" x14ac:dyDescent="0.15">
      <c r="B6372">
        <f ca="1">IF(INDEX(Transactions!$L:$L,ROW()-8)="",TODAY(),INDEX(Transactions!$G:$G,ROW()-8))</f>
        <v>46238</v>
      </c>
      <c r="F6372">
        <f>IF(INDEX(Transactions!$L:$L,ROW()-8)="",0,INDEX(Transactions!$Q:$Q,ROW()-8))</f>
        <v>0</v>
      </c>
    </row>
    <row r="6373" spans="2:6" x14ac:dyDescent="0.15">
      <c r="B6373">
        <f ca="1">IF(INDEX(Transactions!$L:$L,ROW()-8)="",TODAY(),INDEX(Transactions!$G:$G,ROW()-8))</f>
        <v>46238</v>
      </c>
      <c r="F6373">
        <f>IF(INDEX(Transactions!$L:$L,ROW()-8)="",0,INDEX(Transactions!$Q:$Q,ROW()-8))</f>
        <v>0</v>
      </c>
    </row>
    <row r="6374" spans="2:6" x14ac:dyDescent="0.15">
      <c r="B6374">
        <f ca="1">IF(INDEX(Transactions!$L:$L,ROW()-8)="",TODAY(),INDEX(Transactions!$G:$G,ROW()-8))</f>
        <v>46238</v>
      </c>
      <c r="F6374">
        <f>IF(INDEX(Transactions!$L:$L,ROW()-8)="",0,INDEX(Transactions!$Q:$Q,ROW()-8))</f>
        <v>0</v>
      </c>
    </row>
    <row r="6375" spans="2:6" x14ac:dyDescent="0.15">
      <c r="B6375">
        <f ca="1">IF(INDEX(Transactions!$L:$L,ROW()-8)="",TODAY(),INDEX(Transactions!$G:$G,ROW()-8))</f>
        <v>46238</v>
      </c>
      <c r="F6375">
        <f>IF(INDEX(Transactions!$L:$L,ROW()-8)="",0,INDEX(Transactions!$Q:$Q,ROW()-8))</f>
        <v>0</v>
      </c>
    </row>
    <row r="6376" spans="2:6" x14ac:dyDescent="0.15">
      <c r="B6376">
        <f ca="1">IF(INDEX(Transactions!$L:$L,ROW()-8)="",TODAY(),INDEX(Transactions!$G:$G,ROW()-8))</f>
        <v>46238</v>
      </c>
      <c r="F6376">
        <f>IF(INDEX(Transactions!$L:$L,ROW()-8)="",0,INDEX(Transactions!$Q:$Q,ROW()-8))</f>
        <v>0</v>
      </c>
    </row>
    <row r="6377" spans="2:6" x14ac:dyDescent="0.15">
      <c r="B6377">
        <f ca="1">IF(INDEX(Transactions!$L:$L,ROW()-8)="",TODAY(),INDEX(Transactions!$G:$G,ROW()-8))</f>
        <v>46238</v>
      </c>
      <c r="F6377">
        <f>IF(INDEX(Transactions!$L:$L,ROW()-8)="",0,INDEX(Transactions!$Q:$Q,ROW()-8))</f>
        <v>0</v>
      </c>
    </row>
    <row r="6378" spans="2:6" x14ac:dyDescent="0.15">
      <c r="B6378">
        <f ca="1">IF(INDEX(Transactions!$L:$L,ROW()-8)="",TODAY(),INDEX(Transactions!$G:$G,ROW()-8))</f>
        <v>46238</v>
      </c>
      <c r="F6378">
        <f>IF(INDEX(Transactions!$L:$L,ROW()-8)="",0,INDEX(Transactions!$Q:$Q,ROW()-8))</f>
        <v>0</v>
      </c>
    </row>
    <row r="6379" spans="2:6" x14ac:dyDescent="0.15">
      <c r="B6379">
        <f ca="1">IF(INDEX(Transactions!$L:$L,ROW()-8)="",TODAY(),INDEX(Transactions!$G:$G,ROW()-8))</f>
        <v>46238</v>
      </c>
      <c r="F6379">
        <f>IF(INDEX(Transactions!$L:$L,ROW()-8)="",0,INDEX(Transactions!$Q:$Q,ROW()-8))</f>
        <v>0</v>
      </c>
    </row>
    <row r="6380" spans="2:6" x14ac:dyDescent="0.15">
      <c r="B6380">
        <f ca="1">IF(INDEX(Transactions!$L:$L,ROW()-8)="",TODAY(),INDEX(Transactions!$G:$G,ROW()-8))</f>
        <v>46238</v>
      </c>
      <c r="F6380">
        <f>IF(INDEX(Transactions!$L:$L,ROW()-8)="",0,INDEX(Transactions!$Q:$Q,ROW()-8))</f>
        <v>0</v>
      </c>
    </row>
    <row r="6381" spans="2:6" x14ac:dyDescent="0.15">
      <c r="B6381">
        <f ca="1">IF(INDEX(Transactions!$L:$L,ROW()-8)="",TODAY(),INDEX(Transactions!$G:$G,ROW()-8))</f>
        <v>46238</v>
      </c>
      <c r="F6381">
        <f>IF(INDEX(Transactions!$L:$L,ROW()-8)="",0,INDEX(Transactions!$Q:$Q,ROW()-8))</f>
        <v>0</v>
      </c>
    </row>
    <row r="6382" spans="2:6" x14ac:dyDescent="0.15">
      <c r="B6382">
        <f ca="1">IF(INDEX(Transactions!$L:$L,ROW()-8)="",TODAY(),INDEX(Transactions!$G:$G,ROW()-8))</f>
        <v>46238</v>
      </c>
      <c r="F6382">
        <f>IF(INDEX(Transactions!$L:$L,ROW()-8)="",0,INDEX(Transactions!$Q:$Q,ROW()-8))</f>
        <v>0</v>
      </c>
    </row>
    <row r="6383" spans="2:6" x14ac:dyDescent="0.15">
      <c r="B6383">
        <f ca="1">IF(INDEX(Transactions!$L:$L,ROW()-8)="",TODAY(),INDEX(Transactions!$G:$G,ROW()-8))</f>
        <v>46238</v>
      </c>
      <c r="F6383">
        <f>IF(INDEX(Transactions!$L:$L,ROW()-8)="",0,INDEX(Transactions!$Q:$Q,ROW()-8))</f>
        <v>0</v>
      </c>
    </row>
    <row r="6384" spans="2:6" x14ac:dyDescent="0.15">
      <c r="B6384">
        <f ca="1">IF(INDEX(Transactions!$L:$L,ROW()-8)="",TODAY(),INDEX(Transactions!$G:$G,ROW()-8))</f>
        <v>46238</v>
      </c>
      <c r="F6384">
        <f>IF(INDEX(Transactions!$L:$L,ROW()-8)="",0,INDEX(Transactions!$Q:$Q,ROW()-8))</f>
        <v>0</v>
      </c>
    </row>
    <row r="6385" spans="2:6" x14ac:dyDescent="0.15">
      <c r="B6385">
        <f ca="1">IF(INDEX(Transactions!$L:$L,ROW()-8)="",TODAY(),INDEX(Transactions!$G:$G,ROW()-8))</f>
        <v>46238</v>
      </c>
      <c r="F6385">
        <f>IF(INDEX(Transactions!$L:$L,ROW()-8)="",0,INDEX(Transactions!$Q:$Q,ROW()-8))</f>
        <v>0</v>
      </c>
    </row>
    <row r="6386" spans="2:6" x14ac:dyDescent="0.15">
      <c r="B6386">
        <f ca="1">IF(INDEX(Transactions!$L:$L,ROW()-8)="",TODAY(),INDEX(Transactions!$G:$G,ROW()-8))</f>
        <v>46238</v>
      </c>
      <c r="F6386">
        <f>IF(INDEX(Transactions!$L:$L,ROW()-8)="",0,INDEX(Transactions!$Q:$Q,ROW()-8))</f>
        <v>0</v>
      </c>
    </row>
    <row r="6387" spans="2:6" x14ac:dyDescent="0.15">
      <c r="B6387">
        <f ca="1">IF(INDEX(Transactions!$L:$L,ROW()-8)="",TODAY(),INDEX(Transactions!$G:$G,ROW()-8))</f>
        <v>46238</v>
      </c>
      <c r="F6387">
        <f>IF(INDEX(Transactions!$L:$L,ROW()-8)="",0,INDEX(Transactions!$Q:$Q,ROW()-8))</f>
        <v>0</v>
      </c>
    </row>
    <row r="6388" spans="2:6" x14ac:dyDescent="0.15">
      <c r="B6388">
        <f ca="1">IF(INDEX(Transactions!$L:$L,ROW()-8)="",TODAY(),INDEX(Transactions!$G:$G,ROW()-8))</f>
        <v>46238</v>
      </c>
      <c r="F6388">
        <f>IF(INDEX(Transactions!$L:$L,ROW()-8)="",0,INDEX(Transactions!$Q:$Q,ROW()-8))</f>
        <v>0</v>
      </c>
    </row>
    <row r="6389" spans="2:6" x14ac:dyDescent="0.15">
      <c r="B6389">
        <f ca="1">IF(INDEX(Transactions!$L:$L,ROW()-8)="",TODAY(),INDEX(Transactions!$G:$G,ROW()-8))</f>
        <v>46238</v>
      </c>
      <c r="F6389">
        <f>IF(INDEX(Transactions!$L:$L,ROW()-8)="",0,INDEX(Transactions!$Q:$Q,ROW()-8))</f>
        <v>0</v>
      </c>
    </row>
    <row r="6390" spans="2:6" x14ac:dyDescent="0.15">
      <c r="B6390">
        <f ca="1">IF(INDEX(Transactions!$L:$L,ROW()-8)="",TODAY(),INDEX(Transactions!$G:$G,ROW()-8))</f>
        <v>46238</v>
      </c>
      <c r="F6390">
        <f>IF(INDEX(Transactions!$L:$L,ROW()-8)="",0,INDEX(Transactions!$Q:$Q,ROW()-8))</f>
        <v>0</v>
      </c>
    </row>
    <row r="6391" spans="2:6" x14ac:dyDescent="0.15">
      <c r="B6391">
        <f ca="1">IF(INDEX(Transactions!$L:$L,ROW()-8)="",TODAY(),INDEX(Transactions!$G:$G,ROW()-8))</f>
        <v>46238</v>
      </c>
      <c r="F6391">
        <f>IF(INDEX(Transactions!$L:$L,ROW()-8)="",0,INDEX(Transactions!$Q:$Q,ROW()-8))</f>
        <v>0</v>
      </c>
    </row>
    <row r="6392" spans="2:6" x14ac:dyDescent="0.15">
      <c r="B6392">
        <f ca="1">IF(INDEX(Transactions!$L:$L,ROW()-8)="",TODAY(),INDEX(Transactions!$G:$G,ROW()-8))</f>
        <v>46238</v>
      </c>
      <c r="F6392">
        <f>IF(INDEX(Transactions!$L:$L,ROW()-8)="",0,INDEX(Transactions!$Q:$Q,ROW()-8))</f>
        <v>0</v>
      </c>
    </row>
    <row r="6393" spans="2:6" x14ac:dyDescent="0.15">
      <c r="B6393">
        <f ca="1">IF(INDEX(Transactions!$L:$L,ROW()-8)="",TODAY(),INDEX(Transactions!$G:$G,ROW()-8))</f>
        <v>46238</v>
      </c>
      <c r="F6393">
        <f>IF(INDEX(Transactions!$L:$L,ROW()-8)="",0,INDEX(Transactions!$Q:$Q,ROW()-8))</f>
        <v>0</v>
      </c>
    </row>
    <row r="6394" spans="2:6" x14ac:dyDescent="0.15">
      <c r="B6394">
        <f ca="1">IF(INDEX(Transactions!$L:$L,ROW()-8)="",TODAY(),INDEX(Transactions!$G:$G,ROW()-8))</f>
        <v>46238</v>
      </c>
      <c r="F6394">
        <f>IF(INDEX(Transactions!$L:$L,ROW()-8)="",0,INDEX(Transactions!$Q:$Q,ROW()-8))</f>
        <v>0</v>
      </c>
    </row>
    <row r="6395" spans="2:6" x14ac:dyDescent="0.15">
      <c r="B6395">
        <f ca="1">IF(INDEX(Transactions!$L:$L,ROW()-8)="",TODAY(),INDEX(Transactions!$G:$G,ROW()-8))</f>
        <v>46238</v>
      </c>
      <c r="F6395">
        <f>IF(INDEX(Transactions!$L:$L,ROW()-8)="",0,INDEX(Transactions!$Q:$Q,ROW()-8))</f>
        <v>0</v>
      </c>
    </row>
    <row r="6396" spans="2:6" x14ac:dyDescent="0.15">
      <c r="B6396">
        <f ca="1">IF(INDEX(Transactions!$L:$L,ROW()-8)="",TODAY(),INDEX(Transactions!$G:$G,ROW()-8))</f>
        <v>46238</v>
      </c>
      <c r="F6396">
        <f>IF(INDEX(Transactions!$L:$L,ROW()-8)="",0,INDEX(Transactions!$Q:$Q,ROW()-8))</f>
        <v>0</v>
      </c>
    </row>
    <row r="6397" spans="2:6" x14ac:dyDescent="0.15">
      <c r="B6397">
        <f ca="1">IF(INDEX(Transactions!$L:$L,ROW()-8)="",TODAY(),INDEX(Transactions!$G:$G,ROW()-8))</f>
        <v>46238</v>
      </c>
      <c r="F6397">
        <f>IF(INDEX(Transactions!$L:$L,ROW()-8)="",0,INDEX(Transactions!$Q:$Q,ROW()-8))</f>
        <v>0</v>
      </c>
    </row>
    <row r="6398" spans="2:6" x14ac:dyDescent="0.15">
      <c r="B6398">
        <f ca="1">IF(INDEX(Transactions!$L:$L,ROW()-8)="",TODAY(),INDEX(Transactions!$G:$G,ROW()-8))</f>
        <v>46238</v>
      </c>
      <c r="F6398">
        <f>IF(INDEX(Transactions!$L:$L,ROW()-8)="",0,INDEX(Transactions!$Q:$Q,ROW()-8))</f>
        <v>0</v>
      </c>
    </row>
    <row r="6399" spans="2:6" x14ac:dyDescent="0.15">
      <c r="B6399">
        <f ca="1">IF(INDEX(Transactions!$L:$L,ROW()-8)="",TODAY(),INDEX(Transactions!$G:$G,ROW()-8))</f>
        <v>46238</v>
      </c>
      <c r="F6399">
        <f>IF(INDEX(Transactions!$L:$L,ROW()-8)="",0,INDEX(Transactions!$Q:$Q,ROW()-8))</f>
        <v>0</v>
      </c>
    </row>
    <row r="6400" spans="2:6" x14ac:dyDescent="0.15">
      <c r="B6400">
        <f ca="1">IF(INDEX(Transactions!$L:$L,ROW()-8)="",TODAY(),INDEX(Transactions!$G:$G,ROW()-8))</f>
        <v>46238</v>
      </c>
      <c r="F6400">
        <f>IF(INDEX(Transactions!$L:$L,ROW()-8)="",0,INDEX(Transactions!$Q:$Q,ROW()-8))</f>
        <v>0</v>
      </c>
    </row>
    <row r="6401" spans="2:6" x14ac:dyDescent="0.15">
      <c r="B6401">
        <f ca="1">IF(INDEX(Transactions!$L:$L,ROW()-8)="",TODAY(),INDEX(Transactions!$G:$G,ROW()-8))</f>
        <v>46238</v>
      </c>
      <c r="F6401">
        <f>IF(INDEX(Transactions!$L:$L,ROW()-8)="",0,INDEX(Transactions!$Q:$Q,ROW()-8))</f>
        <v>0</v>
      </c>
    </row>
    <row r="6402" spans="2:6" x14ac:dyDescent="0.15">
      <c r="B6402">
        <f ca="1">IF(INDEX(Transactions!$L:$L,ROW()-8)="",TODAY(),INDEX(Transactions!$G:$G,ROW()-8))</f>
        <v>46238</v>
      </c>
      <c r="F6402">
        <f>IF(INDEX(Transactions!$L:$L,ROW()-8)="",0,INDEX(Transactions!$Q:$Q,ROW()-8))</f>
        <v>0</v>
      </c>
    </row>
    <row r="6403" spans="2:6" x14ac:dyDescent="0.15">
      <c r="B6403">
        <f ca="1">IF(INDEX(Transactions!$L:$L,ROW()-8)="",TODAY(),INDEX(Transactions!$G:$G,ROW()-8))</f>
        <v>46238</v>
      </c>
      <c r="F6403">
        <f>IF(INDEX(Transactions!$L:$L,ROW()-8)="",0,INDEX(Transactions!$Q:$Q,ROW()-8))</f>
        <v>0</v>
      </c>
    </row>
    <row r="6404" spans="2:6" x14ac:dyDescent="0.15">
      <c r="B6404">
        <f ca="1">IF(INDEX(Transactions!$L:$L,ROW()-8)="",TODAY(),INDEX(Transactions!$G:$G,ROW()-8))</f>
        <v>46238</v>
      </c>
      <c r="F6404">
        <f>IF(INDEX(Transactions!$L:$L,ROW()-8)="",0,INDEX(Transactions!$Q:$Q,ROW()-8))</f>
        <v>0</v>
      </c>
    </row>
    <row r="6405" spans="2:6" x14ac:dyDescent="0.15">
      <c r="B6405">
        <f ca="1">IF(INDEX(Transactions!$L:$L,ROW()-8)="",TODAY(),INDEX(Transactions!$G:$G,ROW()-8))</f>
        <v>46238</v>
      </c>
      <c r="F6405">
        <f>IF(INDEX(Transactions!$L:$L,ROW()-8)="",0,INDEX(Transactions!$Q:$Q,ROW()-8))</f>
        <v>0</v>
      </c>
    </row>
    <row r="6406" spans="2:6" x14ac:dyDescent="0.15">
      <c r="B6406">
        <f ca="1">IF(INDEX(Transactions!$L:$L,ROW()-8)="",TODAY(),INDEX(Transactions!$G:$G,ROW()-8))</f>
        <v>46238</v>
      </c>
      <c r="F6406">
        <f>IF(INDEX(Transactions!$L:$L,ROW()-8)="",0,INDEX(Transactions!$Q:$Q,ROW()-8))</f>
        <v>0</v>
      </c>
    </row>
    <row r="6407" spans="2:6" x14ac:dyDescent="0.15">
      <c r="B6407">
        <f ca="1">IF(INDEX(Transactions!$L:$L,ROW()-8)="",TODAY(),INDEX(Transactions!$G:$G,ROW()-8))</f>
        <v>46238</v>
      </c>
      <c r="F6407">
        <f>IF(INDEX(Transactions!$L:$L,ROW()-8)="",0,INDEX(Transactions!$Q:$Q,ROW()-8))</f>
        <v>0</v>
      </c>
    </row>
    <row r="6408" spans="2:6" x14ac:dyDescent="0.15">
      <c r="B6408">
        <f ca="1">IF(INDEX(Transactions!$L:$L,ROW()-8)="",TODAY(),INDEX(Transactions!$G:$G,ROW()-8))</f>
        <v>46238</v>
      </c>
      <c r="F6408">
        <f>IF(INDEX(Transactions!$L:$L,ROW()-8)="",0,INDEX(Transactions!$Q:$Q,ROW()-8))</f>
        <v>0</v>
      </c>
    </row>
    <row r="6409" spans="2:6" x14ac:dyDescent="0.15">
      <c r="B6409">
        <f ca="1">IF(INDEX(Transactions!$L:$L,ROW()-8)="",TODAY(),INDEX(Transactions!$G:$G,ROW()-8))</f>
        <v>46238</v>
      </c>
      <c r="F6409">
        <f>IF(INDEX(Transactions!$L:$L,ROW()-8)="",0,INDEX(Transactions!$Q:$Q,ROW()-8))</f>
        <v>0</v>
      </c>
    </row>
    <row r="6410" spans="2:6" x14ac:dyDescent="0.15">
      <c r="B6410">
        <f ca="1">IF(INDEX(Transactions!$L:$L,ROW()-8)="",TODAY(),INDEX(Transactions!$G:$G,ROW()-8))</f>
        <v>46238</v>
      </c>
      <c r="F6410">
        <f>IF(INDEX(Transactions!$L:$L,ROW()-8)="",0,INDEX(Transactions!$Q:$Q,ROW()-8))</f>
        <v>0</v>
      </c>
    </row>
    <row r="6411" spans="2:6" x14ac:dyDescent="0.15">
      <c r="B6411">
        <f ca="1">IF(INDEX(Transactions!$L:$L,ROW()-8)="",TODAY(),INDEX(Transactions!$G:$G,ROW()-8))</f>
        <v>46238</v>
      </c>
      <c r="F6411">
        <f>IF(INDEX(Transactions!$L:$L,ROW()-8)="",0,INDEX(Transactions!$Q:$Q,ROW()-8))</f>
        <v>0</v>
      </c>
    </row>
    <row r="6412" spans="2:6" x14ac:dyDescent="0.15">
      <c r="B6412">
        <f ca="1">IF(INDEX(Transactions!$L:$L,ROW()-8)="",TODAY(),INDEX(Transactions!$G:$G,ROW()-8))</f>
        <v>46238</v>
      </c>
      <c r="F6412">
        <f>IF(INDEX(Transactions!$L:$L,ROW()-8)="",0,INDEX(Transactions!$Q:$Q,ROW()-8))</f>
        <v>0</v>
      </c>
    </row>
    <row r="6413" spans="2:6" x14ac:dyDescent="0.15">
      <c r="B6413">
        <f ca="1">IF(INDEX(Transactions!$L:$L,ROW()-8)="",TODAY(),INDEX(Transactions!$G:$G,ROW()-8))</f>
        <v>46238</v>
      </c>
      <c r="F6413">
        <f>IF(INDEX(Transactions!$L:$L,ROW()-8)="",0,INDEX(Transactions!$Q:$Q,ROW()-8))</f>
        <v>0</v>
      </c>
    </row>
    <row r="6414" spans="2:6" x14ac:dyDescent="0.15">
      <c r="B6414">
        <f ca="1">IF(INDEX(Transactions!$L:$L,ROW()-8)="",TODAY(),INDEX(Transactions!$G:$G,ROW()-8))</f>
        <v>46238</v>
      </c>
      <c r="F6414">
        <f>IF(INDEX(Transactions!$L:$L,ROW()-8)="",0,INDEX(Transactions!$Q:$Q,ROW()-8))</f>
        <v>0</v>
      </c>
    </row>
    <row r="6415" spans="2:6" x14ac:dyDescent="0.15">
      <c r="B6415">
        <f ca="1">IF(INDEX(Transactions!$L:$L,ROW()-8)="",TODAY(),INDEX(Transactions!$G:$G,ROW()-8))</f>
        <v>46238</v>
      </c>
      <c r="F6415">
        <f>IF(INDEX(Transactions!$L:$L,ROW()-8)="",0,INDEX(Transactions!$Q:$Q,ROW()-8))</f>
        <v>0</v>
      </c>
    </row>
    <row r="6416" spans="2:6" x14ac:dyDescent="0.15">
      <c r="B6416">
        <f ca="1">IF(INDEX(Transactions!$L:$L,ROW()-8)="",TODAY(),INDEX(Transactions!$G:$G,ROW()-8))</f>
        <v>46238</v>
      </c>
      <c r="F6416">
        <f>IF(INDEX(Transactions!$L:$L,ROW()-8)="",0,INDEX(Transactions!$Q:$Q,ROW()-8))</f>
        <v>0</v>
      </c>
    </row>
    <row r="6417" spans="2:6" x14ac:dyDescent="0.15">
      <c r="B6417">
        <f ca="1">IF(INDEX(Transactions!$L:$L,ROW()-8)="",TODAY(),INDEX(Transactions!$G:$G,ROW()-8))</f>
        <v>46238</v>
      </c>
      <c r="F6417">
        <f>IF(INDEX(Transactions!$L:$L,ROW()-8)="",0,INDEX(Transactions!$Q:$Q,ROW()-8))</f>
        <v>0</v>
      </c>
    </row>
    <row r="6418" spans="2:6" x14ac:dyDescent="0.15">
      <c r="B6418">
        <f ca="1">IF(INDEX(Transactions!$L:$L,ROW()-8)="",TODAY(),INDEX(Transactions!$G:$G,ROW()-8))</f>
        <v>46238</v>
      </c>
      <c r="F6418">
        <f>IF(INDEX(Transactions!$L:$L,ROW()-8)="",0,INDEX(Transactions!$Q:$Q,ROW()-8))</f>
        <v>0</v>
      </c>
    </row>
    <row r="6419" spans="2:6" x14ac:dyDescent="0.15">
      <c r="B6419">
        <f ca="1">IF(INDEX(Transactions!$L:$L,ROW()-8)="",TODAY(),INDEX(Transactions!$G:$G,ROW()-8))</f>
        <v>46238</v>
      </c>
      <c r="F6419">
        <f>IF(INDEX(Transactions!$L:$L,ROW()-8)="",0,INDEX(Transactions!$Q:$Q,ROW()-8))</f>
        <v>0</v>
      </c>
    </row>
    <row r="6420" spans="2:6" x14ac:dyDescent="0.15">
      <c r="B6420">
        <f ca="1">IF(INDEX(Transactions!$L:$L,ROW()-8)="",TODAY(),INDEX(Transactions!$G:$G,ROW()-8))</f>
        <v>46238</v>
      </c>
      <c r="F6420">
        <f>IF(INDEX(Transactions!$L:$L,ROW()-8)="",0,INDEX(Transactions!$Q:$Q,ROW()-8))</f>
        <v>0</v>
      </c>
    </row>
    <row r="6421" spans="2:6" x14ac:dyDescent="0.15">
      <c r="B6421">
        <f ca="1">IF(INDEX(Transactions!$L:$L,ROW()-8)="",TODAY(),INDEX(Transactions!$G:$G,ROW()-8))</f>
        <v>46238</v>
      </c>
      <c r="F6421">
        <f>IF(INDEX(Transactions!$L:$L,ROW()-8)="",0,INDEX(Transactions!$Q:$Q,ROW()-8))</f>
        <v>0</v>
      </c>
    </row>
    <row r="6422" spans="2:6" x14ac:dyDescent="0.15">
      <c r="B6422">
        <f ca="1">IF(INDEX(Transactions!$L:$L,ROW()-8)="",TODAY(),INDEX(Transactions!$G:$G,ROW()-8))</f>
        <v>46238</v>
      </c>
      <c r="F6422">
        <f>IF(INDEX(Transactions!$L:$L,ROW()-8)="",0,INDEX(Transactions!$Q:$Q,ROW()-8))</f>
        <v>0</v>
      </c>
    </row>
    <row r="6423" spans="2:6" x14ac:dyDescent="0.15">
      <c r="B6423">
        <f ca="1">IF(INDEX(Transactions!$L:$L,ROW()-8)="",TODAY(),INDEX(Transactions!$G:$G,ROW()-8))</f>
        <v>46238</v>
      </c>
      <c r="F6423">
        <f>IF(INDEX(Transactions!$L:$L,ROW()-8)="",0,INDEX(Transactions!$Q:$Q,ROW()-8))</f>
        <v>0</v>
      </c>
    </row>
    <row r="6424" spans="2:6" x14ac:dyDescent="0.15">
      <c r="B6424">
        <f ca="1">IF(INDEX(Transactions!$L:$L,ROW()-8)="",TODAY(),INDEX(Transactions!$G:$G,ROW()-8))</f>
        <v>46238</v>
      </c>
      <c r="F6424">
        <f>IF(INDEX(Transactions!$L:$L,ROW()-8)="",0,INDEX(Transactions!$Q:$Q,ROW()-8))</f>
        <v>0</v>
      </c>
    </row>
    <row r="6425" spans="2:6" x14ac:dyDescent="0.15">
      <c r="B6425">
        <f ca="1">IF(INDEX(Transactions!$L:$L,ROW()-8)="",TODAY(),INDEX(Transactions!$G:$G,ROW()-8))</f>
        <v>46238</v>
      </c>
      <c r="F6425">
        <f>IF(INDEX(Transactions!$L:$L,ROW()-8)="",0,INDEX(Transactions!$Q:$Q,ROW()-8))</f>
        <v>0</v>
      </c>
    </row>
    <row r="6426" spans="2:6" x14ac:dyDescent="0.15">
      <c r="B6426">
        <f ca="1">IF(INDEX(Transactions!$L:$L,ROW()-8)="",TODAY(),INDEX(Transactions!$G:$G,ROW()-8))</f>
        <v>46238</v>
      </c>
      <c r="F6426">
        <f>IF(INDEX(Transactions!$L:$L,ROW()-8)="",0,INDEX(Transactions!$Q:$Q,ROW()-8))</f>
        <v>0</v>
      </c>
    </row>
    <row r="6427" spans="2:6" x14ac:dyDescent="0.15">
      <c r="B6427">
        <f ca="1">IF(INDEX(Transactions!$L:$L,ROW()-8)="",TODAY(),INDEX(Transactions!$G:$G,ROW()-8))</f>
        <v>46238</v>
      </c>
      <c r="F6427">
        <f>IF(INDEX(Transactions!$L:$L,ROW()-8)="",0,INDEX(Transactions!$Q:$Q,ROW()-8))</f>
        <v>0</v>
      </c>
    </row>
    <row r="6428" spans="2:6" x14ac:dyDescent="0.15">
      <c r="B6428">
        <f ca="1">IF(INDEX(Transactions!$L:$L,ROW()-8)="",TODAY(),INDEX(Transactions!$G:$G,ROW()-8))</f>
        <v>46238</v>
      </c>
      <c r="F6428">
        <f>IF(INDEX(Transactions!$L:$L,ROW()-8)="",0,INDEX(Transactions!$Q:$Q,ROW()-8))</f>
        <v>0</v>
      </c>
    </row>
    <row r="6429" spans="2:6" x14ac:dyDescent="0.15">
      <c r="B6429">
        <f ca="1">IF(INDEX(Transactions!$L:$L,ROW()-8)="",TODAY(),INDEX(Transactions!$G:$G,ROW()-8))</f>
        <v>46238</v>
      </c>
      <c r="F6429">
        <f>IF(INDEX(Transactions!$L:$L,ROW()-8)="",0,INDEX(Transactions!$Q:$Q,ROW()-8))</f>
        <v>0</v>
      </c>
    </row>
    <row r="6430" spans="2:6" x14ac:dyDescent="0.15">
      <c r="B6430">
        <f ca="1">IF(INDEX(Transactions!$L:$L,ROW()-8)="",TODAY(),INDEX(Transactions!$G:$G,ROW()-8))</f>
        <v>46238</v>
      </c>
      <c r="F6430">
        <f>IF(INDEX(Transactions!$L:$L,ROW()-8)="",0,INDEX(Transactions!$Q:$Q,ROW()-8))</f>
        <v>0</v>
      </c>
    </row>
    <row r="6431" spans="2:6" x14ac:dyDescent="0.15">
      <c r="B6431">
        <f ca="1">IF(INDEX(Transactions!$L:$L,ROW()-8)="",TODAY(),INDEX(Transactions!$G:$G,ROW()-8))</f>
        <v>46238</v>
      </c>
      <c r="F6431">
        <f>IF(INDEX(Transactions!$L:$L,ROW()-8)="",0,INDEX(Transactions!$Q:$Q,ROW()-8))</f>
        <v>0</v>
      </c>
    </row>
    <row r="6432" spans="2:6" x14ac:dyDescent="0.15">
      <c r="B6432">
        <f ca="1">IF(INDEX(Transactions!$L:$L,ROW()-8)="",TODAY(),INDEX(Transactions!$G:$G,ROW()-8))</f>
        <v>46238</v>
      </c>
      <c r="F6432">
        <f>IF(INDEX(Transactions!$L:$L,ROW()-8)="",0,INDEX(Transactions!$Q:$Q,ROW()-8))</f>
        <v>0</v>
      </c>
    </row>
    <row r="6433" spans="2:6" x14ac:dyDescent="0.15">
      <c r="B6433">
        <f ca="1">IF(INDEX(Transactions!$L:$L,ROW()-8)="",TODAY(),INDEX(Transactions!$G:$G,ROW()-8))</f>
        <v>46238</v>
      </c>
      <c r="F6433">
        <f>IF(INDEX(Transactions!$L:$L,ROW()-8)="",0,INDEX(Transactions!$Q:$Q,ROW()-8))</f>
        <v>0</v>
      </c>
    </row>
    <row r="6434" spans="2:6" x14ac:dyDescent="0.15">
      <c r="B6434">
        <f ca="1">IF(INDEX(Transactions!$L:$L,ROW()-8)="",TODAY(),INDEX(Transactions!$G:$G,ROW()-8))</f>
        <v>46238</v>
      </c>
      <c r="F6434">
        <f>IF(INDEX(Transactions!$L:$L,ROW()-8)="",0,INDEX(Transactions!$Q:$Q,ROW()-8))</f>
        <v>0</v>
      </c>
    </row>
    <row r="6435" spans="2:6" x14ac:dyDescent="0.15">
      <c r="B6435">
        <f ca="1">IF(INDEX(Transactions!$L:$L,ROW()-8)="",TODAY(),INDEX(Transactions!$G:$G,ROW()-8))</f>
        <v>46238</v>
      </c>
      <c r="F6435">
        <f>IF(INDEX(Transactions!$L:$L,ROW()-8)="",0,INDEX(Transactions!$Q:$Q,ROW()-8))</f>
        <v>0</v>
      </c>
    </row>
    <row r="6436" spans="2:6" x14ac:dyDescent="0.15">
      <c r="B6436">
        <f ca="1">IF(INDEX(Transactions!$L:$L,ROW()-8)="",TODAY(),INDEX(Transactions!$G:$G,ROW()-8))</f>
        <v>46238</v>
      </c>
      <c r="F6436">
        <f>IF(INDEX(Transactions!$L:$L,ROW()-8)="",0,INDEX(Transactions!$Q:$Q,ROW()-8))</f>
        <v>0</v>
      </c>
    </row>
    <row r="6437" spans="2:6" x14ac:dyDescent="0.15">
      <c r="B6437">
        <f ca="1">IF(INDEX(Transactions!$L:$L,ROW()-8)="",TODAY(),INDEX(Transactions!$G:$G,ROW()-8))</f>
        <v>46238</v>
      </c>
      <c r="F6437">
        <f>IF(INDEX(Transactions!$L:$L,ROW()-8)="",0,INDEX(Transactions!$Q:$Q,ROW()-8))</f>
        <v>0</v>
      </c>
    </row>
    <row r="6438" spans="2:6" x14ac:dyDescent="0.15">
      <c r="B6438">
        <f ca="1">IF(INDEX(Transactions!$L:$L,ROW()-8)="",TODAY(),INDEX(Transactions!$G:$G,ROW()-8))</f>
        <v>46238</v>
      </c>
      <c r="F6438">
        <f>IF(INDEX(Transactions!$L:$L,ROW()-8)="",0,INDEX(Transactions!$Q:$Q,ROW()-8))</f>
        <v>0</v>
      </c>
    </row>
    <row r="6439" spans="2:6" x14ac:dyDescent="0.15">
      <c r="B6439">
        <f ca="1">IF(INDEX(Transactions!$L:$L,ROW()-8)="",TODAY(),INDEX(Transactions!$G:$G,ROW()-8))</f>
        <v>46238</v>
      </c>
      <c r="F6439">
        <f>IF(INDEX(Transactions!$L:$L,ROW()-8)="",0,INDEX(Transactions!$Q:$Q,ROW()-8))</f>
        <v>0</v>
      </c>
    </row>
    <row r="6440" spans="2:6" x14ac:dyDescent="0.15">
      <c r="B6440">
        <f ca="1">IF(INDEX(Transactions!$L:$L,ROW()-8)="",TODAY(),INDEX(Transactions!$G:$G,ROW()-8))</f>
        <v>46238</v>
      </c>
      <c r="F6440">
        <f>IF(INDEX(Transactions!$L:$L,ROW()-8)="",0,INDEX(Transactions!$Q:$Q,ROW()-8))</f>
        <v>0</v>
      </c>
    </row>
    <row r="6441" spans="2:6" x14ac:dyDescent="0.15">
      <c r="B6441">
        <f ca="1">IF(INDEX(Transactions!$L:$L,ROW()-8)="",TODAY(),INDEX(Transactions!$G:$G,ROW()-8))</f>
        <v>46238</v>
      </c>
      <c r="F6441">
        <f>IF(INDEX(Transactions!$L:$L,ROW()-8)="",0,INDEX(Transactions!$Q:$Q,ROW()-8))</f>
        <v>0</v>
      </c>
    </row>
    <row r="6442" spans="2:6" x14ac:dyDescent="0.15">
      <c r="B6442">
        <f ca="1">IF(INDEX(Transactions!$L:$L,ROW()-8)="",TODAY(),INDEX(Transactions!$G:$G,ROW()-8))</f>
        <v>46238</v>
      </c>
      <c r="F6442">
        <f>IF(INDEX(Transactions!$L:$L,ROW()-8)="",0,INDEX(Transactions!$Q:$Q,ROW()-8))</f>
        <v>0</v>
      </c>
    </row>
    <row r="6443" spans="2:6" x14ac:dyDescent="0.15">
      <c r="B6443">
        <f ca="1">IF(INDEX(Transactions!$L:$L,ROW()-8)="",TODAY(),INDEX(Transactions!$G:$G,ROW()-8))</f>
        <v>46238</v>
      </c>
      <c r="F6443">
        <f>IF(INDEX(Transactions!$L:$L,ROW()-8)="",0,INDEX(Transactions!$Q:$Q,ROW()-8))</f>
        <v>0</v>
      </c>
    </row>
    <row r="6444" spans="2:6" x14ac:dyDescent="0.15">
      <c r="B6444">
        <f ca="1">IF(INDEX(Transactions!$L:$L,ROW()-8)="",TODAY(),INDEX(Transactions!$G:$G,ROW()-8))</f>
        <v>46238</v>
      </c>
      <c r="F6444">
        <f>IF(INDEX(Transactions!$L:$L,ROW()-8)="",0,INDEX(Transactions!$Q:$Q,ROW()-8))</f>
        <v>0</v>
      </c>
    </row>
    <row r="6445" spans="2:6" x14ac:dyDescent="0.15">
      <c r="B6445">
        <f ca="1">IF(INDEX(Transactions!$L:$L,ROW()-8)="",TODAY(),INDEX(Transactions!$G:$G,ROW()-8))</f>
        <v>46238</v>
      </c>
      <c r="F6445">
        <f>IF(INDEX(Transactions!$L:$L,ROW()-8)="",0,INDEX(Transactions!$Q:$Q,ROW()-8))</f>
        <v>0</v>
      </c>
    </row>
    <row r="6446" spans="2:6" x14ac:dyDescent="0.15">
      <c r="B6446">
        <f ca="1">IF(INDEX(Transactions!$L:$L,ROW()-8)="",TODAY(),INDEX(Transactions!$G:$G,ROW()-8))</f>
        <v>46238</v>
      </c>
      <c r="F6446">
        <f>IF(INDEX(Transactions!$L:$L,ROW()-8)="",0,INDEX(Transactions!$Q:$Q,ROW()-8))</f>
        <v>0</v>
      </c>
    </row>
    <row r="6447" spans="2:6" x14ac:dyDescent="0.15">
      <c r="B6447">
        <f ca="1">IF(INDEX(Transactions!$L:$L,ROW()-8)="",TODAY(),INDEX(Transactions!$G:$G,ROW()-8))</f>
        <v>46238</v>
      </c>
      <c r="F6447">
        <f>IF(INDEX(Transactions!$L:$L,ROW()-8)="",0,INDEX(Transactions!$Q:$Q,ROW()-8))</f>
        <v>0</v>
      </c>
    </row>
    <row r="6448" spans="2:6" x14ac:dyDescent="0.15">
      <c r="B6448">
        <f ca="1">IF(INDEX(Transactions!$L:$L,ROW()-8)="",TODAY(),INDEX(Transactions!$G:$G,ROW()-8))</f>
        <v>46238</v>
      </c>
      <c r="F6448">
        <f>IF(INDEX(Transactions!$L:$L,ROW()-8)="",0,INDEX(Transactions!$Q:$Q,ROW()-8))</f>
        <v>0</v>
      </c>
    </row>
    <row r="6449" spans="2:6" x14ac:dyDescent="0.15">
      <c r="B6449">
        <f ca="1">IF(INDEX(Transactions!$L:$L,ROW()-8)="",TODAY(),INDEX(Transactions!$G:$G,ROW()-8))</f>
        <v>46238</v>
      </c>
      <c r="F6449">
        <f>IF(INDEX(Transactions!$L:$L,ROW()-8)="",0,INDEX(Transactions!$Q:$Q,ROW()-8))</f>
        <v>0</v>
      </c>
    </row>
    <row r="6450" spans="2:6" x14ac:dyDescent="0.15">
      <c r="B6450">
        <f ca="1">IF(INDEX(Transactions!$L:$L,ROW()-8)="",TODAY(),INDEX(Transactions!$G:$G,ROW()-8))</f>
        <v>46238</v>
      </c>
      <c r="F6450">
        <f>IF(INDEX(Transactions!$L:$L,ROW()-8)="",0,INDEX(Transactions!$Q:$Q,ROW()-8))</f>
        <v>0</v>
      </c>
    </row>
    <row r="6451" spans="2:6" x14ac:dyDescent="0.15">
      <c r="B6451">
        <f ca="1">IF(INDEX(Transactions!$L:$L,ROW()-8)="",TODAY(),INDEX(Transactions!$G:$G,ROW()-8))</f>
        <v>46238</v>
      </c>
      <c r="F6451">
        <f>IF(INDEX(Transactions!$L:$L,ROW()-8)="",0,INDEX(Transactions!$Q:$Q,ROW()-8))</f>
        <v>0</v>
      </c>
    </row>
    <row r="6452" spans="2:6" x14ac:dyDescent="0.15">
      <c r="B6452">
        <f ca="1">IF(INDEX(Transactions!$L:$L,ROW()-8)="",TODAY(),INDEX(Transactions!$G:$G,ROW()-8))</f>
        <v>46238</v>
      </c>
      <c r="F6452">
        <f>IF(INDEX(Transactions!$L:$L,ROW()-8)="",0,INDEX(Transactions!$Q:$Q,ROW()-8))</f>
        <v>0</v>
      </c>
    </row>
    <row r="6453" spans="2:6" x14ac:dyDescent="0.15">
      <c r="B6453">
        <f ca="1">IF(INDEX(Transactions!$L:$L,ROW()-8)="",TODAY(),INDEX(Transactions!$G:$G,ROW()-8))</f>
        <v>46238</v>
      </c>
      <c r="F6453">
        <f>IF(INDEX(Transactions!$L:$L,ROW()-8)="",0,INDEX(Transactions!$Q:$Q,ROW()-8))</f>
        <v>0</v>
      </c>
    </row>
    <row r="6454" spans="2:6" x14ac:dyDescent="0.15">
      <c r="B6454">
        <f ca="1">IF(INDEX(Transactions!$L:$L,ROW()-8)="",TODAY(),INDEX(Transactions!$G:$G,ROW()-8))</f>
        <v>46238</v>
      </c>
      <c r="F6454">
        <f>IF(INDEX(Transactions!$L:$L,ROW()-8)="",0,INDEX(Transactions!$Q:$Q,ROW()-8))</f>
        <v>0</v>
      </c>
    </row>
    <row r="6455" spans="2:6" x14ac:dyDescent="0.15">
      <c r="B6455">
        <f ca="1">IF(INDEX(Transactions!$L:$L,ROW()-8)="",TODAY(),INDEX(Transactions!$G:$G,ROW()-8))</f>
        <v>46238</v>
      </c>
      <c r="F6455">
        <f>IF(INDEX(Transactions!$L:$L,ROW()-8)="",0,INDEX(Transactions!$Q:$Q,ROW()-8))</f>
        <v>0</v>
      </c>
    </row>
    <row r="6456" spans="2:6" x14ac:dyDescent="0.15">
      <c r="B6456">
        <f ca="1">IF(INDEX(Transactions!$L:$L,ROW()-8)="",TODAY(),INDEX(Transactions!$G:$G,ROW()-8))</f>
        <v>46238</v>
      </c>
      <c r="F6456">
        <f>IF(INDEX(Transactions!$L:$L,ROW()-8)="",0,INDEX(Transactions!$Q:$Q,ROW()-8))</f>
        <v>0</v>
      </c>
    </row>
    <row r="6457" spans="2:6" x14ac:dyDescent="0.15">
      <c r="B6457">
        <f ca="1">IF(INDEX(Transactions!$L:$L,ROW()-8)="",TODAY(),INDEX(Transactions!$G:$G,ROW()-8))</f>
        <v>46238</v>
      </c>
      <c r="F6457">
        <f>IF(INDEX(Transactions!$L:$L,ROW()-8)="",0,INDEX(Transactions!$Q:$Q,ROW()-8))</f>
        <v>0</v>
      </c>
    </row>
    <row r="6458" spans="2:6" x14ac:dyDescent="0.15">
      <c r="B6458">
        <f ca="1">IF(INDEX(Transactions!$L:$L,ROW()-8)="",TODAY(),INDEX(Transactions!$G:$G,ROW()-8))</f>
        <v>46238</v>
      </c>
      <c r="F6458">
        <f>IF(INDEX(Transactions!$L:$L,ROW()-8)="",0,INDEX(Transactions!$Q:$Q,ROW()-8))</f>
        <v>0</v>
      </c>
    </row>
    <row r="6459" spans="2:6" x14ac:dyDescent="0.15">
      <c r="B6459">
        <f ca="1">IF(INDEX(Transactions!$L:$L,ROW()-8)="",TODAY(),INDEX(Transactions!$G:$G,ROW()-8))</f>
        <v>46238</v>
      </c>
      <c r="F6459">
        <f>IF(INDEX(Transactions!$L:$L,ROW()-8)="",0,INDEX(Transactions!$Q:$Q,ROW()-8))</f>
        <v>0</v>
      </c>
    </row>
    <row r="6460" spans="2:6" x14ac:dyDescent="0.15">
      <c r="B6460">
        <f ca="1">IF(INDEX(Transactions!$L:$L,ROW()-8)="",TODAY(),INDEX(Transactions!$G:$G,ROW()-8))</f>
        <v>46238</v>
      </c>
      <c r="F6460">
        <f>IF(INDEX(Transactions!$L:$L,ROW()-8)="",0,INDEX(Transactions!$Q:$Q,ROW()-8))</f>
        <v>0</v>
      </c>
    </row>
    <row r="6461" spans="2:6" x14ac:dyDescent="0.15">
      <c r="B6461">
        <f ca="1">IF(INDEX(Transactions!$L:$L,ROW()-8)="",TODAY(),INDEX(Transactions!$G:$G,ROW()-8))</f>
        <v>46238</v>
      </c>
      <c r="F6461">
        <f>IF(INDEX(Transactions!$L:$L,ROW()-8)="",0,INDEX(Transactions!$Q:$Q,ROW()-8))</f>
        <v>0</v>
      </c>
    </row>
    <row r="6462" spans="2:6" x14ac:dyDescent="0.15">
      <c r="B6462">
        <f ca="1">IF(INDEX(Transactions!$L:$L,ROW()-8)="",TODAY(),INDEX(Transactions!$G:$G,ROW()-8))</f>
        <v>46238</v>
      </c>
      <c r="F6462">
        <f>IF(INDEX(Transactions!$L:$L,ROW()-8)="",0,INDEX(Transactions!$Q:$Q,ROW()-8))</f>
        <v>0</v>
      </c>
    </row>
    <row r="6463" spans="2:6" x14ac:dyDescent="0.15">
      <c r="B6463">
        <f ca="1">IF(INDEX(Transactions!$L:$L,ROW()-8)="",TODAY(),INDEX(Transactions!$G:$G,ROW()-8))</f>
        <v>46238</v>
      </c>
      <c r="F6463">
        <f>IF(INDEX(Transactions!$L:$L,ROW()-8)="",0,INDEX(Transactions!$Q:$Q,ROW()-8))</f>
        <v>0</v>
      </c>
    </row>
    <row r="6464" spans="2:6" x14ac:dyDescent="0.15">
      <c r="B6464">
        <f ca="1">IF(INDEX(Transactions!$L:$L,ROW()-8)="",TODAY(),INDEX(Transactions!$G:$G,ROW()-8))</f>
        <v>46238</v>
      </c>
      <c r="F6464">
        <f>IF(INDEX(Transactions!$L:$L,ROW()-8)="",0,INDEX(Transactions!$Q:$Q,ROW()-8))</f>
        <v>0</v>
      </c>
    </row>
    <row r="6465" spans="2:6" x14ac:dyDescent="0.15">
      <c r="B6465">
        <f ca="1">IF(INDEX(Transactions!$L:$L,ROW()-8)="",TODAY(),INDEX(Transactions!$G:$G,ROW()-8))</f>
        <v>46238</v>
      </c>
      <c r="F6465">
        <f>IF(INDEX(Transactions!$L:$L,ROW()-8)="",0,INDEX(Transactions!$Q:$Q,ROW()-8))</f>
        <v>0</v>
      </c>
    </row>
    <row r="6466" spans="2:6" x14ac:dyDescent="0.15">
      <c r="B6466">
        <f ca="1">IF(INDEX(Transactions!$L:$L,ROW()-8)="",TODAY(),INDEX(Transactions!$G:$G,ROW()-8))</f>
        <v>46238</v>
      </c>
      <c r="F6466">
        <f>IF(INDEX(Transactions!$L:$L,ROW()-8)="",0,INDEX(Transactions!$Q:$Q,ROW()-8))</f>
        <v>0</v>
      </c>
    </row>
    <row r="6467" spans="2:6" x14ac:dyDescent="0.15">
      <c r="B6467">
        <f ca="1">IF(INDEX(Transactions!$L:$L,ROW()-8)="",TODAY(),INDEX(Transactions!$G:$G,ROW()-8))</f>
        <v>46238</v>
      </c>
      <c r="F6467">
        <f>IF(INDEX(Transactions!$L:$L,ROW()-8)="",0,INDEX(Transactions!$Q:$Q,ROW()-8))</f>
        <v>0</v>
      </c>
    </row>
    <row r="6468" spans="2:6" x14ac:dyDescent="0.15">
      <c r="B6468">
        <f ca="1">IF(INDEX(Transactions!$L:$L,ROW()-8)="",TODAY(),INDEX(Transactions!$G:$G,ROW()-8))</f>
        <v>46238</v>
      </c>
      <c r="F6468">
        <f>IF(INDEX(Transactions!$L:$L,ROW()-8)="",0,INDEX(Transactions!$Q:$Q,ROW()-8))</f>
        <v>0</v>
      </c>
    </row>
    <row r="6469" spans="2:6" x14ac:dyDescent="0.15">
      <c r="B6469">
        <f ca="1">IF(INDEX(Transactions!$L:$L,ROW()-8)="",TODAY(),INDEX(Transactions!$G:$G,ROW()-8))</f>
        <v>46238</v>
      </c>
      <c r="F6469">
        <f>IF(INDEX(Transactions!$L:$L,ROW()-8)="",0,INDEX(Transactions!$Q:$Q,ROW()-8))</f>
        <v>0</v>
      </c>
    </row>
    <row r="6470" spans="2:6" x14ac:dyDescent="0.15">
      <c r="B6470">
        <f ca="1">IF(INDEX(Transactions!$L:$L,ROW()-8)="",TODAY(),INDEX(Transactions!$G:$G,ROW()-8))</f>
        <v>46238</v>
      </c>
      <c r="F6470">
        <f>IF(INDEX(Transactions!$L:$L,ROW()-8)="",0,INDEX(Transactions!$Q:$Q,ROW()-8))</f>
        <v>0</v>
      </c>
    </row>
    <row r="6471" spans="2:6" x14ac:dyDescent="0.15">
      <c r="B6471">
        <f ca="1">IF(INDEX(Transactions!$L:$L,ROW()-8)="",TODAY(),INDEX(Transactions!$G:$G,ROW()-8))</f>
        <v>46238</v>
      </c>
      <c r="F6471">
        <f>IF(INDEX(Transactions!$L:$L,ROW()-8)="",0,INDEX(Transactions!$Q:$Q,ROW()-8))</f>
        <v>0</v>
      </c>
    </row>
    <row r="6472" spans="2:6" x14ac:dyDescent="0.15">
      <c r="B6472">
        <f ca="1">IF(INDEX(Transactions!$L:$L,ROW()-8)="",TODAY(),INDEX(Transactions!$G:$G,ROW()-8))</f>
        <v>46238</v>
      </c>
      <c r="F6472">
        <f>IF(INDEX(Transactions!$L:$L,ROW()-8)="",0,INDEX(Transactions!$Q:$Q,ROW()-8))</f>
        <v>0</v>
      </c>
    </row>
    <row r="6473" spans="2:6" x14ac:dyDescent="0.15">
      <c r="B6473">
        <f ca="1">IF(INDEX(Transactions!$L:$L,ROW()-8)="",TODAY(),INDEX(Transactions!$G:$G,ROW()-8))</f>
        <v>46238</v>
      </c>
      <c r="F6473">
        <f>IF(INDEX(Transactions!$L:$L,ROW()-8)="",0,INDEX(Transactions!$Q:$Q,ROW()-8))</f>
        <v>0</v>
      </c>
    </row>
    <row r="6474" spans="2:6" x14ac:dyDescent="0.15">
      <c r="B6474">
        <f ca="1">IF(INDEX(Transactions!$L:$L,ROW()-8)="",TODAY(),INDEX(Transactions!$G:$G,ROW()-8))</f>
        <v>46238</v>
      </c>
      <c r="F6474">
        <f>IF(INDEX(Transactions!$L:$L,ROW()-8)="",0,INDEX(Transactions!$Q:$Q,ROW()-8))</f>
        <v>0</v>
      </c>
    </row>
    <row r="6475" spans="2:6" x14ac:dyDescent="0.15">
      <c r="B6475">
        <f ca="1">IF(INDEX(Transactions!$L:$L,ROW()-8)="",TODAY(),INDEX(Transactions!$G:$G,ROW()-8))</f>
        <v>46238</v>
      </c>
      <c r="F6475">
        <f>IF(INDEX(Transactions!$L:$L,ROW()-8)="",0,INDEX(Transactions!$Q:$Q,ROW()-8))</f>
        <v>0</v>
      </c>
    </row>
    <row r="6476" spans="2:6" x14ac:dyDescent="0.15">
      <c r="B6476">
        <f ca="1">IF(INDEX(Transactions!$L:$L,ROW()-8)="",TODAY(),INDEX(Transactions!$G:$G,ROW()-8))</f>
        <v>46238</v>
      </c>
      <c r="F6476">
        <f>IF(INDEX(Transactions!$L:$L,ROW()-8)="",0,INDEX(Transactions!$Q:$Q,ROW()-8))</f>
        <v>0</v>
      </c>
    </row>
    <row r="6477" spans="2:6" x14ac:dyDescent="0.15">
      <c r="B6477">
        <f ca="1">IF(INDEX(Transactions!$L:$L,ROW()-8)="",TODAY(),INDEX(Transactions!$G:$G,ROW()-8))</f>
        <v>46238</v>
      </c>
      <c r="F6477">
        <f>IF(INDEX(Transactions!$L:$L,ROW()-8)="",0,INDEX(Transactions!$Q:$Q,ROW()-8))</f>
        <v>0</v>
      </c>
    </row>
    <row r="6478" spans="2:6" x14ac:dyDescent="0.15">
      <c r="B6478">
        <f ca="1">IF(INDEX(Transactions!$L:$L,ROW()-8)="",TODAY(),INDEX(Transactions!$G:$G,ROW()-8))</f>
        <v>46238</v>
      </c>
      <c r="F6478">
        <f>IF(INDEX(Transactions!$L:$L,ROW()-8)="",0,INDEX(Transactions!$Q:$Q,ROW()-8))</f>
        <v>0</v>
      </c>
    </row>
    <row r="6479" spans="2:6" x14ac:dyDescent="0.15">
      <c r="B6479">
        <f ca="1">IF(INDEX(Transactions!$L:$L,ROW()-8)="",TODAY(),INDEX(Transactions!$G:$G,ROW()-8))</f>
        <v>46238</v>
      </c>
      <c r="F6479">
        <f>IF(INDEX(Transactions!$L:$L,ROW()-8)="",0,INDEX(Transactions!$Q:$Q,ROW()-8))</f>
        <v>0</v>
      </c>
    </row>
    <row r="6480" spans="2:6" x14ac:dyDescent="0.15">
      <c r="B6480">
        <f ca="1">IF(INDEX(Transactions!$L:$L,ROW()-8)="",TODAY(),INDEX(Transactions!$G:$G,ROW()-8))</f>
        <v>46238</v>
      </c>
      <c r="F6480">
        <f>IF(INDEX(Transactions!$L:$L,ROW()-8)="",0,INDEX(Transactions!$Q:$Q,ROW()-8))</f>
        <v>0</v>
      </c>
    </row>
    <row r="6481" spans="2:6" x14ac:dyDescent="0.15">
      <c r="B6481">
        <f ca="1">IF(INDEX(Transactions!$L:$L,ROW()-8)="",TODAY(),INDEX(Transactions!$G:$G,ROW()-8))</f>
        <v>46238</v>
      </c>
      <c r="F6481">
        <f>IF(INDEX(Transactions!$L:$L,ROW()-8)="",0,INDEX(Transactions!$Q:$Q,ROW()-8))</f>
        <v>0</v>
      </c>
    </row>
    <row r="6482" spans="2:6" x14ac:dyDescent="0.15">
      <c r="B6482">
        <f ca="1">IF(INDEX(Transactions!$L:$L,ROW()-8)="",TODAY(),INDEX(Transactions!$G:$G,ROW()-8))</f>
        <v>46238</v>
      </c>
      <c r="F6482">
        <f>IF(INDEX(Transactions!$L:$L,ROW()-8)="",0,INDEX(Transactions!$Q:$Q,ROW()-8))</f>
        <v>0</v>
      </c>
    </row>
    <row r="6483" spans="2:6" x14ac:dyDescent="0.15">
      <c r="B6483">
        <f ca="1">IF(INDEX(Transactions!$L:$L,ROW()-8)="",TODAY(),INDEX(Transactions!$G:$G,ROW()-8))</f>
        <v>46238</v>
      </c>
      <c r="F6483">
        <f>IF(INDEX(Transactions!$L:$L,ROW()-8)="",0,INDEX(Transactions!$Q:$Q,ROW()-8))</f>
        <v>0</v>
      </c>
    </row>
    <row r="6484" spans="2:6" x14ac:dyDescent="0.15">
      <c r="B6484">
        <f ca="1">IF(INDEX(Transactions!$L:$L,ROW()-8)="",TODAY(),INDEX(Transactions!$G:$G,ROW()-8))</f>
        <v>46238</v>
      </c>
      <c r="F6484">
        <f>IF(INDEX(Transactions!$L:$L,ROW()-8)="",0,INDEX(Transactions!$Q:$Q,ROW()-8))</f>
        <v>0</v>
      </c>
    </row>
    <row r="6485" spans="2:6" x14ac:dyDescent="0.15">
      <c r="B6485">
        <f ca="1">IF(INDEX(Transactions!$L:$L,ROW()-8)="",TODAY(),INDEX(Transactions!$G:$G,ROW()-8))</f>
        <v>46238</v>
      </c>
      <c r="F6485">
        <f>IF(INDEX(Transactions!$L:$L,ROW()-8)="",0,INDEX(Transactions!$Q:$Q,ROW()-8))</f>
        <v>0</v>
      </c>
    </row>
    <row r="6486" spans="2:6" x14ac:dyDescent="0.15">
      <c r="B6486">
        <f ca="1">IF(INDEX(Transactions!$L:$L,ROW()-8)="",TODAY(),INDEX(Transactions!$G:$G,ROW()-8))</f>
        <v>46238</v>
      </c>
      <c r="F6486">
        <f>IF(INDEX(Transactions!$L:$L,ROW()-8)="",0,INDEX(Transactions!$Q:$Q,ROW()-8))</f>
        <v>0</v>
      </c>
    </row>
    <row r="6487" spans="2:6" x14ac:dyDescent="0.15">
      <c r="B6487">
        <f ca="1">IF(INDEX(Transactions!$L:$L,ROW()-8)="",TODAY(),INDEX(Transactions!$G:$G,ROW()-8))</f>
        <v>46238</v>
      </c>
      <c r="F6487">
        <f>IF(INDEX(Transactions!$L:$L,ROW()-8)="",0,INDEX(Transactions!$Q:$Q,ROW()-8))</f>
        <v>0</v>
      </c>
    </row>
    <row r="6488" spans="2:6" x14ac:dyDescent="0.15">
      <c r="B6488">
        <f ca="1">IF(INDEX(Transactions!$L:$L,ROW()-8)="",TODAY(),INDEX(Transactions!$G:$G,ROW()-8))</f>
        <v>46238</v>
      </c>
      <c r="F6488">
        <f>IF(INDEX(Transactions!$L:$L,ROW()-8)="",0,INDEX(Transactions!$Q:$Q,ROW()-8))</f>
        <v>0</v>
      </c>
    </row>
    <row r="6489" spans="2:6" x14ac:dyDescent="0.15">
      <c r="B6489">
        <f ca="1">IF(INDEX(Transactions!$L:$L,ROW()-8)="",TODAY(),INDEX(Transactions!$G:$G,ROW()-8))</f>
        <v>46238</v>
      </c>
      <c r="F6489">
        <f>IF(INDEX(Transactions!$L:$L,ROW()-8)="",0,INDEX(Transactions!$Q:$Q,ROW()-8))</f>
        <v>0</v>
      </c>
    </row>
    <row r="6490" spans="2:6" x14ac:dyDescent="0.15">
      <c r="B6490">
        <f ca="1">IF(INDEX(Transactions!$L:$L,ROW()-8)="",TODAY(),INDEX(Transactions!$G:$G,ROW()-8))</f>
        <v>46238</v>
      </c>
      <c r="F6490">
        <f>IF(INDEX(Transactions!$L:$L,ROW()-8)="",0,INDEX(Transactions!$Q:$Q,ROW()-8))</f>
        <v>0</v>
      </c>
    </row>
    <row r="6491" spans="2:6" x14ac:dyDescent="0.15">
      <c r="B6491">
        <f ca="1">IF(INDEX(Transactions!$L:$L,ROW()-8)="",TODAY(),INDEX(Transactions!$G:$G,ROW()-8))</f>
        <v>46238</v>
      </c>
      <c r="F6491">
        <f>IF(INDEX(Transactions!$L:$L,ROW()-8)="",0,INDEX(Transactions!$Q:$Q,ROW()-8))</f>
        <v>0</v>
      </c>
    </row>
    <row r="6492" spans="2:6" x14ac:dyDescent="0.15">
      <c r="B6492">
        <f ca="1">IF(INDEX(Transactions!$L:$L,ROW()-8)="",TODAY(),INDEX(Transactions!$G:$G,ROW()-8))</f>
        <v>46238</v>
      </c>
      <c r="F6492">
        <f>IF(INDEX(Transactions!$L:$L,ROW()-8)="",0,INDEX(Transactions!$Q:$Q,ROW()-8))</f>
        <v>0</v>
      </c>
    </row>
    <row r="6493" spans="2:6" x14ac:dyDescent="0.15">
      <c r="B6493">
        <f ca="1">IF(INDEX(Transactions!$L:$L,ROW()-8)="",TODAY(),INDEX(Transactions!$G:$G,ROW()-8))</f>
        <v>46238</v>
      </c>
      <c r="F6493">
        <f>IF(INDEX(Transactions!$L:$L,ROW()-8)="",0,INDEX(Transactions!$Q:$Q,ROW()-8))</f>
        <v>0</v>
      </c>
    </row>
    <row r="6494" spans="2:6" x14ac:dyDescent="0.15">
      <c r="B6494">
        <f ca="1">IF(INDEX(Transactions!$L:$L,ROW()-8)="",TODAY(),INDEX(Transactions!$G:$G,ROW()-8))</f>
        <v>46238</v>
      </c>
      <c r="F6494">
        <f>IF(INDEX(Transactions!$L:$L,ROW()-8)="",0,INDEX(Transactions!$Q:$Q,ROW()-8))</f>
        <v>0</v>
      </c>
    </row>
    <row r="6495" spans="2:6" x14ac:dyDescent="0.15">
      <c r="B6495">
        <f ca="1">IF(INDEX(Transactions!$L:$L,ROW()-8)="",TODAY(),INDEX(Transactions!$G:$G,ROW()-8))</f>
        <v>46238</v>
      </c>
      <c r="F6495">
        <f>IF(INDEX(Transactions!$L:$L,ROW()-8)="",0,INDEX(Transactions!$Q:$Q,ROW()-8))</f>
        <v>0</v>
      </c>
    </row>
    <row r="6496" spans="2:6" x14ac:dyDescent="0.15">
      <c r="B6496">
        <f ca="1">IF(INDEX(Transactions!$L:$L,ROW()-8)="",TODAY(),INDEX(Transactions!$G:$G,ROW()-8))</f>
        <v>46238</v>
      </c>
      <c r="F6496">
        <f>IF(INDEX(Transactions!$L:$L,ROW()-8)="",0,INDEX(Transactions!$Q:$Q,ROW()-8))</f>
        <v>0</v>
      </c>
    </row>
    <row r="6497" spans="2:6" x14ac:dyDescent="0.15">
      <c r="B6497">
        <f ca="1">IF(INDEX(Transactions!$L:$L,ROW()-8)="",TODAY(),INDEX(Transactions!$G:$G,ROW()-8))</f>
        <v>46238</v>
      </c>
      <c r="F6497">
        <f>IF(INDEX(Transactions!$L:$L,ROW()-8)="",0,INDEX(Transactions!$Q:$Q,ROW()-8))</f>
        <v>0</v>
      </c>
    </row>
    <row r="6498" spans="2:6" x14ac:dyDescent="0.15">
      <c r="B6498">
        <f ca="1">IF(INDEX(Transactions!$L:$L,ROW()-8)="",TODAY(),INDEX(Transactions!$G:$G,ROW()-8))</f>
        <v>46238</v>
      </c>
      <c r="F6498">
        <f>IF(INDEX(Transactions!$L:$L,ROW()-8)="",0,INDEX(Transactions!$Q:$Q,ROW()-8))</f>
        <v>0</v>
      </c>
    </row>
    <row r="6499" spans="2:6" x14ac:dyDescent="0.15">
      <c r="B6499">
        <f ca="1">IF(INDEX(Transactions!$L:$L,ROW()-8)="",TODAY(),INDEX(Transactions!$G:$G,ROW()-8))</f>
        <v>46238</v>
      </c>
      <c r="F6499">
        <f>IF(INDEX(Transactions!$L:$L,ROW()-8)="",0,INDEX(Transactions!$Q:$Q,ROW()-8))</f>
        <v>0</v>
      </c>
    </row>
    <row r="6500" spans="2:6" x14ac:dyDescent="0.15">
      <c r="B6500">
        <f ca="1">IF(INDEX(Transactions!$L:$L,ROW()-8)="",TODAY(),INDEX(Transactions!$G:$G,ROW()-8))</f>
        <v>46238</v>
      </c>
      <c r="F6500">
        <f>IF(INDEX(Transactions!$L:$L,ROW()-8)="",0,INDEX(Transactions!$Q:$Q,ROW()-8))</f>
        <v>0</v>
      </c>
    </row>
    <row r="6501" spans="2:6" x14ac:dyDescent="0.15">
      <c r="B6501">
        <f ca="1">IF(INDEX(Transactions!$L:$L,ROW()-8)="",TODAY(),INDEX(Transactions!$G:$G,ROW()-8))</f>
        <v>46238</v>
      </c>
      <c r="F6501">
        <f>IF(INDEX(Transactions!$L:$L,ROW()-8)="",0,INDEX(Transactions!$Q:$Q,ROW()-8))</f>
        <v>0</v>
      </c>
    </row>
    <row r="6502" spans="2:6" x14ac:dyDescent="0.15">
      <c r="B6502">
        <f ca="1">IF(INDEX(Transactions!$L:$L,ROW()-8)="",TODAY(),INDEX(Transactions!$G:$G,ROW()-8))</f>
        <v>46238</v>
      </c>
      <c r="F6502">
        <f>IF(INDEX(Transactions!$L:$L,ROW()-8)="",0,INDEX(Transactions!$Q:$Q,ROW()-8))</f>
        <v>0</v>
      </c>
    </row>
    <row r="6503" spans="2:6" x14ac:dyDescent="0.15">
      <c r="B6503">
        <f ca="1">IF(INDEX(Transactions!$L:$L,ROW()-8)="",TODAY(),INDEX(Transactions!$G:$G,ROW()-8))</f>
        <v>46238</v>
      </c>
      <c r="F6503">
        <f>IF(INDEX(Transactions!$L:$L,ROW()-8)="",0,INDEX(Transactions!$Q:$Q,ROW()-8))</f>
        <v>0</v>
      </c>
    </row>
    <row r="6504" spans="2:6" x14ac:dyDescent="0.15">
      <c r="B6504">
        <f ca="1">IF(INDEX(Transactions!$L:$L,ROW()-8)="",TODAY(),INDEX(Transactions!$G:$G,ROW()-8))</f>
        <v>46238</v>
      </c>
      <c r="F6504">
        <f>IF(INDEX(Transactions!$L:$L,ROW()-8)="",0,INDEX(Transactions!$Q:$Q,ROW()-8))</f>
        <v>0</v>
      </c>
    </row>
    <row r="6505" spans="2:6" x14ac:dyDescent="0.15">
      <c r="B6505">
        <f ca="1">IF(INDEX(Transactions!$L:$L,ROW()-8)="",TODAY(),INDEX(Transactions!$G:$G,ROW()-8))</f>
        <v>46238</v>
      </c>
      <c r="F6505">
        <f>IF(INDEX(Transactions!$L:$L,ROW()-8)="",0,INDEX(Transactions!$Q:$Q,ROW()-8))</f>
        <v>0</v>
      </c>
    </row>
    <row r="6506" spans="2:6" x14ac:dyDescent="0.15">
      <c r="B6506">
        <f ca="1">IF(INDEX(Transactions!$L:$L,ROW()-8)="",TODAY(),INDEX(Transactions!$G:$G,ROW()-8))</f>
        <v>46238</v>
      </c>
      <c r="F6506">
        <f>IF(INDEX(Transactions!$L:$L,ROW()-8)="",0,INDEX(Transactions!$Q:$Q,ROW()-8))</f>
        <v>0</v>
      </c>
    </row>
    <row r="6507" spans="2:6" x14ac:dyDescent="0.15">
      <c r="B6507">
        <f ca="1">IF(INDEX(Transactions!$L:$L,ROW()-8)="",TODAY(),INDEX(Transactions!$G:$G,ROW()-8))</f>
        <v>46238</v>
      </c>
      <c r="F6507">
        <f>IF(INDEX(Transactions!$L:$L,ROW()-8)="",0,INDEX(Transactions!$Q:$Q,ROW()-8))</f>
        <v>0</v>
      </c>
    </row>
    <row r="6508" spans="2:6" x14ac:dyDescent="0.15">
      <c r="B6508">
        <f ca="1">IF(INDEX(Transactions!$L:$L,ROW()-8)="",TODAY(),INDEX(Transactions!$G:$G,ROW()-8))</f>
        <v>46238</v>
      </c>
      <c r="F6508">
        <f>IF(INDEX(Transactions!$L:$L,ROW()-8)="",0,INDEX(Transactions!$Q:$Q,ROW()-8))</f>
        <v>0</v>
      </c>
    </row>
    <row r="6509" spans="2:6" x14ac:dyDescent="0.15">
      <c r="B6509">
        <f ca="1">IF(INDEX(Transactions!$L:$L,ROW()-8)="",TODAY(),INDEX(Transactions!$G:$G,ROW()-8))</f>
        <v>46238</v>
      </c>
      <c r="F6509">
        <f>IF(INDEX(Transactions!$L:$L,ROW()-8)="",0,INDEX(Transactions!$Q:$Q,ROW()-8))</f>
        <v>0</v>
      </c>
    </row>
    <row r="6510" spans="2:6" x14ac:dyDescent="0.15">
      <c r="B6510">
        <f ca="1">IF(INDEX(Transactions!$L:$L,ROW()-8)="",TODAY(),INDEX(Transactions!$G:$G,ROW()-8))</f>
        <v>46238</v>
      </c>
      <c r="F6510">
        <f>IF(INDEX(Transactions!$L:$L,ROW()-8)="",0,INDEX(Transactions!$Q:$Q,ROW()-8))</f>
        <v>0</v>
      </c>
    </row>
    <row r="6511" spans="2:6" x14ac:dyDescent="0.15">
      <c r="B6511">
        <f ca="1">IF(INDEX(Transactions!$L:$L,ROW()-8)="",TODAY(),INDEX(Transactions!$G:$G,ROW()-8))</f>
        <v>46238</v>
      </c>
      <c r="F6511">
        <f>IF(INDEX(Transactions!$L:$L,ROW()-8)="",0,INDEX(Transactions!$Q:$Q,ROW()-8))</f>
        <v>0</v>
      </c>
    </row>
    <row r="6512" spans="2:6" x14ac:dyDescent="0.15">
      <c r="B6512">
        <f ca="1">IF(INDEX(Transactions!$L:$L,ROW()-8)="",TODAY(),INDEX(Transactions!$G:$G,ROW()-8))</f>
        <v>46238</v>
      </c>
      <c r="F6512">
        <f>IF(INDEX(Transactions!$L:$L,ROW()-8)="",0,INDEX(Transactions!$Q:$Q,ROW()-8))</f>
        <v>0</v>
      </c>
    </row>
    <row r="6513" spans="2:6" x14ac:dyDescent="0.15">
      <c r="B6513">
        <f ca="1">IF(INDEX(Transactions!$L:$L,ROW()-8)="",TODAY(),INDEX(Transactions!$G:$G,ROW()-8))</f>
        <v>46238</v>
      </c>
      <c r="F6513">
        <f>IF(INDEX(Transactions!$L:$L,ROW()-8)="",0,INDEX(Transactions!$Q:$Q,ROW()-8))</f>
        <v>0</v>
      </c>
    </row>
    <row r="6514" spans="2:6" x14ac:dyDescent="0.15">
      <c r="B6514">
        <f ca="1">IF(INDEX(Transactions!$L:$L,ROW()-8)="",TODAY(),INDEX(Transactions!$G:$G,ROW()-8))</f>
        <v>46238</v>
      </c>
      <c r="F6514">
        <f>IF(INDEX(Transactions!$L:$L,ROW()-8)="",0,INDEX(Transactions!$Q:$Q,ROW()-8))</f>
        <v>0</v>
      </c>
    </row>
    <row r="6515" spans="2:6" x14ac:dyDescent="0.15">
      <c r="B6515">
        <f ca="1">IF(INDEX(Transactions!$L:$L,ROW()-8)="",TODAY(),INDEX(Transactions!$G:$G,ROW()-8))</f>
        <v>46238</v>
      </c>
      <c r="F6515">
        <f>IF(INDEX(Transactions!$L:$L,ROW()-8)="",0,INDEX(Transactions!$Q:$Q,ROW()-8))</f>
        <v>0</v>
      </c>
    </row>
    <row r="6516" spans="2:6" x14ac:dyDescent="0.15">
      <c r="B6516">
        <f ca="1">IF(INDEX(Transactions!$L:$L,ROW()-8)="",TODAY(),INDEX(Transactions!$G:$G,ROW()-8))</f>
        <v>46238</v>
      </c>
      <c r="F6516">
        <f>IF(INDEX(Transactions!$L:$L,ROW()-8)="",0,INDEX(Transactions!$Q:$Q,ROW()-8))</f>
        <v>0</v>
      </c>
    </row>
    <row r="6517" spans="2:6" x14ac:dyDescent="0.15">
      <c r="B6517">
        <f ca="1">IF(INDEX(Transactions!$L:$L,ROW()-8)="",TODAY(),INDEX(Transactions!$G:$G,ROW()-8))</f>
        <v>46238</v>
      </c>
      <c r="F6517">
        <f>IF(INDEX(Transactions!$L:$L,ROW()-8)="",0,INDEX(Transactions!$Q:$Q,ROW()-8))</f>
        <v>0</v>
      </c>
    </row>
    <row r="6518" spans="2:6" x14ac:dyDescent="0.15">
      <c r="B6518">
        <f ca="1">IF(INDEX(Transactions!$L:$L,ROW()-8)="",TODAY(),INDEX(Transactions!$G:$G,ROW()-8))</f>
        <v>46238</v>
      </c>
      <c r="F6518">
        <f>IF(INDEX(Transactions!$L:$L,ROW()-8)="",0,INDEX(Transactions!$Q:$Q,ROW()-8))</f>
        <v>0</v>
      </c>
    </row>
    <row r="6519" spans="2:6" x14ac:dyDescent="0.15">
      <c r="B6519">
        <f ca="1">IF(INDEX(Transactions!$L:$L,ROW()-8)="",TODAY(),INDEX(Transactions!$G:$G,ROW()-8))</f>
        <v>46238</v>
      </c>
      <c r="F6519">
        <f>IF(INDEX(Transactions!$L:$L,ROW()-8)="",0,INDEX(Transactions!$Q:$Q,ROW()-8))</f>
        <v>0</v>
      </c>
    </row>
    <row r="6520" spans="2:6" x14ac:dyDescent="0.15">
      <c r="B6520">
        <f ca="1">IF(INDEX(Transactions!$L:$L,ROW()-8)="",TODAY(),INDEX(Transactions!$G:$G,ROW()-8))</f>
        <v>46238</v>
      </c>
      <c r="F6520">
        <f>IF(INDEX(Transactions!$L:$L,ROW()-8)="",0,INDEX(Transactions!$Q:$Q,ROW()-8))</f>
        <v>0</v>
      </c>
    </row>
    <row r="6521" spans="2:6" x14ac:dyDescent="0.15">
      <c r="B6521">
        <f ca="1">IF(INDEX(Transactions!$L:$L,ROW()-8)="",TODAY(),INDEX(Transactions!$G:$G,ROW()-8))</f>
        <v>46238</v>
      </c>
      <c r="F6521">
        <f>IF(INDEX(Transactions!$L:$L,ROW()-8)="",0,INDEX(Transactions!$Q:$Q,ROW()-8))</f>
        <v>0</v>
      </c>
    </row>
    <row r="6522" spans="2:6" x14ac:dyDescent="0.15">
      <c r="B6522">
        <f ca="1">IF(INDEX(Transactions!$L:$L,ROW()-8)="",TODAY(),INDEX(Transactions!$G:$G,ROW()-8))</f>
        <v>46238</v>
      </c>
      <c r="F6522">
        <f>IF(INDEX(Transactions!$L:$L,ROW()-8)="",0,INDEX(Transactions!$Q:$Q,ROW()-8))</f>
        <v>0</v>
      </c>
    </row>
    <row r="6523" spans="2:6" x14ac:dyDescent="0.15">
      <c r="B6523">
        <f ca="1">IF(INDEX(Transactions!$L:$L,ROW()-8)="",TODAY(),INDEX(Transactions!$G:$G,ROW()-8))</f>
        <v>46238</v>
      </c>
      <c r="F6523">
        <f>IF(INDEX(Transactions!$L:$L,ROW()-8)="",0,INDEX(Transactions!$Q:$Q,ROW()-8))</f>
        <v>0</v>
      </c>
    </row>
    <row r="6524" spans="2:6" x14ac:dyDescent="0.15">
      <c r="B6524">
        <f ca="1">IF(INDEX(Transactions!$L:$L,ROW()-8)="",TODAY(),INDEX(Transactions!$G:$G,ROW()-8))</f>
        <v>46238</v>
      </c>
      <c r="F6524">
        <f>IF(INDEX(Transactions!$L:$L,ROW()-8)="",0,INDEX(Transactions!$Q:$Q,ROW()-8))</f>
        <v>0</v>
      </c>
    </row>
    <row r="6525" spans="2:6" x14ac:dyDescent="0.15">
      <c r="B6525">
        <f ca="1">IF(INDEX(Transactions!$L:$L,ROW()-8)="",TODAY(),INDEX(Transactions!$G:$G,ROW()-8))</f>
        <v>46238</v>
      </c>
      <c r="F6525">
        <f>IF(INDEX(Transactions!$L:$L,ROW()-8)="",0,INDEX(Transactions!$Q:$Q,ROW()-8))</f>
        <v>0</v>
      </c>
    </row>
    <row r="6526" spans="2:6" x14ac:dyDescent="0.15">
      <c r="B6526">
        <f ca="1">IF(INDEX(Transactions!$L:$L,ROW()-8)="",TODAY(),INDEX(Transactions!$G:$G,ROW()-8))</f>
        <v>46238</v>
      </c>
      <c r="F6526">
        <f>IF(INDEX(Transactions!$L:$L,ROW()-8)="",0,INDEX(Transactions!$Q:$Q,ROW()-8))</f>
        <v>0</v>
      </c>
    </row>
    <row r="6527" spans="2:6" x14ac:dyDescent="0.15">
      <c r="B6527">
        <f ca="1">IF(INDEX(Transactions!$L:$L,ROW()-8)="",TODAY(),INDEX(Transactions!$G:$G,ROW()-8))</f>
        <v>46238</v>
      </c>
      <c r="F6527">
        <f>IF(INDEX(Transactions!$L:$L,ROW()-8)="",0,INDEX(Transactions!$Q:$Q,ROW()-8))</f>
        <v>0</v>
      </c>
    </row>
    <row r="6528" spans="2:6" x14ac:dyDescent="0.15">
      <c r="B6528">
        <f ca="1">IF(INDEX(Transactions!$L:$L,ROW()-8)="",TODAY(),INDEX(Transactions!$G:$G,ROW()-8))</f>
        <v>46238</v>
      </c>
      <c r="F6528">
        <f>IF(INDEX(Transactions!$L:$L,ROW()-8)="",0,INDEX(Transactions!$Q:$Q,ROW()-8))</f>
        <v>0</v>
      </c>
    </row>
    <row r="6529" spans="2:6" x14ac:dyDescent="0.15">
      <c r="B6529">
        <f ca="1">IF(INDEX(Transactions!$L:$L,ROW()-8)="",TODAY(),INDEX(Transactions!$G:$G,ROW()-8))</f>
        <v>46238</v>
      </c>
      <c r="F6529">
        <f>IF(INDEX(Transactions!$L:$L,ROW()-8)="",0,INDEX(Transactions!$Q:$Q,ROW()-8))</f>
        <v>0</v>
      </c>
    </row>
    <row r="6530" spans="2:6" x14ac:dyDescent="0.15">
      <c r="B6530">
        <f ca="1">IF(INDEX(Transactions!$L:$L,ROW()-8)="",TODAY(),INDEX(Transactions!$G:$G,ROW()-8))</f>
        <v>46238</v>
      </c>
      <c r="F6530">
        <f>IF(INDEX(Transactions!$L:$L,ROW()-8)="",0,INDEX(Transactions!$Q:$Q,ROW()-8))</f>
        <v>0</v>
      </c>
    </row>
    <row r="6531" spans="2:6" x14ac:dyDescent="0.15">
      <c r="B6531">
        <f ca="1">IF(INDEX(Transactions!$L:$L,ROW()-8)="",TODAY(),INDEX(Transactions!$G:$G,ROW()-8))</f>
        <v>46238</v>
      </c>
      <c r="F6531">
        <f>IF(INDEX(Transactions!$L:$L,ROW()-8)="",0,INDEX(Transactions!$Q:$Q,ROW()-8))</f>
        <v>0</v>
      </c>
    </row>
    <row r="6532" spans="2:6" x14ac:dyDescent="0.15">
      <c r="B6532">
        <f ca="1">IF(INDEX(Transactions!$L:$L,ROW()-8)="",TODAY(),INDEX(Transactions!$G:$G,ROW()-8))</f>
        <v>46238</v>
      </c>
      <c r="F6532">
        <f>IF(INDEX(Transactions!$L:$L,ROW()-8)="",0,INDEX(Transactions!$Q:$Q,ROW()-8))</f>
        <v>0</v>
      </c>
    </row>
    <row r="6533" spans="2:6" x14ac:dyDescent="0.15">
      <c r="B6533">
        <f ca="1">IF(INDEX(Transactions!$L:$L,ROW()-8)="",TODAY(),INDEX(Transactions!$G:$G,ROW()-8))</f>
        <v>46238</v>
      </c>
      <c r="F6533">
        <f>IF(INDEX(Transactions!$L:$L,ROW()-8)="",0,INDEX(Transactions!$Q:$Q,ROW()-8))</f>
        <v>0</v>
      </c>
    </row>
    <row r="6534" spans="2:6" x14ac:dyDescent="0.15">
      <c r="B6534">
        <f ca="1">IF(INDEX(Transactions!$L:$L,ROW()-8)="",TODAY(),INDEX(Transactions!$G:$G,ROW()-8))</f>
        <v>46238</v>
      </c>
      <c r="F6534">
        <f>IF(INDEX(Transactions!$L:$L,ROW()-8)="",0,INDEX(Transactions!$Q:$Q,ROW()-8))</f>
        <v>0</v>
      </c>
    </row>
    <row r="6535" spans="2:6" x14ac:dyDescent="0.15">
      <c r="B6535">
        <f ca="1">IF(INDEX(Transactions!$L:$L,ROW()-8)="",TODAY(),INDEX(Transactions!$G:$G,ROW()-8))</f>
        <v>46238</v>
      </c>
      <c r="F6535">
        <f>IF(INDEX(Transactions!$L:$L,ROW()-8)="",0,INDEX(Transactions!$Q:$Q,ROW()-8))</f>
        <v>0</v>
      </c>
    </row>
    <row r="6536" spans="2:6" x14ac:dyDescent="0.15">
      <c r="B6536">
        <f ca="1">IF(INDEX(Transactions!$L:$L,ROW()-8)="",TODAY(),INDEX(Transactions!$G:$G,ROW()-8))</f>
        <v>46238</v>
      </c>
      <c r="F6536">
        <f>IF(INDEX(Transactions!$L:$L,ROW()-8)="",0,INDEX(Transactions!$Q:$Q,ROW()-8))</f>
        <v>0</v>
      </c>
    </row>
    <row r="6537" spans="2:6" x14ac:dyDescent="0.15">
      <c r="B6537">
        <f ca="1">IF(INDEX(Transactions!$L:$L,ROW()-8)="",TODAY(),INDEX(Transactions!$G:$G,ROW()-8))</f>
        <v>46238</v>
      </c>
      <c r="F6537">
        <f>IF(INDEX(Transactions!$L:$L,ROW()-8)="",0,INDEX(Transactions!$Q:$Q,ROW()-8))</f>
        <v>0</v>
      </c>
    </row>
    <row r="6538" spans="2:6" x14ac:dyDescent="0.15">
      <c r="B6538">
        <f ca="1">IF(INDEX(Transactions!$L:$L,ROW()-8)="",TODAY(),INDEX(Transactions!$G:$G,ROW()-8))</f>
        <v>46238</v>
      </c>
      <c r="F6538">
        <f>IF(INDEX(Transactions!$L:$L,ROW()-8)="",0,INDEX(Transactions!$Q:$Q,ROW()-8))</f>
        <v>0</v>
      </c>
    </row>
    <row r="6539" spans="2:6" x14ac:dyDescent="0.15">
      <c r="B6539">
        <f ca="1">IF(INDEX(Transactions!$L:$L,ROW()-8)="",TODAY(),INDEX(Transactions!$G:$G,ROW()-8))</f>
        <v>46238</v>
      </c>
      <c r="F6539">
        <f>IF(INDEX(Transactions!$L:$L,ROW()-8)="",0,INDEX(Transactions!$Q:$Q,ROW()-8))</f>
        <v>0</v>
      </c>
    </row>
    <row r="6540" spans="2:6" x14ac:dyDescent="0.15">
      <c r="B6540">
        <f ca="1">IF(INDEX(Transactions!$L:$L,ROW()-8)="",TODAY(),INDEX(Transactions!$G:$G,ROW()-8))</f>
        <v>46238</v>
      </c>
      <c r="F6540">
        <f>IF(INDEX(Transactions!$L:$L,ROW()-8)="",0,INDEX(Transactions!$Q:$Q,ROW()-8))</f>
        <v>0</v>
      </c>
    </row>
    <row r="6541" spans="2:6" x14ac:dyDescent="0.15">
      <c r="B6541">
        <f ca="1">IF(INDEX(Transactions!$L:$L,ROW()-8)="",TODAY(),INDEX(Transactions!$G:$G,ROW()-8))</f>
        <v>46238</v>
      </c>
      <c r="F6541">
        <f>IF(INDEX(Transactions!$L:$L,ROW()-8)="",0,INDEX(Transactions!$Q:$Q,ROW()-8))</f>
        <v>0</v>
      </c>
    </row>
    <row r="6542" spans="2:6" x14ac:dyDescent="0.15">
      <c r="B6542">
        <f ca="1">IF(INDEX(Transactions!$L:$L,ROW()-8)="",TODAY(),INDEX(Transactions!$G:$G,ROW()-8))</f>
        <v>46238</v>
      </c>
      <c r="F6542">
        <f>IF(INDEX(Transactions!$L:$L,ROW()-8)="",0,INDEX(Transactions!$Q:$Q,ROW()-8))</f>
        <v>0</v>
      </c>
    </row>
    <row r="6543" spans="2:6" x14ac:dyDescent="0.15">
      <c r="B6543">
        <f ca="1">IF(INDEX(Transactions!$L:$L,ROW()-8)="",TODAY(),INDEX(Transactions!$G:$G,ROW()-8))</f>
        <v>46238</v>
      </c>
      <c r="F6543">
        <f>IF(INDEX(Transactions!$L:$L,ROW()-8)="",0,INDEX(Transactions!$Q:$Q,ROW()-8))</f>
        <v>0</v>
      </c>
    </row>
    <row r="6544" spans="2:6" x14ac:dyDescent="0.15">
      <c r="B6544">
        <f ca="1">IF(INDEX(Transactions!$L:$L,ROW()-8)="",TODAY(),INDEX(Transactions!$G:$G,ROW()-8))</f>
        <v>46238</v>
      </c>
      <c r="F6544">
        <f>IF(INDEX(Transactions!$L:$L,ROW()-8)="",0,INDEX(Transactions!$Q:$Q,ROW()-8))</f>
        <v>0</v>
      </c>
    </row>
    <row r="6545" spans="2:6" x14ac:dyDescent="0.15">
      <c r="B6545">
        <f ca="1">IF(INDEX(Transactions!$L:$L,ROW()-8)="",TODAY(),INDEX(Transactions!$G:$G,ROW()-8))</f>
        <v>46238</v>
      </c>
      <c r="F6545">
        <f>IF(INDEX(Transactions!$L:$L,ROW()-8)="",0,INDEX(Transactions!$Q:$Q,ROW()-8))</f>
        <v>0</v>
      </c>
    </row>
    <row r="6546" spans="2:6" x14ac:dyDescent="0.15">
      <c r="B6546">
        <f ca="1">IF(INDEX(Transactions!$L:$L,ROW()-8)="",TODAY(),INDEX(Transactions!$G:$G,ROW()-8))</f>
        <v>46238</v>
      </c>
      <c r="F6546">
        <f>IF(INDEX(Transactions!$L:$L,ROW()-8)="",0,INDEX(Transactions!$Q:$Q,ROW()-8))</f>
        <v>0</v>
      </c>
    </row>
    <row r="6547" spans="2:6" x14ac:dyDescent="0.15">
      <c r="B6547">
        <f ca="1">IF(INDEX(Transactions!$L:$L,ROW()-8)="",TODAY(),INDEX(Transactions!$G:$G,ROW()-8))</f>
        <v>46238</v>
      </c>
      <c r="F6547">
        <f>IF(INDEX(Transactions!$L:$L,ROW()-8)="",0,INDEX(Transactions!$Q:$Q,ROW()-8))</f>
        <v>0</v>
      </c>
    </row>
    <row r="6548" spans="2:6" x14ac:dyDescent="0.15">
      <c r="B6548">
        <f ca="1">IF(INDEX(Transactions!$L:$L,ROW()-8)="",TODAY(),INDEX(Transactions!$G:$G,ROW()-8))</f>
        <v>46238</v>
      </c>
      <c r="F6548">
        <f>IF(INDEX(Transactions!$L:$L,ROW()-8)="",0,INDEX(Transactions!$Q:$Q,ROW()-8))</f>
        <v>0</v>
      </c>
    </row>
    <row r="6549" spans="2:6" x14ac:dyDescent="0.15">
      <c r="B6549">
        <f ca="1">IF(INDEX(Transactions!$L:$L,ROW()-8)="",TODAY(),INDEX(Transactions!$G:$G,ROW()-8))</f>
        <v>46238</v>
      </c>
      <c r="F6549">
        <f>IF(INDEX(Transactions!$L:$L,ROW()-8)="",0,INDEX(Transactions!$Q:$Q,ROW()-8))</f>
        <v>0</v>
      </c>
    </row>
    <row r="6550" spans="2:6" x14ac:dyDescent="0.15">
      <c r="B6550">
        <f ca="1">IF(INDEX(Transactions!$L:$L,ROW()-8)="",TODAY(),INDEX(Transactions!$G:$G,ROW()-8))</f>
        <v>46238</v>
      </c>
      <c r="F6550">
        <f>IF(INDEX(Transactions!$L:$L,ROW()-8)="",0,INDEX(Transactions!$Q:$Q,ROW()-8))</f>
        <v>0</v>
      </c>
    </row>
    <row r="6551" spans="2:6" x14ac:dyDescent="0.15">
      <c r="B6551">
        <f ca="1">IF(INDEX(Transactions!$L:$L,ROW()-8)="",TODAY(),INDEX(Transactions!$G:$G,ROW()-8))</f>
        <v>46238</v>
      </c>
      <c r="F6551">
        <f>IF(INDEX(Transactions!$L:$L,ROW()-8)="",0,INDEX(Transactions!$Q:$Q,ROW()-8))</f>
        <v>0</v>
      </c>
    </row>
    <row r="6552" spans="2:6" x14ac:dyDescent="0.15">
      <c r="B6552">
        <f ca="1">IF(INDEX(Transactions!$L:$L,ROW()-8)="",TODAY(),INDEX(Transactions!$G:$G,ROW()-8))</f>
        <v>46238</v>
      </c>
      <c r="F6552">
        <f>IF(INDEX(Transactions!$L:$L,ROW()-8)="",0,INDEX(Transactions!$Q:$Q,ROW()-8))</f>
        <v>0</v>
      </c>
    </row>
    <row r="6553" spans="2:6" x14ac:dyDescent="0.15">
      <c r="B6553">
        <f ca="1">IF(INDEX(Transactions!$L:$L,ROW()-8)="",TODAY(),INDEX(Transactions!$G:$G,ROW()-8))</f>
        <v>46238</v>
      </c>
      <c r="F6553">
        <f>IF(INDEX(Transactions!$L:$L,ROW()-8)="",0,INDEX(Transactions!$Q:$Q,ROW()-8))</f>
        <v>0</v>
      </c>
    </row>
    <row r="6554" spans="2:6" x14ac:dyDescent="0.15">
      <c r="B6554">
        <f ca="1">IF(INDEX(Transactions!$L:$L,ROW()-8)="",TODAY(),INDEX(Transactions!$G:$G,ROW()-8))</f>
        <v>46238</v>
      </c>
      <c r="F6554">
        <f>IF(INDEX(Transactions!$L:$L,ROW()-8)="",0,INDEX(Transactions!$Q:$Q,ROW()-8))</f>
        <v>0</v>
      </c>
    </row>
    <row r="6555" spans="2:6" x14ac:dyDescent="0.15">
      <c r="B6555">
        <f ca="1">IF(INDEX(Transactions!$L:$L,ROW()-8)="",TODAY(),INDEX(Transactions!$G:$G,ROW()-8))</f>
        <v>46238</v>
      </c>
      <c r="F6555">
        <f>IF(INDEX(Transactions!$L:$L,ROW()-8)="",0,INDEX(Transactions!$Q:$Q,ROW()-8))</f>
        <v>0</v>
      </c>
    </row>
    <row r="6556" spans="2:6" x14ac:dyDescent="0.15">
      <c r="B6556">
        <f ca="1">IF(INDEX(Transactions!$L:$L,ROW()-8)="",TODAY(),INDEX(Transactions!$G:$G,ROW()-8))</f>
        <v>46238</v>
      </c>
      <c r="F6556">
        <f>IF(INDEX(Transactions!$L:$L,ROW()-8)="",0,INDEX(Transactions!$Q:$Q,ROW()-8))</f>
        <v>0</v>
      </c>
    </row>
    <row r="6557" spans="2:6" x14ac:dyDescent="0.15">
      <c r="B6557">
        <f ca="1">IF(INDEX(Transactions!$L:$L,ROW()-8)="",TODAY(),INDEX(Transactions!$G:$G,ROW()-8))</f>
        <v>46238</v>
      </c>
      <c r="F6557">
        <f>IF(INDEX(Transactions!$L:$L,ROW()-8)="",0,INDEX(Transactions!$Q:$Q,ROW()-8))</f>
        <v>0</v>
      </c>
    </row>
    <row r="6558" spans="2:6" x14ac:dyDescent="0.15">
      <c r="B6558">
        <f ca="1">IF(INDEX(Transactions!$L:$L,ROW()-8)="",TODAY(),INDEX(Transactions!$G:$G,ROW()-8))</f>
        <v>46238</v>
      </c>
      <c r="F6558">
        <f>IF(INDEX(Transactions!$L:$L,ROW()-8)="",0,INDEX(Transactions!$Q:$Q,ROW()-8))</f>
        <v>0</v>
      </c>
    </row>
    <row r="6559" spans="2:6" x14ac:dyDescent="0.15">
      <c r="B6559">
        <f ca="1">IF(INDEX(Transactions!$L:$L,ROW()-8)="",TODAY(),INDEX(Transactions!$G:$G,ROW()-8))</f>
        <v>46238</v>
      </c>
      <c r="F6559">
        <f>IF(INDEX(Transactions!$L:$L,ROW()-8)="",0,INDEX(Transactions!$Q:$Q,ROW()-8))</f>
        <v>0</v>
      </c>
    </row>
    <row r="6560" spans="2:6" x14ac:dyDescent="0.15">
      <c r="B6560">
        <f ca="1">IF(INDEX(Transactions!$L:$L,ROW()-8)="",TODAY(),INDEX(Transactions!$G:$G,ROW()-8))</f>
        <v>46238</v>
      </c>
      <c r="F6560">
        <f>IF(INDEX(Transactions!$L:$L,ROW()-8)="",0,INDEX(Transactions!$Q:$Q,ROW()-8))</f>
        <v>0</v>
      </c>
    </row>
    <row r="6561" spans="2:6" x14ac:dyDescent="0.15">
      <c r="B6561">
        <f ca="1">IF(INDEX(Transactions!$L:$L,ROW()-8)="",TODAY(),INDEX(Transactions!$G:$G,ROW()-8))</f>
        <v>46238</v>
      </c>
      <c r="F6561">
        <f>IF(INDEX(Transactions!$L:$L,ROW()-8)="",0,INDEX(Transactions!$Q:$Q,ROW()-8))</f>
        <v>0</v>
      </c>
    </row>
    <row r="6562" spans="2:6" x14ac:dyDescent="0.15">
      <c r="B6562">
        <f ca="1">IF(INDEX(Transactions!$L:$L,ROW()-8)="",TODAY(),INDEX(Transactions!$G:$G,ROW()-8))</f>
        <v>46238</v>
      </c>
      <c r="F6562">
        <f>IF(INDEX(Transactions!$L:$L,ROW()-8)="",0,INDEX(Transactions!$Q:$Q,ROW()-8))</f>
        <v>0</v>
      </c>
    </row>
    <row r="6563" spans="2:6" x14ac:dyDescent="0.15">
      <c r="B6563">
        <f ca="1">IF(INDEX(Transactions!$L:$L,ROW()-8)="",TODAY(),INDEX(Transactions!$G:$G,ROW()-8))</f>
        <v>46238</v>
      </c>
      <c r="F6563">
        <f>IF(INDEX(Transactions!$L:$L,ROW()-8)="",0,INDEX(Transactions!$Q:$Q,ROW()-8))</f>
        <v>0</v>
      </c>
    </row>
    <row r="6564" spans="2:6" x14ac:dyDescent="0.15">
      <c r="B6564">
        <f ca="1">IF(INDEX(Transactions!$L:$L,ROW()-8)="",TODAY(),INDEX(Transactions!$G:$G,ROW()-8))</f>
        <v>46238</v>
      </c>
      <c r="F6564">
        <f>IF(INDEX(Transactions!$L:$L,ROW()-8)="",0,INDEX(Transactions!$Q:$Q,ROW()-8))</f>
        <v>0</v>
      </c>
    </row>
    <row r="6565" spans="2:6" x14ac:dyDescent="0.15">
      <c r="B6565">
        <f ca="1">IF(INDEX(Transactions!$L:$L,ROW()-8)="",TODAY(),INDEX(Transactions!$G:$G,ROW()-8))</f>
        <v>46238</v>
      </c>
      <c r="F6565">
        <f>IF(INDEX(Transactions!$L:$L,ROW()-8)="",0,INDEX(Transactions!$Q:$Q,ROW()-8))</f>
        <v>0</v>
      </c>
    </row>
    <row r="6566" spans="2:6" x14ac:dyDescent="0.15">
      <c r="B6566">
        <f ca="1">IF(INDEX(Transactions!$L:$L,ROW()-8)="",TODAY(),INDEX(Transactions!$G:$G,ROW()-8))</f>
        <v>46238</v>
      </c>
      <c r="F6566">
        <f>IF(INDEX(Transactions!$L:$L,ROW()-8)="",0,INDEX(Transactions!$Q:$Q,ROW()-8))</f>
        <v>0</v>
      </c>
    </row>
    <row r="6567" spans="2:6" x14ac:dyDescent="0.15">
      <c r="B6567">
        <f ca="1">IF(INDEX(Transactions!$L:$L,ROW()-8)="",TODAY(),INDEX(Transactions!$G:$G,ROW()-8))</f>
        <v>46238</v>
      </c>
      <c r="F6567">
        <f>IF(INDEX(Transactions!$L:$L,ROW()-8)="",0,INDEX(Transactions!$Q:$Q,ROW()-8))</f>
        <v>0</v>
      </c>
    </row>
    <row r="6568" spans="2:6" x14ac:dyDescent="0.15">
      <c r="B6568">
        <f ca="1">IF(INDEX(Transactions!$L:$L,ROW()-8)="",TODAY(),INDEX(Transactions!$G:$G,ROW()-8))</f>
        <v>46238</v>
      </c>
      <c r="F6568">
        <f>IF(INDEX(Transactions!$L:$L,ROW()-8)="",0,INDEX(Transactions!$Q:$Q,ROW()-8))</f>
        <v>0</v>
      </c>
    </row>
    <row r="6569" spans="2:6" x14ac:dyDescent="0.15">
      <c r="B6569">
        <f ca="1">IF(INDEX(Transactions!$L:$L,ROW()-8)="",TODAY(),INDEX(Transactions!$G:$G,ROW()-8))</f>
        <v>46238</v>
      </c>
      <c r="F6569">
        <f>IF(INDEX(Transactions!$L:$L,ROW()-8)="",0,INDEX(Transactions!$Q:$Q,ROW()-8))</f>
        <v>0</v>
      </c>
    </row>
    <row r="6570" spans="2:6" x14ac:dyDescent="0.15">
      <c r="B6570">
        <f ca="1">IF(INDEX(Transactions!$L:$L,ROW()-8)="",TODAY(),INDEX(Transactions!$G:$G,ROW()-8))</f>
        <v>46238</v>
      </c>
      <c r="F6570">
        <f>IF(INDEX(Transactions!$L:$L,ROW()-8)="",0,INDEX(Transactions!$Q:$Q,ROW()-8))</f>
        <v>0</v>
      </c>
    </row>
    <row r="6571" spans="2:6" x14ac:dyDescent="0.15">
      <c r="B6571">
        <f ca="1">IF(INDEX(Transactions!$L:$L,ROW()-8)="",TODAY(),INDEX(Transactions!$G:$G,ROW()-8))</f>
        <v>46238</v>
      </c>
      <c r="F6571">
        <f>IF(INDEX(Transactions!$L:$L,ROW()-8)="",0,INDEX(Transactions!$Q:$Q,ROW()-8))</f>
        <v>0</v>
      </c>
    </row>
    <row r="6572" spans="2:6" x14ac:dyDescent="0.15">
      <c r="B6572">
        <f ca="1">IF(INDEX(Transactions!$L:$L,ROW()-8)="",TODAY(),INDEX(Transactions!$G:$G,ROW()-8))</f>
        <v>46238</v>
      </c>
      <c r="F6572">
        <f>IF(INDEX(Transactions!$L:$L,ROW()-8)="",0,INDEX(Transactions!$Q:$Q,ROW()-8))</f>
        <v>0</v>
      </c>
    </row>
    <row r="6573" spans="2:6" x14ac:dyDescent="0.15">
      <c r="B6573">
        <f ca="1">IF(INDEX(Transactions!$L:$L,ROW()-8)="",TODAY(),INDEX(Transactions!$G:$G,ROW()-8))</f>
        <v>46238</v>
      </c>
      <c r="F6573">
        <f>IF(INDEX(Transactions!$L:$L,ROW()-8)="",0,INDEX(Transactions!$Q:$Q,ROW()-8))</f>
        <v>0</v>
      </c>
    </row>
    <row r="6574" spans="2:6" x14ac:dyDescent="0.15">
      <c r="B6574">
        <f ca="1">IF(INDEX(Transactions!$L:$L,ROW()-8)="",TODAY(),INDEX(Transactions!$G:$G,ROW()-8))</f>
        <v>46238</v>
      </c>
      <c r="F6574">
        <f>IF(INDEX(Transactions!$L:$L,ROW()-8)="",0,INDEX(Transactions!$Q:$Q,ROW()-8))</f>
        <v>0</v>
      </c>
    </row>
    <row r="6575" spans="2:6" x14ac:dyDescent="0.15">
      <c r="B6575">
        <f ca="1">IF(INDEX(Transactions!$L:$L,ROW()-8)="",TODAY(),INDEX(Transactions!$G:$G,ROW()-8))</f>
        <v>46238</v>
      </c>
      <c r="F6575">
        <f>IF(INDEX(Transactions!$L:$L,ROW()-8)="",0,INDEX(Transactions!$Q:$Q,ROW()-8))</f>
        <v>0</v>
      </c>
    </row>
    <row r="6576" spans="2:6" x14ac:dyDescent="0.15">
      <c r="B6576">
        <f ca="1">IF(INDEX(Transactions!$L:$L,ROW()-8)="",TODAY(),INDEX(Transactions!$G:$G,ROW()-8))</f>
        <v>46238</v>
      </c>
      <c r="F6576">
        <f>IF(INDEX(Transactions!$L:$L,ROW()-8)="",0,INDEX(Transactions!$Q:$Q,ROW()-8))</f>
        <v>0</v>
      </c>
    </row>
    <row r="6577" spans="2:6" x14ac:dyDescent="0.15">
      <c r="B6577">
        <f ca="1">IF(INDEX(Transactions!$L:$L,ROW()-8)="",TODAY(),INDEX(Transactions!$G:$G,ROW()-8))</f>
        <v>46238</v>
      </c>
      <c r="F6577">
        <f>IF(INDEX(Transactions!$L:$L,ROW()-8)="",0,INDEX(Transactions!$Q:$Q,ROW()-8))</f>
        <v>0</v>
      </c>
    </row>
    <row r="6578" spans="2:6" x14ac:dyDescent="0.15">
      <c r="B6578">
        <f ca="1">IF(INDEX(Transactions!$L:$L,ROW()-8)="",TODAY(),INDEX(Transactions!$G:$G,ROW()-8))</f>
        <v>46238</v>
      </c>
      <c r="F6578">
        <f>IF(INDEX(Transactions!$L:$L,ROW()-8)="",0,INDEX(Transactions!$Q:$Q,ROW()-8))</f>
        <v>0</v>
      </c>
    </row>
    <row r="6579" spans="2:6" x14ac:dyDescent="0.15">
      <c r="B6579">
        <f ca="1">IF(INDEX(Transactions!$L:$L,ROW()-8)="",TODAY(),INDEX(Transactions!$G:$G,ROW()-8))</f>
        <v>46238</v>
      </c>
      <c r="F6579">
        <f>IF(INDEX(Transactions!$L:$L,ROW()-8)="",0,INDEX(Transactions!$Q:$Q,ROW()-8))</f>
        <v>0</v>
      </c>
    </row>
    <row r="6580" spans="2:6" x14ac:dyDescent="0.15">
      <c r="B6580">
        <f ca="1">IF(INDEX(Transactions!$L:$L,ROW()-8)="",TODAY(),INDEX(Transactions!$G:$G,ROW()-8))</f>
        <v>46238</v>
      </c>
      <c r="F6580">
        <f>IF(INDEX(Transactions!$L:$L,ROW()-8)="",0,INDEX(Transactions!$Q:$Q,ROW()-8))</f>
        <v>0</v>
      </c>
    </row>
    <row r="6581" spans="2:6" x14ac:dyDescent="0.15">
      <c r="B6581">
        <f ca="1">IF(INDEX(Transactions!$L:$L,ROW()-8)="",TODAY(),INDEX(Transactions!$G:$G,ROW()-8))</f>
        <v>46238</v>
      </c>
      <c r="F6581">
        <f>IF(INDEX(Transactions!$L:$L,ROW()-8)="",0,INDEX(Transactions!$Q:$Q,ROW()-8))</f>
        <v>0</v>
      </c>
    </row>
    <row r="6582" spans="2:6" x14ac:dyDescent="0.15">
      <c r="B6582">
        <f ca="1">IF(INDEX(Transactions!$L:$L,ROW()-8)="",TODAY(),INDEX(Transactions!$G:$G,ROW()-8))</f>
        <v>46238</v>
      </c>
      <c r="F6582">
        <f>IF(INDEX(Transactions!$L:$L,ROW()-8)="",0,INDEX(Transactions!$Q:$Q,ROW()-8))</f>
        <v>0</v>
      </c>
    </row>
    <row r="6583" spans="2:6" x14ac:dyDescent="0.15">
      <c r="B6583">
        <f ca="1">IF(INDEX(Transactions!$L:$L,ROW()-8)="",TODAY(),INDEX(Transactions!$G:$G,ROW()-8))</f>
        <v>46238</v>
      </c>
      <c r="F6583">
        <f>IF(INDEX(Transactions!$L:$L,ROW()-8)="",0,INDEX(Transactions!$Q:$Q,ROW()-8))</f>
        <v>0</v>
      </c>
    </row>
    <row r="6584" spans="2:6" x14ac:dyDescent="0.15">
      <c r="B6584">
        <f ca="1">IF(INDEX(Transactions!$L:$L,ROW()-8)="",TODAY(),INDEX(Transactions!$G:$G,ROW()-8))</f>
        <v>46238</v>
      </c>
      <c r="F6584">
        <f>IF(INDEX(Transactions!$L:$L,ROW()-8)="",0,INDEX(Transactions!$Q:$Q,ROW()-8))</f>
        <v>0</v>
      </c>
    </row>
    <row r="6585" spans="2:6" x14ac:dyDescent="0.15">
      <c r="B6585">
        <f ca="1">IF(INDEX(Transactions!$L:$L,ROW()-8)="",TODAY(),INDEX(Transactions!$G:$G,ROW()-8))</f>
        <v>46238</v>
      </c>
      <c r="F6585">
        <f>IF(INDEX(Transactions!$L:$L,ROW()-8)="",0,INDEX(Transactions!$Q:$Q,ROW()-8))</f>
        <v>0</v>
      </c>
    </row>
    <row r="6586" spans="2:6" x14ac:dyDescent="0.15">
      <c r="B6586">
        <f ca="1">IF(INDEX(Transactions!$L:$L,ROW()-8)="",TODAY(),INDEX(Transactions!$G:$G,ROW()-8))</f>
        <v>46238</v>
      </c>
      <c r="F6586">
        <f>IF(INDEX(Transactions!$L:$L,ROW()-8)="",0,INDEX(Transactions!$Q:$Q,ROW()-8))</f>
        <v>0</v>
      </c>
    </row>
    <row r="6587" spans="2:6" x14ac:dyDescent="0.15">
      <c r="B6587">
        <f ca="1">IF(INDEX(Transactions!$L:$L,ROW()-8)="",TODAY(),INDEX(Transactions!$G:$G,ROW()-8))</f>
        <v>46238</v>
      </c>
      <c r="F6587">
        <f>IF(INDEX(Transactions!$L:$L,ROW()-8)="",0,INDEX(Transactions!$Q:$Q,ROW()-8))</f>
        <v>0</v>
      </c>
    </row>
    <row r="6588" spans="2:6" x14ac:dyDescent="0.15">
      <c r="B6588">
        <f ca="1">IF(INDEX(Transactions!$L:$L,ROW()-8)="",TODAY(),INDEX(Transactions!$G:$G,ROW()-8))</f>
        <v>46238</v>
      </c>
      <c r="F6588">
        <f>IF(INDEX(Transactions!$L:$L,ROW()-8)="",0,INDEX(Transactions!$Q:$Q,ROW()-8))</f>
        <v>0</v>
      </c>
    </row>
    <row r="6589" spans="2:6" x14ac:dyDescent="0.15">
      <c r="B6589">
        <f ca="1">IF(INDEX(Transactions!$L:$L,ROW()-8)="",TODAY(),INDEX(Transactions!$G:$G,ROW()-8))</f>
        <v>46238</v>
      </c>
      <c r="F6589">
        <f>IF(INDEX(Transactions!$L:$L,ROW()-8)="",0,INDEX(Transactions!$Q:$Q,ROW()-8))</f>
        <v>0</v>
      </c>
    </row>
    <row r="6590" spans="2:6" x14ac:dyDescent="0.15">
      <c r="B6590">
        <f ca="1">IF(INDEX(Transactions!$L:$L,ROW()-8)="",TODAY(),INDEX(Transactions!$G:$G,ROW()-8))</f>
        <v>46238</v>
      </c>
      <c r="F6590">
        <f>IF(INDEX(Transactions!$L:$L,ROW()-8)="",0,INDEX(Transactions!$Q:$Q,ROW()-8))</f>
        <v>0</v>
      </c>
    </row>
    <row r="6591" spans="2:6" x14ac:dyDescent="0.15">
      <c r="B6591">
        <f ca="1">IF(INDEX(Transactions!$L:$L,ROW()-8)="",TODAY(),INDEX(Transactions!$G:$G,ROW()-8))</f>
        <v>46238</v>
      </c>
      <c r="F6591">
        <f>IF(INDEX(Transactions!$L:$L,ROW()-8)="",0,INDEX(Transactions!$Q:$Q,ROW()-8))</f>
        <v>0</v>
      </c>
    </row>
    <row r="6592" spans="2:6" x14ac:dyDescent="0.15">
      <c r="B6592">
        <f ca="1">IF(INDEX(Transactions!$L:$L,ROW()-8)="",TODAY(),INDEX(Transactions!$G:$G,ROW()-8))</f>
        <v>46238</v>
      </c>
      <c r="F6592">
        <f>IF(INDEX(Transactions!$L:$L,ROW()-8)="",0,INDEX(Transactions!$Q:$Q,ROW()-8))</f>
        <v>0</v>
      </c>
    </row>
    <row r="6593" spans="2:6" x14ac:dyDescent="0.15">
      <c r="B6593">
        <f ca="1">IF(INDEX(Transactions!$L:$L,ROW()-8)="",TODAY(),INDEX(Transactions!$G:$G,ROW()-8))</f>
        <v>46238</v>
      </c>
      <c r="F6593">
        <f>IF(INDEX(Transactions!$L:$L,ROW()-8)="",0,INDEX(Transactions!$Q:$Q,ROW()-8))</f>
        <v>0</v>
      </c>
    </row>
    <row r="6594" spans="2:6" x14ac:dyDescent="0.15">
      <c r="B6594">
        <f ca="1">IF(INDEX(Transactions!$L:$L,ROW()-8)="",TODAY(),INDEX(Transactions!$G:$G,ROW()-8))</f>
        <v>46238</v>
      </c>
      <c r="F6594">
        <f>IF(INDEX(Transactions!$L:$L,ROW()-8)="",0,INDEX(Transactions!$Q:$Q,ROW()-8))</f>
        <v>0</v>
      </c>
    </row>
    <row r="6595" spans="2:6" x14ac:dyDescent="0.15">
      <c r="B6595">
        <f ca="1">IF(INDEX(Transactions!$L:$L,ROW()-8)="",TODAY(),INDEX(Transactions!$G:$G,ROW()-8))</f>
        <v>46238</v>
      </c>
      <c r="F6595">
        <f>IF(INDEX(Transactions!$L:$L,ROW()-8)="",0,INDEX(Transactions!$Q:$Q,ROW()-8))</f>
        <v>0</v>
      </c>
    </row>
    <row r="6596" spans="2:6" x14ac:dyDescent="0.15">
      <c r="B6596">
        <f ca="1">IF(INDEX(Transactions!$L:$L,ROW()-8)="",TODAY(),INDEX(Transactions!$G:$G,ROW()-8))</f>
        <v>46238</v>
      </c>
      <c r="F6596">
        <f>IF(INDEX(Transactions!$L:$L,ROW()-8)="",0,INDEX(Transactions!$Q:$Q,ROW()-8))</f>
        <v>0</v>
      </c>
    </row>
    <row r="6597" spans="2:6" x14ac:dyDescent="0.15">
      <c r="B6597">
        <f ca="1">IF(INDEX(Transactions!$L:$L,ROW()-8)="",TODAY(),INDEX(Transactions!$G:$G,ROW()-8))</f>
        <v>46238</v>
      </c>
      <c r="F6597">
        <f>IF(INDEX(Transactions!$L:$L,ROW()-8)="",0,INDEX(Transactions!$Q:$Q,ROW()-8))</f>
        <v>0</v>
      </c>
    </row>
    <row r="6598" spans="2:6" x14ac:dyDescent="0.15">
      <c r="B6598">
        <f ca="1">IF(INDEX(Transactions!$L:$L,ROW()-8)="",TODAY(),INDEX(Transactions!$G:$G,ROW()-8))</f>
        <v>46238</v>
      </c>
      <c r="F6598">
        <f>IF(INDEX(Transactions!$L:$L,ROW()-8)="",0,INDEX(Transactions!$Q:$Q,ROW()-8))</f>
        <v>0</v>
      </c>
    </row>
    <row r="6599" spans="2:6" x14ac:dyDescent="0.15">
      <c r="B6599">
        <f ca="1">IF(INDEX(Transactions!$L:$L,ROW()-8)="",TODAY(),INDEX(Transactions!$G:$G,ROW()-8))</f>
        <v>46238</v>
      </c>
      <c r="F6599">
        <f>IF(INDEX(Transactions!$L:$L,ROW()-8)="",0,INDEX(Transactions!$Q:$Q,ROW()-8))</f>
        <v>0</v>
      </c>
    </row>
    <row r="6600" spans="2:6" x14ac:dyDescent="0.15">
      <c r="B6600">
        <f ca="1">IF(INDEX(Transactions!$L:$L,ROW()-8)="",TODAY(),INDEX(Transactions!$G:$G,ROW()-8))</f>
        <v>46238</v>
      </c>
      <c r="F6600">
        <f>IF(INDEX(Transactions!$L:$L,ROW()-8)="",0,INDEX(Transactions!$Q:$Q,ROW()-8))</f>
        <v>0</v>
      </c>
    </row>
    <row r="6601" spans="2:6" x14ac:dyDescent="0.15">
      <c r="B6601">
        <f ca="1">IF(INDEX(Transactions!$L:$L,ROW()-8)="",TODAY(),INDEX(Transactions!$G:$G,ROW()-8))</f>
        <v>46238</v>
      </c>
      <c r="F6601">
        <f>IF(INDEX(Transactions!$L:$L,ROW()-8)="",0,INDEX(Transactions!$Q:$Q,ROW()-8))</f>
        <v>0</v>
      </c>
    </row>
    <row r="6602" spans="2:6" x14ac:dyDescent="0.15">
      <c r="B6602">
        <f ca="1">IF(INDEX(Transactions!$L:$L,ROW()-8)="",TODAY(),INDEX(Transactions!$G:$G,ROW()-8))</f>
        <v>46238</v>
      </c>
      <c r="F6602">
        <f>IF(INDEX(Transactions!$L:$L,ROW()-8)="",0,INDEX(Transactions!$Q:$Q,ROW()-8))</f>
        <v>0</v>
      </c>
    </row>
    <row r="6603" spans="2:6" x14ac:dyDescent="0.15">
      <c r="B6603">
        <f ca="1">IF(INDEX(Transactions!$L:$L,ROW()-8)="",TODAY(),INDEX(Transactions!$G:$G,ROW()-8))</f>
        <v>46238</v>
      </c>
      <c r="F6603">
        <f>IF(INDEX(Transactions!$L:$L,ROW()-8)="",0,INDEX(Transactions!$Q:$Q,ROW()-8))</f>
        <v>0</v>
      </c>
    </row>
    <row r="6604" spans="2:6" x14ac:dyDescent="0.15">
      <c r="B6604">
        <f ca="1">IF(INDEX(Transactions!$L:$L,ROW()-8)="",TODAY(),INDEX(Transactions!$G:$G,ROW()-8))</f>
        <v>46238</v>
      </c>
      <c r="F6604">
        <f>IF(INDEX(Transactions!$L:$L,ROW()-8)="",0,INDEX(Transactions!$Q:$Q,ROW()-8))</f>
        <v>0</v>
      </c>
    </row>
    <row r="6605" spans="2:6" x14ac:dyDescent="0.15">
      <c r="B6605">
        <f ca="1">IF(INDEX(Transactions!$L:$L,ROW()-8)="",TODAY(),INDEX(Transactions!$G:$G,ROW()-8))</f>
        <v>46238</v>
      </c>
      <c r="F6605">
        <f>IF(INDEX(Transactions!$L:$L,ROW()-8)="",0,INDEX(Transactions!$Q:$Q,ROW()-8))</f>
        <v>0</v>
      </c>
    </row>
    <row r="6606" spans="2:6" x14ac:dyDescent="0.15">
      <c r="B6606">
        <f ca="1">IF(INDEX(Transactions!$L:$L,ROW()-8)="",TODAY(),INDEX(Transactions!$G:$G,ROW()-8))</f>
        <v>46238</v>
      </c>
      <c r="F6606">
        <f>IF(INDEX(Transactions!$L:$L,ROW()-8)="",0,INDEX(Transactions!$Q:$Q,ROW()-8))</f>
        <v>0</v>
      </c>
    </row>
    <row r="6607" spans="2:6" x14ac:dyDescent="0.15">
      <c r="B6607">
        <f ca="1">IF(INDEX(Transactions!$L:$L,ROW()-8)="",TODAY(),INDEX(Transactions!$G:$G,ROW()-8))</f>
        <v>46238</v>
      </c>
      <c r="F6607">
        <f>IF(INDEX(Transactions!$L:$L,ROW()-8)="",0,INDEX(Transactions!$Q:$Q,ROW()-8))</f>
        <v>0</v>
      </c>
    </row>
    <row r="6608" spans="2:6" x14ac:dyDescent="0.15">
      <c r="B6608">
        <f ca="1">IF(INDEX(Transactions!$L:$L,ROW()-8)="",TODAY(),INDEX(Transactions!$G:$G,ROW()-8))</f>
        <v>46238</v>
      </c>
      <c r="F6608">
        <f>IF(INDEX(Transactions!$L:$L,ROW()-8)="",0,INDEX(Transactions!$Q:$Q,ROW()-8))</f>
        <v>0</v>
      </c>
    </row>
    <row r="6609" spans="2:6" x14ac:dyDescent="0.15">
      <c r="B6609">
        <f ca="1">IF(INDEX(Transactions!$L:$L,ROW()-8)="",TODAY(),INDEX(Transactions!$G:$G,ROW()-8))</f>
        <v>46238</v>
      </c>
      <c r="F6609">
        <f>IF(INDEX(Transactions!$L:$L,ROW()-8)="",0,INDEX(Transactions!$Q:$Q,ROW()-8))</f>
        <v>0</v>
      </c>
    </row>
    <row r="6610" spans="2:6" x14ac:dyDescent="0.15">
      <c r="B6610">
        <f ca="1">IF(INDEX(Transactions!$L:$L,ROW()-8)="",TODAY(),INDEX(Transactions!$G:$G,ROW()-8))</f>
        <v>46238</v>
      </c>
      <c r="F6610">
        <f>IF(INDEX(Transactions!$L:$L,ROW()-8)="",0,INDEX(Transactions!$Q:$Q,ROW()-8))</f>
        <v>0</v>
      </c>
    </row>
    <row r="6611" spans="2:6" x14ac:dyDescent="0.15">
      <c r="B6611">
        <f ca="1">IF(INDEX(Transactions!$L:$L,ROW()-8)="",TODAY(),INDEX(Transactions!$G:$G,ROW()-8))</f>
        <v>46238</v>
      </c>
      <c r="F6611">
        <f>IF(INDEX(Transactions!$L:$L,ROW()-8)="",0,INDEX(Transactions!$Q:$Q,ROW()-8))</f>
        <v>0</v>
      </c>
    </row>
    <row r="6612" spans="2:6" x14ac:dyDescent="0.15">
      <c r="B6612">
        <f ca="1">IF(INDEX(Transactions!$L:$L,ROW()-8)="",TODAY(),INDEX(Transactions!$G:$G,ROW()-8))</f>
        <v>46238</v>
      </c>
      <c r="F6612">
        <f>IF(INDEX(Transactions!$L:$L,ROW()-8)="",0,INDEX(Transactions!$Q:$Q,ROW()-8))</f>
        <v>0</v>
      </c>
    </row>
    <row r="6613" spans="2:6" x14ac:dyDescent="0.15">
      <c r="B6613">
        <f ca="1">IF(INDEX(Transactions!$L:$L,ROW()-8)="",TODAY(),INDEX(Transactions!$G:$G,ROW()-8))</f>
        <v>46238</v>
      </c>
      <c r="F6613">
        <f>IF(INDEX(Transactions!$L:$L,ROW()-8)="",0,INDEX(Transactions!$Q:$Q,ROW()-8))</f>
        <v>0</v>
      </c>
    </row>
    <row r="6614" spans="2:6" x14ac:dyDescent="0.15">
      <c r="B6614">
        <f ca="1">IF(INDEX(Transactions!$L:$L,ROW()-8)="",TODAY(),INDEX(Transactions!$G:$G,ROW()-8))</f>
        <v>46238</v>
      </c>
      <c r="F6614">
        <f>IF(INDEX(Transactions!$L:$L,ROW()-8)="",0,INDEX(Transactions!$Q:$Q,ROW()-8))</f>
        <v>0</v>
      </c>
    </row>
    <row r="6615" spans="2:6" x14ac:dyDescent="0.15">
      <c r="B6615">
        <f ca="1">IF(INDEX(Transactions!$L:$L,ROW()-8)="",TODAY(),INDEX(Transactions!$G:$G,ROW()-8))</f>
        <v>46238</v>
      </c>
      <c r="F6615">
        <f>IF(INDEX(Transactions!$L:$L,ROW()-8)="",0,INDEX(Transactions!$Q:$Q,ROW()-8))</f>
        <v>0</v>
      </c>
    </row>
    <row r="6616" spans="2:6" x14ac:dyDescent="0.15">
      <c r="B6616">
        <f ca="1">IF(INDEX(Transactions!$L:$L,ROW()-8)="",TODAY(),INDEX(Transactions!$G:$G,ROW()-8))</f>
        <v>46238</v>
      </c>
      <c r="F6616">
        <f>IF(INDEX(Transactions!$L:$L,ROW()-8)="",0,INDEX(Transactions!$Q:$Q,ROW()-8))</f>
        <v>0</v>
      </c>
    </row>
    <row r="6617" spans="2:6" x14ac:dyDescent="0.15">
      <c r="B6617">
        <f ca="1">IF(INDEX(Transactions!$L:$L,ROW()-8)="",TODAY(),INDEX(Transactions!$G:$G,ROW()-8))</f>
        <v>46238</v>
      </c>
      <c r="F6617">
        <f>IF(INDEX(Transactions!$L:$L,ROW()-8)="",0,INDEX(Transactions!$Q:$Q,ROW()-8))</f>
        <v>0</v>
      </c>
    </row>
    <row r="6618" spans="2:6" x14ac:dyDescent="0.15">
      <c r="B6618">
        <f ca="1">IF(INDEX(Transactions!$L:$L,ROW()-8)="",TODAY(),INDEX(Transactions!$G:$G,ROW()-8))</f>
        <v>46238</v>
      </c>
      <c r="F6618">
        <f>IF(INDEX(Transactions!$L:$L,ROW()-8)="",0,INDEX(Transactions!$Q:$Q,ROW()-8))</f>
        <v>0</v>
      </c>
    </row>
    <row r="6619" spans="2:6" x14ac:dyDescent="0.15">
      <c r="B6619">
        <f ca="1">IF(INDEX(Transactions!$L:$L,ROW()-8)="",TODAY(),INDEX(Transactions!$G:$G,ROW()-8))</f>
        <v>46238</v>
      </c>
      <c r="F6619">
        <f>IF(INDEX(Transactions!$L:$L,ROW()-8)="",0,INDEX(Transactions!$Q:$Q,ROW()-8))</f>
        <v>0</v>
      </c>
    </row>
    <row r="6620" spans="2:6" x14ac:dyDescent="0.15">
      <c r="B6620">
        <f ca="1">IF(INDEX(Transactions!$L:$L,ROW()-8)="",TODAY(),INDEX(Transactions!$G:$G,ROW()-8))</f>
        <v>46238</v>
      </c>
      <c r="F6620">
        <f>IF(INDEX(Transactions!$L:$L,ROW()-8)="",0,INDEX(Transactions!$Q:$Q,ROW()-8))</f>
        <v>0</v>
      </c>
    </row>
    <row r="6621" spans="2:6" x14ac:dyDescent="0.15">
      <c r="B6621">
        <f ca="1">IF(INDEX(Transactions!$L:$L,ROW()-8)="",TODAY(),INDEX(Transactions!$G:$G,ROW()-8))</f>
        <v>46238</v>
      </c>
      <c r="F6621">
        <f>IF(INDEX(Transactions!$L:$L,ROW()-8)="",0,INDEX(Transactions!$Q:$Q,ROW()-8))</f>
        <v>0</v>
      </c>
    </row>
    <row r="6622" spans="2:6" x14ac:dyDescent="0.15">
      <c r="B6622">
        <f ca="1">IF(INDEX(Transactions!$L:$L,ROW()-8)="",TODAY(),INDEX(Transactions!$G:$G,ROW()-8))</f>
        <v>46238</v>
      </c>
      <c r="F6622">
        <f>IF(INDEX(Transactions!$L:$L,ROW()-8)="",0,INDEX(Transactions!$Q:$Q,ROW()-8))</f>
        <v>0</v>
      </c>
    </row>
    <row r="6623" spans="2:6" x14ac:dyDescent="0.15">
      <c r="B6623">
        <f ca="1">IF(INDEX(Transactions!$L:$L,ROW()-8)="",TODAY(),INDEX(Transactions!$G:$G,ROW()-8))</f>
        <v>46238</v>
      </c>
      <c r="F6623">
        <f>IF(INDEX(Transactions!$L:$L,ROW()-8)="",0,INDEX(Transactions!$Q:$Q,ROW()-8))</f>
        <v>0</v>
      </c>
    </row>
    <row r="6624" spans="2:6" x14ac:dyDescent="0.15">
      <c r="B6624">
        <f ca="1">IF(INDEX(Transactions!$L:$L,ROW()-8)="",TODAY(),INDEX(Transactions!$G:$G,ROW()-8))</f>
        <v>46238</v>
      </c>
      <c r="F6624">
        <f>IF(INDEX(Transactions!$L:$L,ROW()-8)="",0,INDEX(Transactions!$Q:$Q,ROW()-8))</f>
        <v>0</v>
      </c>
    </row>
    <row r="6625" spans="2:6" x14ac:dyDescent="0.15">
      <c r="B6625">
        <f ca="1">IF(INDEX(Transactions!$L:$L,ROW()-8)="",TODAY(),INDEX(Transactions!$G:$G,ROW()-8))</f>
        <v>46238</v>
      </c>
      <c r="F6625">
        <f>IF(INDEX(Transactions!$L:$L,ROW()-8)="",0,INDEX(Transactions!$Q:$Q,ROW()-8))</f>
        <v>0</v>
      </c>
    </row>
    <row r="6626" spans="2:6" x14ac:dyDescent="0.15">
      <c r="B6626">
        <f ca="1">IF(INDEX(Transactions!$L:$L,ROW()-8)="",TODAY(),INDEX(Transactions!$G:$G,ROW()-8))</f>
        <v>46238</v>
      </c>
      <c r="F6626">
        <f>IF(INDEX(Transactions!$L:$L,ROW()-8)="",0,INDEX(Transactions!$Q:$Q,ROW()-8))</f>
        <v>0</v>
      </c>
    </row>
    <row r="6627" spans="2:6" x14ac:dyDescent="0.15">
      <c r="B6627">
        <f ca="1">IF(INDEX(Transactions!$L:$L,ROW()-8)="",TODAY(),INDEX(Transactions!$G:$G,ROW()-8))</f>
        <v>46238</v>
      </c>
      <c r="F6627">
        <f>IF(INDEX(Transactions!$L:$L,ROW()-8)="",0,INDEX(Transactions!$Q:$Q,ROW()-8))</f>
        <v>0</v>
      </c>
    </row>
    <row r="6628" spans="2:6" x14ac:dyDescent="0.15">
      <c r="B6628">
        <f ca="1">IF(INDEX(Transactions!$L:$L,ROW()-8)="",TODAY(),INDEX(Transactions!$G:$G,ROW()-8))</f>
        <v>46238</v>
      </c>
      <c r="F6628">
        <f>IF(INDEX(Transactions!$L:$L,ROW()-8)="",0,INDEX(Transactions!$Q:$Q,ROW()-8))</f>
        <v>0</v>
      </c>
    </row>
    <row r="6629" spans="2:6" x14ac:dyDescent="0.15">
      <c r="B6629">
        <f ca="1">IF(INDEX(Transactions!$L:$L,ROW()-8)="",TODAY(),INDEX(Transactions!$G:$G,ROW()-8))</f>
        <v>46238</v>
      </c>
      <c r="F6629">
        <f>IF(INDEX(Transactions!$L:$L,ROW()-8)="",0,INDEX(Transactions!$Q:$Q,ROW()-8))</f>
        <v>0</v>
      </c>
    </row>
    <row r="6630" spans="2:6" x14ac:dyDescent="0.15">
      <c r="B6630">
        <f ca="1">IF(INDEX(Transactions!$L:$L,ROW()-8)="",TODAY(),INDEX(Transactions!$G:$G,ROW()-8))</f>
        <v>46238</v>
      </c>
      <c r="F6630">
        <f>IF(INDEX(Transactions!$L:$L,ROW()-8)="",0,INDEX(Transactions!$Q:$Q,ROW()-8))</f>
        <v>0</v>
      </c>
    </row>
    <row r="6631" spans="2:6" x14ac:dyDescent="0.15">
      <c r="B6631">
        <f ca="1">IF(INDEX(Transactions!$L:$L,ROW()-8)="",TODAY(),INDEX(Transactions!$G:$G,ROW()-8))</f>
        <v>46238</v>
      </c>
      <c r="F6631">
        <f>IF(INDEX(Transactions!$L:$L,ROW()-8)="",0,INDEX(Transactions!$Q:$Q,ROW()-8))</f>
        <v>0</v>
      </c>
    </row>
    <row r="6632" spans="2:6" x14ac:dyDescent="0.15">
      <c r="B6632">
        <f ca="1">IF(INDEX(Transactions!$L:$L,ROW()-8)="",TODAY(),INDEX(Transactions!$G:$G,ROW()-8))</f>
        <v>46238</v>
      </c>
      <c r="F6632">
        <f>IF(INDEX(Transactions!$L:$L,ROW()-8)="",0,INDEX(Transactions!$Q:$Q,ROW()-8))</f>
        <v>0</v>
      </c>
    </row>
    <row r="6633" spans="2:6" x14ac:dyDescent="0.15">
      <c r="B6633">
        <f ca="1">IF(INDEX(Transactions!$L:$L,ROW()-8)="",TODAY(),INDEX(Transactions!$G:$G,ROW()-8))</f>
        <v>46238</v>
      </c>
      <c r="F6633">
        <f>IF(INDEX(Transactions!$L:$L,ROW()-8)="",0,INDEX(Transactions!$Q:$Q,ROW()-8))</f>
        <v>0</v>
      </c>
    </row>
    <row r="6634" spans="2:6" x14ac:dyDescent="0.15">
      <c r="B6634">
        <f ca="1">IF(INDEX(Transactions!$L:$L,ROW()-8)="",TODAY(),INDEX(Transactions!$G:$G,ROW()-8))</f>
        <v>46238</v>
      </c>
      <c r="F6634">
        <f>IF(INDEX(Transactions!$L:$L,ROW()-8)="",0,INDEX(Transactions!$Q:$Q,ROW()-8))</f>
        <v>0</v>
      </c>
    </row>
    <row r="6635" spans="2:6" x14ac:dyDescent="0.15">
      <c r="B6635">
        <f ca="1">IF(INDEX(Transactions!$L:$L,ROW()-8)="",TODAY(),INDEX(Transactions!$G:$G,ROW()-8))</f>
        <v>46238</v>
      </c>
      <c r="F6635">
        <f>IF(INDEX(Transactions!$L:$L,ROW()-8)="",0,INDEX(Transactions!$Q:$Q,ROW()-8))</f>
        <v>0</v>
      </c>
    </row>
    <row r="6636" spans="2:6" x14ac:dyDescent="0.15">
      <c r="B6636">
        <f ca="1">IF(INDEX(Transactions!$L:$L,ROW()-8)="",TODAY(),INDEX(Transactions!$G:$G,ROW()-8))</f>
        <v>46238</v>
      </c>
      <c r="F6636">
        <f>IF(INDEX(Transactions!$L:$L,ROW()-8)="",0,INDEX(Transactions!$Q:$Q,ROW()-8))</f>
        <v>0</v>
      </c>
    </row>
    <row r="6637" spans="2:6" x14ac:dyDescent="0.15">
      <c r="B6637">
        <f ca="1">IF(INDEX(Transactions!$L:$L,ROW()-8)="",TODAY(),INDEX(Transactions!$G:$G,ROW()-8))</f>
        <v>46238</v>
      </c>
      <c r="F6637">
        <f>IF(INDEX(Transactions!$L:$L,ROW()-8)="",0,INDEX(Transactions!$Q:$Q,ROW()-8))</f>
        <v>0</v>
      </c>
    </row>
    <row r="6638" spans="2:6" x14ac:dyDescent="0.15">
      <c r="B6638">
        <f ca="1">IF(INDEX(Transactions!$L:$L,ROW()-8)="",TODAY(),INDEX(Transactions!$G:$G,ROW()-8))</f>
        <v>46238</v>
      </c>
      <c r="F6638">
        <f>IF(INDEX(Transactions!$L:$L,ROW()-8)="",0,INDEX(Transactions!$Q:$Q,ROW()-8))</f>
        <v>0</v>
      </c>
    </row>
    <row r="6639" spans="2:6" x14ac:dyDescent="0.15">
      <c r="B6639">
        <f ca="1">IF(INDEX(Transactions!$L:$L,ROW()-8)="",TODAY(),INDEX(Transactions!$G:$G,ROW()-8))</f>
        <v>46238</v>
      </c>
      <c r="F6639">
        <f>IF(INDEX(Transactions!$L:$L,ROW()-8)="",0,INDEX(Transactions!$Q:$Q,ROW()-8))</f>
        <v>0</v>
      </c>
    </row>
    <row r="6640" spans="2:6" x14ac:dyDescent="0.15">
      <c r="B6640">
        <f ca="1">IF(INDEX(Transactions!$L:$L,ROW()-8)="",TODAY(),INDEX(Transactions!$G:$G,ROW()-8))</f>
        <v>46238</v>
      </c>
      <c r="F6640">
        <f>IF(INDEX(Transactions!$L:$L,ROW()-8)="",0,INDEX(Transactions!$Q:$Q,ROW()-8))</f>
        <v>0</v>
      </c>
    </row>
    <row r="6641" spans="2:6" x14ac:dyDescent="0.15">
      <c r="B6641">
        <f ca="1">IF(INDEX(Transactions!$L:$L,ROW()-8)="",TODAY(),INDEX(Transactions!$G:$G,ROW()-8))</f>
        <v>46238</v>
      </c>
      <c r="F6641">
        <f>IF(INDEX(Transactions!$L:$L,ROW()-8)="",0,INDEX(Transactions!$Q:$Q,ROW()-8))</f>
        <v>0</v>
      </c>
    </row>
    <row r="6642" spans="2:6" x14ac:dyDescent="0.15">
      <c r="B6642">
        <f ca="1">IF(INDEX(Transactions!$L:$L,ROW()-8)="",TODAY(),INDEX(Transactions!$G:$G,ROW()-8))</f>
        <v>46238</v>
      </c>
      <c r="F6642">
        <f>IF(INDEX(Transactions!$L:$L,ROW()-8)="",0,INDEX(Transactions!$Q:$Q,ROW()-8))</f>
        <v>0</v>
      </c>
    </row>
    <row r="6643" spans="2:6" x14ac:dyDescent="0.15">
      <c r="B6643">
        <f ca="1">IF(INDEX(Transactions!$L:$L,ROW()-8)="",TODAY(),INDEX(Transactions!$G:$G,ROW()-8))</f>
        <v>46238</v>
      </c>
      <c r="F6643">
        <f>IF(INDEX(Transactions!$L:$L,ROW()-8)="",0,INDEX(Transactions!$Q:$Q,ROW()-8))</f>
        <v>0</v>
      </c>
    </row>
    <row r="6644" spans="2:6" x14ac:dyDescent="0.15">
      <c r="B6644">
        <f ca="1">IF(INDEX(Transactions!$L:$L,ROW()-8)="",TODAY(),INDEX(Transactions!$G:$G,ROW()-8))</f>
        <v>46238</v>
      </c>
      <c r="F6644">
        <f>IF(INDEX(Transactions!$L:$L,ROW()-8)="",0,INDEX(Transactions!$Q:$Q,ROW()-8))</f>
        <v>0</v>
      </c>
    </row>
    <row r="6645" spans="2:6" x14ac:dyDescent="0.15">
      <c r="B6645">
        <f ca="1">IF(INDEX(Transactions!$L:$L,ROW()-8)="",TODAY(),INDEX(Transactions!$G:$G,ROW()-8))</f>
        <v>46238</v>
      </c>
      <c r="F6645">
        <f>IF(INDEX(Transactions!$L:$L,ROW()-8)="",0,INDEX(Transactions!$Q:$Q,ROW()-8))</f>
        <v>0</v>
      </c>
    </row>
    <row r="6646" spans="2:6" x14ac:dyDescent="0.15">
      <c r="B6646">
        <f ca="1">IF(INDEX(Transactions!$L:$L,ROW()-8)="",TODAY(),INDEX(Transactions!$G:$G,ROW()-8))</f>
        <v>46238</v>
      </c>
      <c r="F6646">
        <f>IF(INDEX(Transactions!$L:$L,ROW()-8)="",0,INDEX(Transactions!$Q:$Q,ROW()-8))</f>
        <v>0</v>
      </c>
    </row>
    <row r="6647" spans="2:6" x14ac:dyDescent="0.15">
      <c r="B6647">
        <f ca="1">IF(INDEX(Transactions!$L:$L,ROW()-8)="",TODAY(),INDEX(Transactions!$G:$G,ROW()-8))</f>
        <v>46238</v>
      </c>
      <c r="F6647">
        <f>IF(INDEX(Transactions!$L:$L,ROW()-8)="",0,INDEX(Transactions!$Q:$Q,ROW()-8))</f>
        <v>0</v>
      </c>
    </row>
    <row r="6648" spans="2:6" x14ac:dyDescent="0.15">
      <c r="B6648">
        <f ca="1">IF(INDEX(Transactions!$L:$L,ROW()-8)="",TODAY(),INDEX(Transactions!$G:$G,ROW()-8))</f>
        <v>46238</v>
      </c>
      <c r="F6648">
        <f>IF(INDEX(Transactions!$L:$L,ROW()-8)="",0,INDEX(Transactions!$Q:$Q,ROW()-8))</f>
        <v>0</v>
      </c>
    </row>
    <row r="6649" spans="2:6" x14ac:dyDescent="0.15">
      <c r="B6649">
        <f ca="1">IF(INDEX(Transactions!$L:$L,ROW()-8)="",TODAY(),INDEX(Transactions!$G:$G,ROW()-8))</f>
        <v>46238</v>
      </c>
      <c r="F6649">
        <f>IF(INDEX(Transactions!$L:$L,ROW()-8)="",0,INDEX(Transactions!$Q:$Q,ROW()-8))</f>
        <v>0</v>
      </c>
    </row>
    <row r="6650" spans="2:6" x14ac:dyDescent="0.15">
      <c r="B6650">
        <f ca="1">IF(INDEX(Transactions!$L:$L,ROW()-8)="",TODAY(),INDEX(Transactions!$G:$G,ROW()-8))</f>
        <v>46238</v>
      </c>
      <c r="F6650">
        <f>IF(INDEX(Transactions!$L:$L,ROW()-8)="",0,INDEX(Transactions!$Q:$Q,ROW()-8))</f>
        <v>0</v>
      </c>
    </row>
    <row r="6651" spans="2:6" x14ac:dyDescent="0.15">
      <c r="B6651">
        <f ca="1">IF(INDEX(Transactions!$L:$L,ROW()-8)="",TODAY(),INDEX(Transactions!$G:$G,ROW()-8))</f>
        <v>46238</v>
      </c>
      <c r="F6651">
        <f>IF(INDEX(Transactions!$L:$L,ROW()-8)="",0,INDEX(Transactions!$Q:$Q,ROW()-8))</f>
        <v>0</v>
      </c>
    </row>
    <row r="6652" spans="2:6" x14ac:dyDescent="0.15">
      <c r="B6652">
        <f ca="1">IF(INDEX(Transactions!$L:$L,ROW()-8)="",TODAY(),INDEX(Transactions!$G:$G,ROW()-8))</f>
        <v>46238</v>
      </c>
      <c r="F6652">
        <f>IF(INDEX(Transactions!$L:$L,ROW()-8)="",0,INDEX(Transactions!$Q:$Q,ROW()-8))</f>
        <v>0</v>
      </c>
    </row>
    <row r="6653" spans="2:6" x14ac:dyDescent="0.15">
      <c r="B6653">
        <f ca="1">IF(INDEX(Transactions!$L:$L,ROW()-8)="",TODAY(),INDEX(Transactions!$G:$G,ROW()-8))</f>
        <v>46238</v>
      </c>
      <c r="F6653">
        <f>IF(INDEX(Transactions!$L:$L,ROW()-8)="",0,INDEX(Transactions!$Q:$Q,ROW()-8))</f>
        <v>0</v>
      </c>
    </row>
    <row r="6654" spans="2:6" x14ac:dyDescent="0.15">
      <c r="B6654">
        <f ca="1">IF(INDEX(Transactions!$L:$L,ROW()-8)="",TODAY(),INDEX(Transactions!$G:$G,ROW()-8))</f>
        <v>46238</v>
      </c>
      <c r="F6654">
        <f>IF(INDEX(Transactions!$L:$L,ROW()-8)="",0,INDEX(Transactions!$Q:$Q,ROW()-8))</f>
        <v>0</v>
      </c>
    </row>
    <row r="6655" spans="2:6" x14ac:dyDescent="0.15">
      <c r="B6655">
        <f ca="1">IF(INDEX(Transactions!$L:$L,ROW()-8)="",TODAY(),INDEX(Transactions!$G:$G,ROW()-8))</f>
        <v>46238</v>
      </c>
      <c r="F6655">
        <f>IF(INDEX(Transactions!$L:$L,ROW()-8)="",0,INDEX(Transactions!$Q:$Q,ROW()-8))</f>
        <v>0</v>
      </c>
    </row>
    <row r="6656" spans="2:6" x14ac:dyDescent="0.15">
      <c r="B6656">
        <f ca="1">IF(INDEX(Transactions!$L:$L,ROW()-8)="",TODAY(),INDEX(Transactions!$G:$G,ROW()-8))</f>
        <v>46238</v>
      </c>
      <c r="F6656">
        <f>IF(INDEX(Transactions!$L:$L,ROW()-8)="",0,INDEX(Transactions!$Q:$Q,ROW()-8))</f>
        <v>0</v>
      </c>
    </row>
    <row r="6657" spans="2:6" x14ac:dyDescent="0.15">
      <c r="B6657">
        <f ca="1">IF(INDEX(Transactions!$L:$L,ROW()-8)="",TODAY(),INDEX(Transactions!$G:$G,ROW()-8))</f>
        <v>46238</v>
      </c>
      <c r="F6657">
        <f>IF(INDEX(Transactions!$L:$L,ROW()-8)="",0,INDEX(Transactions!$Q:$Q,ROW()-8))</f>
        <v>0</v>
      </c>
    </row>
    <row r="6658" spans="2:6" x14ac:dyDescent="0.15">
      <c r="B6658">
        <f ca="1">IF(INDEX(Transactions!$L:$L,ROW()-8)="",TODAY(),INDEX(Transactions!$G:$G,ROW()-8))</f>
        <v>46238</v>
      </c>
      <c r="F6658">
        <f>IF(INDEX(Transactions!$L:$L,ROW()-8)="",0,INDEX(Transactions!$Q:$Q,ROW()-8))</f>
        <v>0</v>
      </c>
    </row>
    <row r="6659" spans="2:6" x14ac:dyDescent="0.15">
      <c r="B6659">
        <f ca="1">IF(INDEX(Transactions!$L:$L,ROW()-8)="",TODAY(),INDEX(Transactions!$G:$G,ROW()-8))</f>
        <v>46238</v>
      </c>
      <c r="F6659">
        <f>IF(INDEX(Transactions!$L:$L,ROW()-8)="",0,INDEX(Transactions!$Q:$Q,ROW()-8))</f>
        <v>0</v>
      </c>
    </row>
    <row r="6660" spans="2:6" x14ac:dyDescent="0.15">
      <c r="B6660">
        <f ca="1">IF(INDEX(Transactions!$L:$L,ROW()-8)="",TODAY(),INDEX(Transactions!$G:$G,ROW()-8))</f>
        <v>46238</v>
      </c>
      <c r="F6660">
        <f>IF(INDEX(Transactions!$L:$L,ROW()-8)="",0,INDEX(Transactions!$Q:$Q,ROW()-8))</f>
        <v>0</v>
      </c>
    </row>
    <row r="6661" spans="2:6" x14ac:dyDescent="0.15">
      <c r="B6661">
        <f ca="1">IF(INDEX(Transactions!$L:$L,ROW()-8)="",TODAY(),INDEX(Transactions!$G:$G,ROW()-8))</f>
        <v>46238</v>
      </c>
      <c r="F6661">
        <f>IF(INDEX(Transactions!$L:$L,ROW()-8)="",0,INDEX(Transactions!$Q:$Q,ROW()-8))</f>
        <v>0</v>
      </c>
    </row>
    <row r="6662" spans="2:6" x14ac:dyDescent="0.15">
      <c r="B6662">
        <f ca="1">IF(INDEX(Transactions!$L:$L,ROW()-8)="",TODAY(),INDEX(Transactions!$G:$G,ROW()-8))</f>
        <v>46238</v>
      </c>
      <c r="F6662">
        <f>IF(INDEX(Transactions!$L:$L,ROW()-8)="",0,INDEX(Transactions!$Q:$Q,ROW()-8))</f>
        <v>0</v>
      </c>
    </row>
    <row r="6663" spans="2:6" x14ac:dyDescent="0.15">
      <c r="B6663">
        <f ca="1">IF(INDEX(Transactions!$L:$L,ROW()-8)="",TODAY(),INDEX(Transactions!$G:$G,ROW()-8))</f>
        <v>46238</v>
      </c>
      <c r="F6663">
        <f>IF(INDEX(Transactions!$L:$L,ROW()-8)="",0,INDEX(Transactions!$Q:$Q,ROW()-8))</f>
        <v>0</v>
      </c>
    </row>
    <row r="6664" spans="2:6" x14ac:dyDescent="0.15">
      <c r="B6664">
        <f ca="1">IF(INDEX(Transactions!$L:$L,ROW()-8)="",TODAY(),INDEX(Transactions!$G:$G,ROW()-8))</f>
        <v>46238</v>
      </c>
      <c r="F6664">
        <f>IF(INDEX(Transactions!$L:$L,ROW()-8)="",0,INDEX(Transactions!$Q:$Q,ROW()-8))</f>
        <v>0</v>
      </c>
    </row>
    <row r="6665" spans="2:6" x14ac:dyDescent="0.15">
      <c r="B6665">
        <f ca="1">IF(INDEX(Transactions!$L:$L,ROW()-8)="",TODAY(),INDEX(Transactions!$G:$G,ROW()-8))</f>
        <v>46238</v>
      </c>
      <c r="F6665">
        <f>IF(INDEX(Transactions!$L:$L,ROW()-8)="",0,INDEX(Transactions!$Q:$Q,ROW()-8))</f>
        <v>0</v>
      </c>
    </row>
    <row r="6666" spans="2:6" x14ac:dyDescent="0.15">
      <c r="B6666">
        <f ca="1">IF(INDEX(Transactions!$L:$L,ROW()-8)="",TODAY(),INDEX(Transactions!$G:$G,ROW()-8))</f>
        <v>46238</v>
      </c>
      <c r="F6666">
        <f>IF(INDEX(Transactions!$L:$L,ROW()-8)="",0,INDEX(Transactions!$Q:$Q,ROW()-8))</f>
        <v>0</v>
      </c>
    </row>
    <row r="6667" spans="2:6" x14ac:dyDescent="0.15">
      <c r="B6667">
        <f ca="1">IF(INDEX(Transactions!$L:$L,ROW()-8)="",TODAY(),INDEX(Transactions!$G:$G,ROW()-8))</f>
        <v>46238</v>
      </c>
      <c r="F6667">
        <f>IF(INDEX(Transactions!$L:$L,ROW()-8)="",0,INDEX(Transactions!$Q:$Q,ROW()-8))</f>
        <v>0</v>
      </c>
    </row>
    <row r="6668" spans="2:6" x14ac:dyDescent="0.15">
      <c r="B6668">
        <f ca="1">IF(INDEX(Transactions!$L:$L,ROW()-8)="",TODAY(),INDEX(Transactions!$G:$G,ROW()-8))</f>
        <v>46238</v>
      </c>
      <c r="F6668">
        <f>IF(INDEX(Transactions!$L:$L,ROW()-8)="",0,INDEX(Transactions!$Q:$Q,ROW()-8))</f>
        <v>0</v>
      </c>
    </row>
    <row r="6669" spans="2:6" x14ac:dyDescent="0.15">
      <c r="B6669">
        <f ca="1">IF(INDEX(Transactions!$L:$L,ROW()-8)="",TODAY(),INDEX(Transactions!$G:$G,ROW()-8))</f>
        <v>46238</v>
      </c>
      <c r="F6669">
        <f>IF(INDEX(Transactions!$L:$L,ROW()-8)="",0,INDEX(Transactions!$Q:$Q,ROW()-8))</f>
        <v>0</v>
      </c>
    </row>
    <row r="6670" spans="2:6" x14ac:dyDescent="0.15">
      <c r="B6670">
        <f ca="1">IF(INDEX(Transactions!$L:$L,ROW()-8)="",TODAY(),INDEX(Transactions!$G:$G,ROW()-8))</f>
        <v>46238</v>
      </c>
      <c r="F6670">
        <f>IF(INDEX(Transactions!$L:$L,ROW()-8)="",0,INDEX(Transactions!$Q:$Q,ROW()-8))</f>
        <v>0</v>
      </c>
    </row>
    <row r="6671" spans="2:6" x14ac:dyDescent="0.15">
      <c r="B6671">
        <f ca="1">IF(INDEX(Transactions!$L:$L,ROW()-8)="",TODAY(),INDEX(Transactions!$G:$G,ROW()-8))</f>
        <v>46238</v>
      </c>
      <c r="F6671">
        <f>IF(INDEX(Transactions!$L:$L,ROW()-8)="",0,INDEX(Transactions!$Q:$Q,ROW()-8))</f>
        <v>0</v>
      </c>
    </row>
    <row r="6672" spans="2:6" x14ac:dyDescent="0.15">
      <c r="B6672">
        <f ca="1">IF(INDEX(Transactions!$L:$L,ROW()-8)="",TODAY(),INDEX(Transactions!$G:$G,ROW()-8))</f>
        <v>46238</v>
      </c>
      <c r="F6672">
        <f>IF(INDEX(Transactions!$L:$L,ROW()-8)="",0,INDEX(Transactions!$Q:$Q,ROW()-8))</f>
        <v>0</v>
      </c>
    </row>
    <row r="6673" spans="2:6" x14ac:dyDescent="0.15">
      <c r="B6673">
        <f ca="1">IF(INDEX(Transactions!$L:$L,ROW()-8)="",TODAY(),INDEX(Transactions!$G:$G,ROW()-8))</f>
        <v>46238</v>
      </c>
      <c r="F6673">
        <f>IF(INDEX(Transactions!$L:$L,ROW()-8)="",0,INDEX(Transactions!$Q:$Q,ROW()-8))</f>
        <v>0</v>
      </c>
    </row>
    <row r="6674" spans="2:6" x14ac:dyDescent="0.15">
      <c r="B6674">
        <f ca="1">IF(INDEX(Transactions!$L:$L,ROW()-8)="",TODAY(),INDEX(Transactions!$G:$G,ROW()-8))</f>
        <v>46238</v>
      </c>
      <c r="F6674">
        <f>IF(INDEX(Transactions!$L:$L,ROW()-8)="",0,INDEX(Transactions!$Q:$Q,ROW()-8))</f>
        <v>0</v>
      </c>
    </row>
    <row r="6675" spans="2:6" x14ac:dyDescent="0.15">
      <c r="B6675">
        <f ca="1">IF(INDEX(Transactions!$L:$L,ROW()-8)="",TODAY(),INDEX(Transactions!$G:$G,ROW()-8))</f>
        <v>46238</v>
      </c>
      <c r="F6675">
        <f>IF(INDEX(Transactions!$L:$L,ROW()-8)="",0,INDEX(Transactions!$Q:$Q,ROW()-8))</f>
        <v>0</v>
      </c>
    </row>
    <row r="6676" spans="2:6" x14ac:dyDescent="0.15">
      <c r="B6676">
        <f ca="1">IF(INDEX(Transactions!$L:$L,ROW()-8)="",TODAY(),INDEX(Transactions!$G:$G,ROW()-8))</f>
        <v>46238</v>
      </c>
      <c r="F6676">
        <f>IF(INDEX(Transactions!$L:$L,ROW()-8)="",0,INDEX(Transactions!$Q:$Q,ROW()-8))</f>
        <v>0</v>
      </c>
    </row>
    <row r="6677" spans="2:6" x14ac:dyDescent="0.15">
      <c r="B6677">
        <f ca="1">IF(INDEX(Transactions!$L:$L,ROW()-8)="",TODAY(),INDEX(Transactions!$G:$G,ROW()-8))</f>
        <v>46238</v>
      </c>
      <c r="F6677">
        <f>IF(INDEX(Transactions!$L:$L,ROW()-8)="",0,INDEX(Transactions!$Q:$Q,ROW()-8))</f>
        <v>0</v>
      </c>
    </row>
    <row r="6678" spans="2:6" x14ac:dyDescent="0.15">
      <c r="B6678">
        <f ca="1">IF(INDEX(Transactions!$L:$L,ROW()-8)="",TODAY(),INDEX(Transactions!$G:$G,ROW()-8))</f>
        <v>46238</v>
      </c>
      <c r="F6678">
        <f>IF(INDEX(Transactions!$L:$L,ROW()-8)="",0,INDEX(Transactions!$Q:$Q,ROW()-8))</f>
        <v>0</v>
      </c>
    </row>
    <row r="6679" spans="2:6" x14ac:dyDescent="0.15">
      <c r="B6679">
        <f ca="1">IF(INDEX(Transactions!$L:$L,ROW()-8)="",TODAY(),INDEX(Transactions!$G:$G,ROW()-8))</f>
        <v>46238</v>
      </c>
      <c r="F6679">
        <f>IF(INDEX(Transactions!$L:$L,ROW()-8)="",0,INDEX(Transactions!$Q:$Q,ROW()-8))</f>
        <v>0</v>
      </c>
    </row>
    <row r="6680" spans="2:6" x14ac:dyDescent="0.15">
      <c r="B6680">
        <f ca="1">IF(INDEX(Transactions!$L:$L,ROW()-8)="",TODAY(),INDEX(Transactions!$G:$G,ROW()-8))</f>
        <v>46238</v>
      </c>
      <c r="F6680">
        <f>IF(INDEX(Transactions!$L:$L,ROW()-8)="",0,INDEX(Transactions!$Q:$Q,ROW()-8))</f>
        <v>0</v>
      </c>
    </row>
    <row r="6681" spans="2:6" x14ac:dyDescent="0.15">
      <c r="B6681">
        <f ca="1">IF(INDEX(Transactions!$L:$L,ROW()-8)="",TODAY(),INDEX(Transactions!$G:$G,ROW()-8))</f>
        <v>46238</v>
      </c>
      <c r="F6681">
        <f>IF(INDEX(Transactions!$L:$L,ROW()-8)="",0,INDEX(Transactions!$Q:$Q,ROW()-8))</f>
        <v>0</v>
      </c>
    </row>
    <row r="6682" spans="2:6" x14ac:dyDescent="0.15">
      <c r="B6682">
        <f ca="1">IF(INDEX(Transactions!$L:$L,ROW()-8)="",TODAY(),INDEX(Transactions!$G:$G,ROW()-8))</f>
        <v>46238</v>
      </c>
      <c r="F6682">
        <f>IF(INDEX(Transactions!$L:$L,ROW()-8)="",0,INDEX(Transactions!$Q:$Q,ROW()-8))</f>
        <v>0</v>
      </c>
    </row>
    <row r="6683" spans="2:6" x14ac:dyDescent="0.15">
      <c r="B6683">
        <f ca="1">IF(INDEX(Transactions!$L:$L,ROW()-8)="",TODAY(),INDEX(Transactions!$G:$G,ROW()-8))</f>
        <v>46238</v>
      </c>
      <c r="F6683">
        <f>IF(INDEX(Transactions!$L:$L,ROW()-8)="",0,INDEX(Transactions!$Q:$Q,ROW()-8))</f>
        <v>0</v>
      </c>
    </row>
    <row r="6684" spans="2:6" x14ac:dyDescent="0.15">
      <c r="B6684">
        <f ca="1">IF(INDEX(Transactions!$L:$L,ROW()-8)="",TODAY(),INDEX(Transactions!$G:$G,ROW()-8))</f>
        <v>46238</v>
      </c>
      <c r="F6684">
        <f>IF(INDEX(Transactions!$L:$L,ROW()-8)="",0,INDEX(Transactions!$Q:$Q,ROW()-8))</f>
        <v>0</v>
      </c>
    </row>
    <row r="6685" spans="2:6" x14ac:dyDescent="0.15">
      <c r="B6685">
        <f ca="1">IF(INDEX(Transactions!$L:$L,ROW()-8)="",TODAY(),INDEX(Transactions!$G:$G,ROW()-8))</f>
        <v>46238</v>
      </c>
      <c r="F6685">
        <f>IF(INDEX(Transactions!$L:$L,ROW()-8)="",0,INDEX(Transactions!$Q:$Q,ROW()-8))</f>
        <v>0</v>
      </c>
    </row>
    <row r="6686" spans="2:6" x14ac:dyDescent="0.15">
      <c r="B6686">
        <f ca="1">IF(INDEX(Transactions!$L:$L,ROW()-8)="",TODAY(),INDEX(Transactions!$G:$G,ROW()-8))</f>
        <v>46238</v>
      </c>
      <c r="F6686">
        <f>IF(INDEX(Transactions!$L:$L,ROW()-8)="",0,INDEX(Transactions!$Q:$Q,ROW()-8))</f>
        <v>0</v>
      </c>
    </row>
    <row r="6687" spans="2:6" x14ac:dyDescent="0.15">
      <c r="B6687">
        <f ca="1">IF(INDEX(Transactions!$L:$L,ROW()-8)="",TODAY(),INDEX(Transactions!$G:$G,ROW()-8))</f>
        <v>46238</v>
      </c>
      <c r="F6687">
        <f>IF(INDEX(Transactions!$L:$L,ROW()-8)="",0,INDEX(Transactions!$Q:$Q,ROW()-8))</f>
        <v>0</v>
      </c>
    </row>
    <row r="6688" spans="2:6" x14ac:dyDescent="0.15">
      <c r="B6688">
        <f ca="1">IF(INDEX(Transactions!$L:$L,ROW()-8)="",TODAY(),INDEX(Transactions!$G:$G,ROW()-8))</f>
        <v>46238</v>
      </c>
      <c r="F6688">
        <f>IF(INDEX(Transactions!$L:$L,ROW()-8)="",0,INDEX(Transactions!$Q:$Q,ROW()-8))</f>
        <v>0</v>
      </c>
    </row>
    <row r="6689" spans="2:6" x14ac:dyDescent="0.15">
      <c r="B6689">
        <f ca="1">IF(INDEX(Transactions!$L:$L,ROW()-8)="",TODAY(),INDEX(Transactions!$G:$G,ROW()-8))</f>
        <v>46238</v>
      </c>
      <c r="F6689">
        <f>IF(INDEX(Transactions!$L:$L,ROW()-8)="",0,INDEX(Transactions!$Q:$Q,ROW()-8))</f>
        <v>0</v>
      </c>
    </row>
    <row r="6690" spans="2:6" x14ac:dyDescent="0.15">
      <c r="B6690">
        <f ca="1">IF(INDEX(Transactions!$L:$L,ROW()-8)="",TODAY(),INDEX(Transactions!$G:$G,ROW()-8))</f>
        <v>46238</v>
      </c>
      <c r="F6690">
        <f>IF(INDEX(Transactions!$L:$L,ROW()-8)="",0,INDEX(Transactions!$Q:$Q,ROW()-8))</f>
        <v>0</v>
      </c>
    </row>
    <row r="6691" spans="2:6" x14ac:dyDescent="0.15">
      <c r="B6691">
        <f ca="1">IF(INDEX(Transactions!$L:$L,ROW()-8)="",TODAY(),INDEX(Transactions!$G:$G,ROW()-8))</f>
        <v>46238</v>
      </c>
      <c r="F6691">
        <f>IF(INDEX(Transactions!$L:$L,ROW()-8)="",0,INDEX(Transactions!$Q:$Q,ROW()-8))</f>
        <v>0</v>
      </c>
    </row>
    <row r="6692" spans="2:6" x14ac:dyDescent="0.15">
      <c r="B6692">
        <f ca="1">IF(INDEX(Transactions!$L:$L,ROW()-8)="",TODAY(),INDEX(Transactions!$G:$G,ROW()-8))</f>
        <v>46238</v>
      </c>
      <c r="F6692">
        <f>IF(INDEX(Transactions!$L:$L,ROW()-8)="",0,INDEX(Transactions!$Q:$Q,ROW()-8))</f>
        <v>0</v>
      </c>
    </row>
    <row r="6693" spans="2:6" x14ac:dyDescent="0.15">
      <c r="B6693">
        <f ca="1">IF(INDEX(Transactions!$L:$L,ROW()-8)="",TODAY(),INDEX(Transactions!$G:$G,ROW()-8))</f>
        <v>46238</v>
      </c>
      <c r="F6693">
        <f>IF(INDEX(Transactions!$L:$L,ROW()-8)="",0,INDEX(Transactions!$Q:$Q,ROW()-8))</f>
        <v>0</v>
      </c>
    </row>
    <row r="6694" spans="2:6" x14ac:dyDescent="0.15">
      <c r="B6694">
        <f ca="1">IF(INDEX(Transactions!$L:$L,ROW()-8)="",TODAY(),INDEX(Transactions!$G:$G,ROW()-8))</f>
        <v>46238</v>
      </c>
      <c r="F6694">
        <f>IF(INDEX(Transactions!$L:$L,ROW()-8)="",0,INDEX(Transactions!$Q:$Q,ROW()-8))</f>
        <v>0</v>
      </c>
    </row>
    <row r="6695" spans="2:6" x14ac:dyDescent="0.15">
      <c r="B6695">
        <f ca="1">IF(INDEX(Transactions!$L:$L,ROW()-8)="",TODAY(),INDEX(Transactions!$G:$G,ROW()-8))</f>
        <v>46238</v>
      </c>
      <c r="F6695">
        <f>IF(INDEX(Transactions!$L:$L,ROW()-8)="",0,INDEX(Transactions!$Q:$Q,ROW()-8))</f>
        <v>0</v>
      </c>
    </row>
    <row r="6696" spans="2:6" x14ac:dyDescent="0.15">
      <c r="B6696">
        <f ca="1">IF(INDEX(Transactions!$L:$L,ROW()-8)="",TODAY(),INDEX(Transactions!$G:$G,ROW()-8))</f>
        <v>46238</v>
      </c>
      <c r="F6696">
        <f>IF(INDEX(Transactions!$L:$L,ROW()-8)="",0,INDEX(Transactions!$Q:$Q,ROW()-8))</f>
        <v>0</v>
      </c>
    </row>
    <row r="6697" spans="2:6" x14ac:dyDescent="0.15">
      <c r="B6697">
        <f ca="1">IF(INDEX(Transactions!$L:$L,ROW()-8)="",TODAY(),INDEX(Transactions!$G:$G,ROW()-8))</f>
        <v>46238</v>
      </c>
      <c r="F6697">
        <f>IF(INDEX(Transactions!$L:$L,ROW()-8)="",0,INDEX(Transactions!$Q:$Q,ROW()-8))</f>
        <v>0</v>
      </c>
    </row>
    <row r="6698" spans="2:6" x14ac:dyDescent="0.15">
      <c r="B6698">
        <f ca="1">IF(INDEX(Transactions!$L:$L,ROW()-8)="",TODAY(),INDEX(Transactions!$G:$G,ROW()-8))</f>
        <v>46238</v>
      </c>
      <c r="F6698">
        <f>IF(INDEX(Transactions!$L:$L,ROW()-8)="",0,INDEX(Transactions!$Q:$Q,ROW()-8))</f>
        <v>0</v>
      </c>
    </row>
    <row r="6699" spans="2:6" x14ac:dyDescent="0.15">
      <c r="B6699">
        <f ca="1">IF(INDEX(Transactions!$L:$L,ROW()-8)="",TODAY(),INDEX(Transactions!$G:$G,ROW()-8))</f>
        <v>46238</v>
      </c>
      <c r="F6699">
        <f>IF(INDEX(Transactions!$L:$L,ROW()-8)="",0,INDEX(Transactions!$Q:$Q,ROW()-8))</f>
        <v>0</v>
      </c>
    </row>
    <row r="6700" spans="2:6" x14ac:dyDescent="0.15">
      <c r="B6700">
        <f ca="1">IF(INDEX(Transactions!$L:$L,ROW()-8)="",TODAY(),INDEX(Transactions!$G:$G,ROW()-8))</f>
        <v>46238</v>
      </c>
      <c r="F6700">
        <f>IF(INDEX(Transactions!$L:$L,ROW()-8)="",0,INDEX(Transactions!$Q:$Q,ROW()-8))</f>
        <v>0</v>
      </c>
    </row>
    <row r="6701" spans="2:6" x14ac:dyDescent="0.15">
      <c r="B6701">
        <f ca="1">IF(INDEX(Transactions!$L:$L,ROW()-8)="",TODAY(),INDEX(Transactions!$G:$G,ROW()-8))</f>
        <v>46238</v>
      </c>
      <c r="F6701">
        <f>IF(INDEX(Transactions!$L:$L,ROW()-8)="",0,INDEX(Transactions!$Q:$Q,ROW()-8))</f>
        <v>0</v>
      </c>
    </row>
    <row r="6702" spans="2:6" x14ac:dyDescent="0.15">
      <c r="B6702">
        <f ca="1">IF(INDEX(Transactions!$L:$L,ROW()-8)="",TODAY(),INDEX(Transactions!$G:$G,ROW()-8))</f>
        <v>46238</v>
      </c>
      <c r="F6702">
        <f>IF(INDEX(Transactions!$L:$L,ROW()-8)="",0,INDEX(Transactions!$Q:$Q,ROW()-8))</f>
        <v>0</v>
      </c>
    </row>
    <row r="6703" spans="2:6" x14ac:dyDescent="0.15">
      <c r="B6703">
        <f ca="1">IF(INDEX(Transactions!$L:$L,ROW()-8)="",TODAY(),INDEX(Transactions!$G:$G,ROW()-8))</f>
        <v>46238</v>
      </c>
      <c r="F6703">
        <f>IF(INDEX(Transactions!$L:$L,ROW()-8)="",0,INDEX(Transactions!$Q:$Q,ROW()-8))</f>
        <v>0</v>
      </c>
    </row>
    <row r="6704" spans="2:6" x14ac:dyDescent="0.15">
      <c r="B6704">
        <f ca="1">IF(INDEX(Transactions!$L:$L,ROW()-8)="",TODAY(),INDEX(Transactions!$G:$G,ROW()-8))</f>
        <v>46238</v>
      </c>
      <c r="F6704">
        <f>IF(INDEX(Transactions!$L:$L,ROW()-8)="",0,INDEX(Transactions!$Q:$Q,ROW()-8))</f>
        <v>0</v>
      </c>
    </row>
    <row r="6705" spans="2:6" x14ac:dyDescent="0.15">
      <c r="B6705">
        <f ca="1">IF(INDEX(Transactions!$L:$L,ROW()-8)="",TODAY(),INDEX(Transactions!$G:$G,ROW()-8))</f>
        <v>46238</v>
      </c>
      <c r="F6705">
        <f>IF(INDEX(Transactions!$L:$L,ROW()-8)="",0,INDEX(Transactions!$Q:$Q,ROW()-8))</f>
        <v>0</v>
      </c>
    </row>
    <row r="6706" spans="2:6" x14ac:dyDescent="0.15">
      <c r="B6706">
        <f ca="1">IF(INDEX(Transactions!$L:$L,ROW()-8)="",TODAY(),INDEX(Transactions!$G:$G,ROW()-8))</f>
        <v>46238</v>
      </c>
      <c r="F6706">
        <f>IF(INDEX(Transactions!$L:$L,ROW()-8)="",0,INDEX(Transactions!$Q:$Q,ROW()-8))</f>
        <v>0</v>
      </c>
    </row>
    <row r="6707" spans="2:6" x14ac:dyDescent="0.15">
      <c r="B6707">
        <f ca="1">IF(INDEX(Transactions!$L:$L,ROW()-8)="",TODAY(),INDEX(Transactions!$G:$G,ROW()-8))</f>
        <v>46238</v>
      </c>
      <c r="F6707">
        <f>IF(INDEX(Transactions!$L:$L,ROW()-8)="",0,INDEX(Transactions!$Q:$Q,ROW()-8))</f>
        <v>0</v>
      </c>
    </row>
    <row r="6708" spans="2:6" x14ac:dyDescent="0.15">
      <c r="B6708">
        <f ca="1">IF(INDEX(Transactions!$L:$L,ROW()-8)="",TODAY(),INDEX(Transactions!$G:$G,ROW()-8))</f>
        <v>46238</v>
      </c>
      <c r="F6708">
        <f>IF(INDEX(Transactions!$L:$L,ROW()-8)="",0,INDEX(Transactions!$Q:$Q,ROW()-8))</f>
        <v>0</v>
      </c>
    </row>
    <row r="6709" spans="2:6" x14ac:dyDescent="0.15">
      <c r="B6709">
        <f ca="1">IF(INDEX(Transactions!$L:$L,ROW()-8)="",TODAY(),INDEX(Transactions!$G:$G,ROW()-8))</f>
        <v>46238</v>
      </c>
      <c r="F6709">
        <f>IF(INDEX(Transactions!$L:$L,ROW()-8)="",0,INDEX(Transactions!$Q:$Q,ROW()-8))</f>
        <v>0</v>
      </c>
    </row>
    <row r="6710" spans="2:6" x14ac:dyDescent="0.15">
      <c r="B6710">
        <f ca="1">IF(INDEX(Transactions!$L:$L,ROW()-8)="",TODAY(),INDEX(Transactions!$G:$G,ROW()-8))</f>
        <v>46238</v>
      </c>
      <c r="F6710">
        <f>IF(INDEX(Transactions!$L:$L,ROW()-8)="",0,INDEX(Transactions!$Q:$Q,ROW()-8))</f>
        <v>0</v>
      </c>
    </row>
    <row r="6711" spans="2:6" x14ac:dyDescent="0.15">
      <c r="B6711">
        <f ca="1">IF(INDEX(Transactions!$L:$L,ROW()-8)="",TODAY(),INDEX(Transactions!$G:$G,ROW()-8))</f>
        <v>46238</v>
      </c>
      <c r="F6711">
        <f>IF(INDEX(Transactions!$L:$L,ROW()-8)="",0,INDEX(Transactions!$Q:$Q,ROW()-8))</f>
        <v>0</v>
      </c>
    </row>
    <row r="6712" spans="2:6" x14ac:dyDescent="0.15">
      <c r="B6712">
        <f ca="1">IF(INDEX(Transactions!$L:$L,ROW()-8)="",TODAY(),INDEX(Transactions!$G:$G,ROW()-8))</f>
        <v>46238</v>
      </c>
      <c r="F6712">
        <f>IF(INDEX(Transactions!$L:$L,ROW()-8)="",0,INDEX(Transactions!$Q:$Q,ROW()-8))</f>
        <v>0</v>
      </c>
    </row>
    <row r="6713" spans="2:6" x14ac:dyDescent="0.15">
      <c r="B6713">
        <f ca="1">IF(INDEX(Transactions!$L:$L,ROW()-8)="",TODAY(),INDEX(Transactions!$G:$G,ROW()-8))</f>
        <v>46238</v>
      </c>
      <c r="F6713">
        <f>IF(INDEX(Transactions!$L:$L,ROW()-8)="",0,INDEX(Transactions!$Q:$Q,ROW()-8))</f>
        <v>0</v>
      </c>
    </row>
    <row r="6714" spans="2:6" x14ac:dyDescent="0.15">
      <c r="B6714">
        <f ca="1">IF(INDEX(Transactions!$L:$L,ROW()-8)="",TODAY(),INDEX(Transactions!$G:$G,ROW()-8))</f>
        <v>46238</v>
      </c>
      <c r="F6714">
        <f>IF(INDEX(Transactions!$L:$L,ROW()-8)="",0,INDEX(Transactions!$Q:$Q,ROW()-8))</f>
        <v>0</v>
      </c>
    </row>
    <row r="6715" spans="2:6" x14ac:dyDescent="0.15">
      <c r="B6715">
        <f ca="1">IF(INDEX(Transactions!$L:$L,ROW()-8)="",TODAY(),INDEX(Transactions!$G:$G,ROW()-8))</f>
        <v>46238</v>
      </c>
      <c r="F6715">
        <f>IF(INDEX(Transactions!$L:$L,ROW()-8)="",0,INDEX(Transactions!$Q:$Q,ROW()-8))</f>
        <v>0</v>
      </c>
    </row>
    <row r="6716" spans="2:6" x14ac:dyDescent="0.15">
      <c r="B6716">
        <f ca="1">IF(INDEX(Transactions!$L:$L,ROW()-8)="",TODAY(),INDEX(Transactions!$G:$G,ROW()-8))</f>
        <v>46238</v>
      </c>
      <c r="F6716">
        <f>IF(INDEX(Transactions!$L:$L,ROW()-8)="",0,INDEX(Transactions!$Q:$Q,ROW()-8))</f>
        <v>0</v>
      </c>
    </row>
    <row r="6717" spans="2:6" x14ac:dyDescent="0.15">
      <c r="B6717">
        <f ca="1">IF(INDEX(Transactions!$L:$L,ROW()-8)="",TODAY(),INDEX(Transactions!$G:$G,ROW()-8))</f>
        <v>46238</v>
      </c>
      <c r="F6717">
        <f>IF(INDEX(Transactions!$L:$L,ROW()-8)="",0,INDEX(Transactions!$Q:$Q,ROW()-8))</f>
        <v>0</v>
      </c>
    </row>
    <row r="6718" spans="2:6" x14ac:dyDescent="0.15">
      <c r="B6718">
        <f ca="1">IF(INDEX(Transactions!$L:$L,ROW()-8)="",TODAY(),INDEX(Transactions!$G:$G,ROW()-8))</f>
        <v>46238</v>
      </c>
      <c r="F6718">
        <f>IF(INDEX(Transactions!$L:$L,ROW()-8)="",0,INDEX(Transactions!$Q:$Q,ROW()-8))</f>
        <v>0</v>
      </c>
    </row>
    <row r="6719" spans="2:6" x14ac:dyDescent="0.15">
      <c r="B6719">
        <f ca="1">IF(INDEX(Transactions!$L:$L,ROW()-8)="",TODAY(),INDEX(Transactions!$G:$G,ROW()-8))</f>
        <v>46238</v>
      </c>
      <c r="F6719">
        <f>IF(INDEX(Transactions!$L:$L,ROW()-8)="",0,INDEX(Transactions!$Q:$Q,ROW()-8))</f>
        <v>0</v>
      </c>
    </row>
    <row r="6720" spans="2:6" x14ac:dyDescent="0.15">
      <c r="B6720">
        <f ca="1">IF(INDEX(Transactions!$L:$L,ROW()-8)="",TODAY(),INDEX(Transactions!$G:$G,ROW()-8))</f>
        <v>46238</v>
      </c>
      <c r="F6720">
        <f>IF(INDEX(Transactions!$L:$L,ROW()-8)="",0,INDEX(Transactions!$Q:$Q,ROW()-8))</f>
        <v>0</v>
      </c>
    </row>
    <row r="6721" spans="2:6" x14ac:dyDescent="0.15">
      <c r="B6721">
        <f ca="1">IF(INDEX(Transactions!$L:$L,ROW()-8)="",TODAY(),INDEX(Transactions!$G:$G,ROW()-8))</f>
        <v>46238</v>
      </c>
      <c r="F6721">
        <f>IF(INDEX(Transactions!$L:$L,ROW()-8)="",0,INDEX(Transactions!$Q:$Q,ROW()-8))</f>
        <v>0</v>
      </c>
    </row>
    <row r="6722" spans="2:6" x14ac:dyDescent="0.15">
      <c r="B6722">
        <f ca="1">IF(INDEX(Transactions!$L:$L,ROW()-8)="",TODAY(),INDEX(Transactions!$G:$G,ROW()-8))</f>
        <v>46238</v>
      </c>
      <c r="F6722">
        <f>IF(INDEX(Transactions!$L:$L,ROW()-8)="",0,INDEX(Transactions!$Q:$Q,ROW()-8))</f>
        <v>0</v>
      </c>
    </row>
    <row r="6723" spans="2:6" x14ac:dyDescent="0.15">
      <c r="B6723">
        <f ca="1">IF(INDEX(Transactions!$L:$L,ROW()-8)="",TODAY(),INDEX(Transactions!$G:$G,ROW()-8))</f>
        <v>46238</v>
      </c>
      <c r="F6723">
        <f>IF(INDEX(Transactions!$L:$L,ROW()-8)="",0,INDEX(Transactions!$Q:$Q,ROW()-8))</f>
        <v>0</v>
      </c>
    </row>
    <row r="6724" spans="2:6" x14ac:dyDescent="0.15">
      <c r="B6724">
        <f ca="1">IF(INDEX(Transactions!$L:$L,ROW()-8)="",TODAY(),INDEX(Transactions!$G:$G,ROW()-8))</f>
        <v>46238</v>
      </c>
      <c r="F6724">
        <f>IF(INDEX(Transactions!$L:$L,ROW()-8)="",0,INDEX(Transactions!$Q:$Q,ROW()-8))</f>
        <v>0</v>
      </c>
    </row>
    <row r="6725" spans="2:6" x14ac:dyDescent="0.15">
      <c r="B6725">
        <f ca="1">IF(INDEX(Transactions!$L:$L,ROW()-8)="",TODAY(),INDEX(Transactions!$G:$G,ROW()-8))</f>
        <v>46238</v>
      </c>
      <c r="F6725">
        <f>IF(INDEX(Transactions!$L:$L,ROW()-8)="",0,INDEX(Transactions!$Q:$Q,ROW()-8))</f>
        <v>0</v>
      </c>
    </row>
    <row r="6726" spans="2:6" x14ac:dyDescent="0.15">
      <c r="B6726">
        <f ca="1">IF(INDEX(Transactions!$L:$L,ROW()-8)="",TODAY(),INDEX(Transactions!$G:$G,ROW()-8))</f>
        <v>46238</v>
      </c>
      <c r="F6726">
        <f>IF(INDEX(Transactions!$L:$L,ROW()-8)="",0,INDEX(Transactions!$Q:$Q,ROW()-8))</f>
        <v>0</v>
      </c>
    </row>
    <row r="6727" spans="2:6" x14ac:dyDescent="0.15">
      <c r="B6727">
        <f ca="1">IF(INDEX(Transactions!$L:$L,ROW()-8)="",TODAY(),INDEX(Transactions!$G:$G,ROW()-8))</f>
        <v>46238</v>
      </c>
      <c r="F6727">
        <f>IF(INDEX(Transactions!$L:$L,ROW()-8)="",0,INDEX(Transactions!$Q:$Q,ROW()-8))</f>
        <v>0</v>
      </c>
    </row>
    <row r="6728" spans="2:6" x14ac:dyDescent="0.15">
      <c r="B6728">
        <f ca="1">IF(INDEX(Transactions!$L:$L,ROW()-8)="",TODAY(),INDEX(Transactions!$G:$G,ROW()-8))</f>
        <v>46238</v>
      </c>
      <c r="F6728">
        <f>IF(INDEX(Transactions!$L:$L,ROW()-8)="",0,INDEX(Transactions!$Q:$Q,ROW()-8))</f>
        <v>0</v>
      </c>
    </row>
    <row r="6729" spans="2:6" x14ac:dyDescent="0.15">
      <c r="B6729">
        <f ca="1">IF(INDEX(Transactions!$L:$L,ROW()-8)="",TODAY(),INDEX(Transactions!$G:$G,ROW()-8))</f>
        <v>46238</v>
      </c>
      <c r="F6729">
        <f>IF(INDEX(Transactions!$L:$L,ROW()-8)="",0,INDEX(Transactions!$Q:$Q,ROW()-8))</f>
        <v>0</v>
      </c>
    </row>
    <row r="6730" spans="2:6" x14ac:dyDescent="0.15">
      <c r="B6730">
        <f ca="1">IF(INDEX(Transactions!$L:$L,ROW()-8)="",TODAY(),INDEX(Transactions!$G:$G,ROW()-8))</f>
        <v>46238</v>
      </c>
      <c r="F6730">
        <f>IF(INDEX(Transactions!$L:$L,ROW()-8)="",0,INDEX(Transactions!$Q:$Q,ROW()-8))</f>
        <v>0</v>
      </c>
    </row>
    <row r="6731" spans="2:6" x14ac:dyDescent="0.15">
      <c r="B6731">
        <f ca="1">IF(INDEX(Transactions!$L:$L,ROW()-8)="",TODAY(),INDEX(Transactions!$G:$G,ROW()-8))</f>
        <v>46238</v>
      </c>
      <c r="F6731">
        <f>IF(INDEX(Transactions!$L:$L,ROW()-8)="",0,INDEX(Transactions!$Q:$Q,ROW()-8))</f>
        <v>0</v>
      </c>
    </row>
    <row r="6732" spans="2:6" x14ac:dyDescent="0.15">
      <c r="B6732">
        <f ca="1">IF(INDEX(Transactions!$L:$L,ROW()-8)="",TODAY(),INDEX(Transactions!$G:$G,ROW()-8))</f>
        <v>46238</v>
      </c>
      <c r="F6732">
        <f>IF(INDEX(Transactions!$L:$L,ROW()-8)="",0,INDEX(Transactions!$Q:$Q,ROW()-8))</f>
        <v>0</v>
      </c>
    </row>
    <row r="6733" spans="2:6" x14ac:dyDescent="0.15">
      <c r="B6733">
        <f ca="1">IF(INDEX(Transactions!$L:$L,ROW()-8)="",TODAY(),INDEX(Transactions!$G:$G,ROW()-8))</f>
        <v>46238</v>
      </c>
      <c r="F6733">
        <f>IF(INDEX(Transactions!$L:$L,ROW()-8)="",0,INDEX(Transactions!$Q:$Q,ROW()-8))</f>
        <v>0</v>
      </c>
    </row>
    <row r="6734" spans="2:6" x14ac:dyDescent="0.15">
      <c r="B6734">
        <f ca="1">IF(INDEX(Transactions!$L:$L,ROW()-8)="",TODAY(),INDEX(Transactions!$G:$G,ROW()-8))</f>
        <v>46238</v>
      </c>
      <c r="F6734">
        <f>IF(INDEX(Transactions!$L:$L,ROW()-8)="",0,INDEX(Transactions!$Q:$Q,ROW()-8))</f>
        <v>0</v>
      </c>
    </row>
    <row r="6735" spans="2:6" x14ac:dyDescent="0.15">
      <c r="B6735">
        <f ca="1">IF(INDEX(Transactions!$L:$L,ROW()-8)="",TODAY(),INDEX(Transactions!$G:$G,ROW()-8))</f>
        <v>46238</v>
      </c>
      <c r="F6735">
        <f>IF(INDEX(Transactions!$L:$L,ROW()-8)="",0,INDEX(Transactions!$Q:$Q,ROW()-8))</f>
        <v>0</v>
      </c>
    </row>
    <row r="6736" spans="2:6" x14ac:dyDescent="0.15">
      <c r="B6736">
        <f ca="1">IF(INDEX(Transactions!$L:$L,ROW()-8)="",TODAY(),INDEX(Transactions!$G:$G,ROW()-8))</f>
        <v>46238</v>
      </c>
      <c r="F6736">
        <f>IF(INDEX(Transactions!$L:$L,ROW()-8)="",0,INDEX(Transactions!$Q:$Q,ROW()-8))</f>
        <v>0</v>
      </c>
    </row>
    <row r="6737" spans="2:6" x14ac:dyDescent="0.15">
      <c r="B6737">
        <f ca="1">IF(INDEX(Transactions!$L:$L,ROW()-8)="",TODAY(),INDEX(Transactions!$G:$G,ROW()-8))</f>
        <v>46238</v>
      </c>
      <c r="F6737">
        <f>IF(INDEX(Transactions!$L:$L,ROW()-8)="",0,INDEX(Transactions!$Q:$Q,ROW()-8))</f>
        <v>0</v>
      </c>
    </row>
    <row r="6738" spans="2:6" x14ac:dyDescent="0.15">
      <c r="B6738">
        <f ca="1">IF(INDEX(Transactions!$L:$L,ROW()-8)="",TODAY(),INDEX(Transactions!$G:$G,ROW()-8))</f>
        <v>46238</v>
      </c>
      <c r="F6738">
        <f>IF(INDEX(Transactions!$L:$L,ROW()-8)="",0,INDEX(Transactions!$Q:$Q,ROW()-8))</f>
        <v>0</v>
      </c>
    </row>
    <row r="6739" spans="2:6" x14ac:dyDescent="0.15">
      <c r="B6739">
        <f ca="1">IF(INDEX(Transactions!$L:$L,ROW()-8)="",TODAY(),INDEX(Transactions!$G:$G,ROW()-8))</f>
        <v>46238</v>
      </c>
      <c r="F6739">
        <f>IF(INDEX(Transactions!$L:$L,ROW()-8)="",0,INDEX(Transactions!$Q:$Q,ROW()-8))</f>
        <v>0</v>
      </c>
    </row>
    <row r="6740" spans="2:6" x14ac:dyDescent="0.15">
      <c r="B6740">
        <f ca="1">IF(INDEX(Transactions!$L:$L,ROW()-8)="",TODAY(),INDEX(Transactions!$G:$G,ROW()-8))</f>
        <v>46238</v>
      </c>
      <c r="F6740">
        <f>IF(INDEX(Transactions!$L:$L,ROW()-8)="",0,INDEX(Transactions!$Q:$Q,ROW()-8))</f>
        <v>0</v>
      </c>
    </row>
    <row r="6741" spans="2:6" x14ac:dyDescent="0.15">
      <c r="B6741">
        <f ca="1">IF(INDEX(Transactions!$L:$L,ROW()-8)="",TODAY(),INDEX(Transactions!$G:$G,ROW()-8))</f>
        <v>46238</v>
      </c>
      <c r="F6741">
        <f>IF(INDEX(Transactions!$L:$L,ROW()-8)="",0,INDEX(Transactions!$Q:$Q,ROW()-8))</f>
        <v>0</v>
      </c>
    </row>
    <row r="6742" spans="2:6" x14ac:dyDescent="0.15">
      <c r="B6742">
        <f ca="1">IF(INDEX(Transactions!$L:$L,ROW()-8)="",TODAY(),INDEX(Transactions!$G:$G,ROW()-8))</f>
        <v>46238</v>
      </c>
      <c r="F6742">
        <f>IF(INDEX(Transactions!$L:$L,ROW()-8)="",0,INDEX(Transactions!$Q:$Q,ROW()-8))</f>
        <v>0</v>
      </c>
    </row>
    <row r="6743" spans="2:6" x14ac:dyDescent="0.15">
      <c r="B6743">
        <f ca="1">IF(INDEX(Transactions!$L:$L,ROW()-8)="",TODAY(),INDEX(Transactions!$G:$G,ROW()-8))</f>
        <v>46238</v>
      </c>
      <c r="F6743">
        <f>IF(INDEX(Transactions!$L:$L,ROW()-8)="",0,INDEX(Transactions!$Q:$Q,ROW()-8))</f>
        <v>0</v>
      </c>
    </row>
    <row r="6744" spans="2:6" x14ac:dyDescent="0.15">
      <c r="B6744">
        <f ca="1">IF(INDEX(Transactions!$L:$L,ROW()-8)="",TODAY(),INDEX(Transactions!$G:$G,ROW()-8))</f>
        <v>46238</v>
      </c>
      <c r="F6744">
        <f>IF(INDEX(Transactions!$L:$L,ROW()-8)="",0,INDEX(Transactions!$Q:$Q,ROW()-8))</f>
        <v>0</v>
      </c>
    </row>
    <row r="6745" spans="2:6" x14ac:dyDescent="0.15">
      <c r="B6745">
        <f ca="1">IF(INDEX(Transactions!$L:$L,ROW()-8)="",TODAY(),INDEX(Transactions!$G:$G,ROW()-8))</f>
        <v>46238</v>
      </c>
      <c r="F6745">
        <f>IF(INDEX(Transactions!$L:$L,ROW()-8)="",0,INDEX(Transactions!$Q:$Q,ROW()-8))</f>
        <v>0</v>
      </c>
    </row>
    <row r="6746" spans="2:6" x14ac:dyDescent="0.15">
      <c r="B6746">
        <f ca="1">IF(INDEX(Transactions!$L:$L,ROW()-8)="",TODAY(),INDEX(Transactions!$G:$G,ROW()-8))</f>
        <v>46238</v>
      </c>
      <c r="F6746">
        <f>IF(INDEX(Transactions!$L:$L,ROW()-8)="",0,INDEX(Transactions!$Q:$Q,ROW()-8))</f>
        <v>0</v>
      </c>
    </row>
    <row r="6747" spans="2:6" x14ac:dyDescent="0.15">
      <c r="B6747">
        <f ca="1">IF(INDEX(Transactions!$L:$L,ROW()-8)="",TODAY(),INDEX(Transactions!$G:$G,ROW()-8))</f>
        <v>46238</v>
      </c>
      <c r="F6747">
        <f>IF(INDEX(Transactions!$L:$L,ROW()-8)="",0,INDEX(Transactions!$Q:$Q,ROW()-8))</f>
        <v>0</v>
      </c>
    </row>
    <row r="6748" spans="2:6" x14ac:dyDescent="0.15">
      <c r="B6748">
        <f ca="1">IF(INDEX(Transactions!$L:$L,ROW()-8)="",TODAY(),INDEX(Transactions!$G:$G,ROW()-8))</f>
        <v>46238</v>
      </c>
      <c r="F6748">
        <f>IF(INDEX(Transactions!$L:$L,ROW()-8)="",0,INDEX(Transactions!$Q:$Q,ROW()-8))</f>
        <v>0</v>
      </c>
    </row>
    <row r="6749" spans="2:6" x14ac:dyDescent="0.15">
      <c r="B6749">
        <f ca="1">IF(INDEX(Transactions!$L:$L,ROW()-8)="",TODAY(),INDEX(Transactions!$G:$G,ROW()-8))</f>
        <v>46238</v>
      </c>
      <c r="F6749">
        <f>IF(INDEX(Transactions!$L:$L,ROW()-8)="",0,INDEX(Transactions!$Q:$Q,ROW()-8))</f>
        <v>0</v>
      </c>
    </row>
    <row r="6750" spans="2:6" x14ac:dyDescent="0.15">
      <c r="B6750">
        <f ca="1">IF(INDEX(Transactions!$L:$L,ROW()-8)="",TODAY(),INDEX(Transactions!$G:$G,ROW()-8))</f>
        <v>46238</v>
      </c>
      <c r="F6750">
        <f>IF(INDEX(Transactions!$L:$L,ROW()-8)="",0,INDEX(Transactions!$Q:$Q,ROW()-8))</f>
        <v>0</v>
      </c>
    </row>
    <row r="6751" spans="2:6" x14ac:dyDescent="0.15">
      <c r="B6751">
        <f ca="1">IF(INDEX(Transactions!$L:$L,ROW()-8)="",TODAY(),INDEX(Transactions!$G:$G,ROW()-8))</f>
        <v>46238</v>
      </c>
      <c r="F6751">
        <f>IF(INDEX(Transactions!$L:$L,ROW()-8)="",0,INDEX(Transactions!$Q:$Q,ROW()-8))</f>
        <v>0</v>
      </c>
    </row>
    <row r="6752" spans="2:6" x14ac:dyDescent="0.15">
      <c r="B6752">
        <f ca="1">IF(INDEX(Transactions!$L:$L,ROW()-8)="",TODAY(),INDEX(Transactions!$G:$G,ROW()-8))</f>
        <v>46238</v>
      </c>
      <c r="F6752">
        <f>IF(INDEX(Transactions!$L:$L,ROW()-8)="",0,INDEX(Transactions!$Q:$Q,ROW()-8))</f>
        <v>0</v>
      </c>
    </row>
    <row r="6753" spans="2:6" x14ac:dyDescent="0.15">
      <c r="B6753">
        <f ca="1">IF(INDEX(Transactions!$L:$L,ROW()-8)="",TODAY(),INDEX(Transactions!$G:$G,ROW()-8))</f>
        <v>46238</v>
      </c>
      <c r="F6753">
        <f>IF(INDEX(Transactions!$L:$L,ROW()-8)="",0,INDEX(Transactions!$Q:$Q,ROW()-8))</f>
        <v>0</v>
      </c>
    </row>
    <row r="6754" spans="2:6" x14ac:dyDescent="0.15">
      <c r="B6754">
        <f ca="1">IF(INDEX(Transactions!$L:$L,ROW()-8)="",TODAY(),INDEX(Transactions!$G:$G,ROW()-8))</f>
        <v>46238</v>
      </c>
      <c r="F6754">
        <f>IF(INDEX(Transactions!$L:$L,ROW()-8)="",0,INDEX(Transactions!$Q:$Q,ROW()-8))</f>
        <v>0</v>
      </c>
    </row>
    <row r="6755" spans="2:6" x14ac:dyDescent="0.15">
      <c r="B6755">
        <f ca="1">IF(INDEX(Transactions!$L:$L,ROW()-8)="",TODAY(),INDEX(Transactions!$G:$G,ROW()-8))</f>
        <v>46238</v>
      </c>
      <c r="F6755">
        <f>IF(INDEX(Transactions!$L:$L,ROW()-8)="",0,INDEX(Transactions!$Q:$Q,ROW()-8))</f>
        <v>0</v>
      </c>
    </row>
    <row r="6756" spans="2:6" x14ac:dyDescent="0.15">
      <c r="B6756">
        <f ca="1">IF(INDEX(Transactions!$L:$L,ROW()-8)="",TODAY(),INDEX(Transactions!$G:$G,ROW()-8))</f>
        <v>46238</v>
      </c>
      <c r="F6756">
        <f>IF(INDEX(Transactions!$L:$L,ROW()-8)="",0,INDEX(Transactions!$Q:$Q,ROW()-8))</f>
        <v>0</v>
      </c>
    </row>
    <row r="6757" spans="2:6" x14ac:dyDescent="0.15">
      <c r="B6757">
        <f ca="1">IF(INDEX(Transactions!$L:$L,ROW()-8)="",TODAY(),INDEX(Transactions!$G:$G,ROW()-8))</f>
        <v>46238</v>
      </c>
      <c r="F6757">
        <f>IF(INDEX(Transactions!$L:$L,ROW()-8)="",0,INDEX(Transactions!$Q:$Q,ROW()-8))</f>
        <v>0</v>
      </c>
    </row>
    <row r="6758" spans="2:6" x14ac:dyDescent="0.15">
      <c r="B6758">
        <f ca="1">IF(INDEX(Transactions!$L:$L,ROW()-8)="",TODAY(),INDEX(Transactions!$G:$G,ROW()-8))</f>
        <v>46238</v>
      </c>
      <c r="F6758">
        <f>IF(INDEX(Transactions!$L:$L,ROW()-8)="",0,INDEX(Transactions!$Q:$Q,ROW()-8))</f>
        <v>0</v>
      </c>
    </row>
    <row r="6759" spans="2:6" x14ac:dyDescent="0.15">
      <c r="B6759">
        <f ca="1">IF(INDEX(Transactions!$L:$L,ROW()-8)="",TODAY(),INDEX(Transactions!$G:$G,ROW()-8))</f>
        <v>46238</v>
      </c>
      <c r="F6759">
        <f>IF(INDEX(Transactions!$L:$L,ROW()-8)="",0,INDEX(Transactions!$Q:$Q,ROW()-8))</f>
        <v>0</v>
      </c>
    </row>
    <row r="6760" spans="2:6" x14ac:dyDescent="0.15">
      <c r="B6760">
        <f ca="1">IF(INDEX(Transactions!$L:$L,ROW()-8)="",TODAY(),INDEX(Transactions!$G:$G,ROW()-8))</f>
        <v>46238</v>
      </c>
      <c r="F6760">
        <f>IF(INDEX(Transactions!$L:$L,ROW()-8)="",0,INDEX(Transactions!$Q:$Q,ROW()-8))</f>
        <v>0</v>
      </c>
    </row>
    <row r="6761" spans="2:6" x14ac:dyDescent="0.15">
      <c r="B6761">
        <f ca="1">IF(INDEX(Transactions!$L:$L,ROW()-8)="",TODAY(),INDEX(Transactions!$G:$G,ROW()-8))</f>
        <v>46238</v>
      </c>
      <c r="F6761">
        <f>IF(INDEX(Transactions!$L:$L,ROW()-8)="",0,INDEX(Transactions!$Q:$Q,ROW()-8))</f>
        <v>0</v>
      </c>
    </row>
    <row r="6762" spans="2:6" x14ac:dyDescent="0.15">
      <c r="B6762">
        <f ca="1">IF(INDEX(Transactions!$L:$L,ROW()-8)="",TODAY(),INDEX(Transactions!$G:$G,ROW()-8))</f>
        <v>46238</v>
      </c>
      <c r="F6762">
        <f>IF(INDEX(Transactions!$L:$L,ROW()-8)="",0,INDEX(Transactions!$Q:$Q,ROW()-8))</f>
        <v>0</v>
      </c>
    </row>
    <row r="6763" spans="2:6" x14ac:dyDescent="0.15">
      <c r="B6763">
        <f ca="1">IF(INDEX(Transactions!$L:$L,ROW()-8)="",TODAY(),INDEX(Transactions!$G:$G,ROW()-8))</f>
        <v>46238</v>
      </c>
      <c r="F6763">
        <f>IF(INDEX(Transactions!$L:$L,ROW()-8)="",0,INDEX(Transactions!$Q:$Q,ROW()-8))</f>
        <v>0</v>
      </c>
    </row>
    <row r="6764" spans="2:6" x14ac:dyDescent="0.15">
      <c r="B6764">
        <f ca="1">IF(INDEX(Transactions!$L:$L,ROW()-8)="",TODAY(),INDEX(Transactions!$G:$G,ROW()-8))</f>
        <v>46238</v>
      </c>
      <c r="F6764">
        <f>IF(INDEX(Transactions!$L:$L,ROW()-8)="",0,INDEX(Transactions!$Q:$Q,ROW()-8))</f>
        <v>0</v>
      </c>
    </row>
    <row r="6765" spans="2:6" x14ac:dyDescent="0.15">
      <c r="B6765">
        <f ca="1">IF(INDEX(Transactions!$L:$L,ROW()-8)="",TODAY(),INDEX(Transactions!$G:$G,ROW()-8))</f>
        <v>46238</v>
      </c>
      <c r="F6765">
        <f>IF(INDEX(Transactions!$L:$L,ROW()-8)="",0,INDEX(Transactions!$Q:$Q,ROW()-8))</f>
        <v>0</v>
      </c>
    </row>
    <row r="6766" spans="2:6" x14ac:dyDescent="0.15">
      <c r="B6766">
        <f ca="1">IF(INDEX(Transactions!$L:$L,ROW()-8)="",TODAY(),INDEX(Transactions!$G:$G,ROW()-8))</f>
        <v>46238</v>
      </c>
      <c r="F6766">
        <f>IF(INDEX(Transactions!$L:$L,ROW()-8)="",0,INDEX(Transactions!$Q:$Q,ROW()-8))</f>
        <v>0</v>
      </c>
    </row>
    <row r="6767" spans="2:6" x14ac:dyDescent="0.15">
      <c r="B6767">
        <f ca="1">IF(INDEX(Transactions!$L:$L,ROW()-8)="",TODAY(),INDEX(Transactions!$G:$G,ROW()-8))</f>
        <v>46238</v>
      </c>
      <c r="F6767">
        <f>IF(INDEX(Transactions!$L:$L,ROW()-8)="",0,INDEX(Transactions!$Q:$Q,ROW()-8))</f>
        <v>0</v>
      </c>
    </row>
    <row r="6768" spans="2:6" x14ac:dyDescent="0.15">
      <c r="B6768">
        <f ca="1">IF(INDEX(Transactions!$L:$L,ROW()-8)="",TODAY(),INDEX(Transactions!$G:$G,ROW()-8))</f>
        <v>46238</v>
      </c>
      <c r="F6768">
        <f>IF(INDEX(Transactions!$L:$L,ROW()-8)="",0,INDEX(Transactions!$Q:$Q,ROW()-8))</f>
        <v>0</v>
      </c>
    </row>
    <row r="6769" spans="2:6" x14ac:dyDescent="0.15">
      <c r="B6769">
        <f ca="1">IF(INDEX(Transactions!$L:$L,ROW()-8)="",TODAY(),INDEX(Transactions!$G:$G,ROW()-8))</f>
        <v>46238</v>
      </c>
      <c r="F6769">
        <f>IF(INDEX(Transactions!$L:$L,ROW()-8)="",0,INDEX(Transactions!$Q:$Q,ROW()-8))</f>
        <v>0</v>
      </c>
    </row>
    <row r="6770" spans="2:6" x14ac:dyDescent="0.15">
      <c r="B6770">
        <f ca="1">IF(INDEX(Transactions!$L:$L,ROW()-8)="",TODAY(),INDEX(Transactions!$G:$G,ROW()-8))</f>
        <v>46238</v>
      </c>
      <c r="F6770">
        <f>IF(INDEX(Transactions!$L:$L,ROW()-8)="",0,INDEX(Transactions!$Q:$Q,ROW()-8))</f>
        <v>0</v>
      </c>
    </row>
    <row r="6771" spans="2:6" x14ac:dyDescent="0.15">
      <c r="B6771">
        <f ca="1">IF(INDEX(Transactions!$L:$L,ROW()-8)="",TODAY(),INDEX(Transactions!$G:$G,ROW()-8))</f>
        <v>46238</v>
      </c>
      <c r="F6771">
        <f>IF(INDEX(Transactions!$L:$L,ROW()-8)="",0,INDEX(Transactions!$Q:$Q,ROW()-8))</f>
        <v>0</v>
      </c>
    </row>
    <row r="6772" spans="2:6" x14ac:dyDescent="0.15">
      <c r="B6772">
        <f ca="1">IF(INDEX(Transactions!$L:$L,ROW()-8)="",TODAY(),INDEX(Transactions!$G:$G,ROW()-8))</f>
        <v>46238</v>
      </c>
      <c r="F6772">
        <f>IF(INDEX(Transactions!$L:$L,ROW()-8)="",0,INDEX(Transactions!$Q:$Q,ROW()-8))</f>
        <v>0</v>
      </c>
    </row>
    <row r="6773" spans="2:6" x14ac:dyDescent="0.15">
      <c r="B6773">
        <f ca="1">IF(INDEX(Transactions!$L:$L,ROW()-8)="",TODAY(),INDEX(Transactions!$G:$G,ROW()-8))</f>
        <v>46238</v>
      </c>
      <c r="F6773">
        <f>IF(INDEX(Transactions!$L:$L,ROW()-8)="",0,INDEX(Transactions!$Q:$Q,ROW()-8))</f>
        <v>0</v>
      </c>
    </row>
    <row r="6774" spans="2:6" x14ac:dyDescent="0.15">
      <c r="B6774">
        <f ca="1">IF(INDEX(Transactions!$L:$L,ROW()-8)="",TODAY(),INDEX(Transactions!$G:$G,ROW()-8))</f>
        <v>46238</v>
      </c>
      <c r="F6774">
        <f>IF(INDEX(Transactions!$L:$L,ROW()-8)="",0,INDEX(Transactions!$Q:$Q,ROW()-8))</f>
        <v>0</v>
      </c>
    </row>
    <row r="6775" spans="2:6" x14ac:dyDescent="0.15">
      <c r="B6775">
        <f ca="1">IF(INDEX(Transactions!$L:$L,ROW()-8)="",TODAY(),INDEX(Transactions!$G:$G,ROW()-8))</f>
        <v>46238</v>
      </c>
      <c r="F6775">
        <f>IF(INDEX(Transactions!$L:$L,ROW()-8)="",0,INDEX(Transactions!$Q:$Q,ROW()-8))</f>
        <v>0</v>
      </c>
    </row>
    <row r="6776" spans="2:6" x14ac:dyDescent="0.15">
      <c r="B6776">
        <f ca="1">IF(INDEX(Transactions!$L:$L,ROW()-8)="",TODAY(),INDEX(Transactions!$G:$G,ROW()-8))</f>
        <v>46238</v>
      </c>
      <c r="F6776">
        <f>IF(INDEX(Transactions!$L:$L,ROW()-8)="",0,INDEX(Transactions!$Q:$Q,ROW()-8))</f>
        <v>0</v>
      </c>
    </row>
    <row r="6777" spans="2:6" x14ac:dyDescent="0.15">
      <c r="B6777">
        <f ca="1">IF(INDEX(Transactions!$L:$L,ROW()-8)="",TODAY(),INDEX(Transactions!$G:$G,ROW()-8))</f>
        <v>46238</v>
      </c>
      <c r="F6777">
        <f>IF(INDEX(Transactions!$L:$L,ROW()-8)="",0,INDEX(Transactions!$Q:$Q,ROW()-8))</f>
        <v>0</v>
      </c>
    </row>
    <row r="6778" spans="2:6" x14ac:dyDescent="0.15">
      <c r="B6778">
        <f ca="1">IF(INDEX(Transactions!$L:$L,ROW()-8)="",TODAY(),INDEX(Transactions!$G:$G,ROW()-8))</f>
        <v>46238</v>
      </c>
      <c r="F6778">
        <f>IF(INDEX(Transactions!$L:$L,ROW()-8)="",0,INDEX(Transactions!$Q:$Q,ROW()-8))</f>
        <v>0</v>
      </c>
    </row>
    <row r="6779" spans="2:6" x14ac:dyDescent="0.15">
      <c r="B6779">
        <f ca="1">IF(INDEX(Transactions!$L:$L,ROW()-8)="",TODAY(),INDEX(Transactions!$G:$G,ROW()-8))</f>
        <v>46238</v>
      </c>
      <c r="F6779">
        <f>IF(INDEX(Transactions!$L:$L,ROW()-8)="",0,INDEX(Transactions!$Q:$Q,ROW()-8))</f>
        <v>0</v>
      </c>
    </row>
    <row r="6780" spans="2:6" x14ac:dyDescent="0.15">
      <c r="B6780">
        <f ca="1">IF(INDEX(Transactions!$L:$L,ROW()-8)="",TODAY(),INDEX(Transactions!$G:$G,ROW()-8))</f>
        <v>46238</v>
      </c>
      <c r="F6780">
        <f>IF(INDEX(Transactions!$L:$L,ROW()-8)="",0,INDEX(Transactions!$Q:$Q,ROW()-8))</f>
        <v>0</v>
      </c>
    </row>
    <row r="6781" spans="2:6" x14ac:dyDescent="0.15">
      <c r="B6781">
        <f ca="1">IF(INDEX(Transactions!$L:$L,ROW()-8)="",TODAY(),INDEX(Transactions!$G:$G,ROW()-8))</f>
        <v>46238</v>
      </c>
      <c r="F6781">
        <f>IF(INDEX(Transactions!$L:$L,ROW()-8)="",0,INDEX(Transactions!$Q:$Q,ROW()-8))</f>
        <v>0</v>
      </c>
    </row>
    <row r="6782" spans="2:6" x14ac:dyDescent="0.15">
      <c r="B6782">
        <f ca="1">IF(INDEX(Transactions!$L:$L,ROW()-8)="",TODAY(),INDEX(Transactions!$G:$G,ROW()-8))</f>
        <v>46238</v>
      </c>
      <c r="F6782">
        <f>IF(INDEX(Transactions!$L:$L,ROW()-8)="",0,INDEX(Transactions!$Q:$Q,ROW()-8))</f>
        <v>0</v>
      </c>
    </row>
    <row r="6783" spans="2:6" x14ac:dyDescent="0.15">
      <c r="B6783">
        <f ca="1">IF(INDEX(Transactions!$L:$L,ROW()-8)="",TODAY(),INDEX(Transactions!$G:$G,ROW()-8))</f>
        <v>46238</v>
      </c>
      <c r="F6783">
        <f>IF(INDEX(Transactions!$L:$L,ROW()-8)="",0,INDEX(Transactions!$Q:$Q,ROW()-8))</f>
        <v>0</v>
      </c>
    </row>
    <row r="6784" spans="2:6" x14ac:dyDescent="0.15">
      <c r="B6784">
        <f ca="1">IF(INDEX(Transactions!$L:$L,ROW()-8)="",TODAY(),INDEX(Transactions!$G:$G,ROW()-8))</f>
        <v>46238</v>
      </c>
      <c r="F6784">
        <f>IF(INDEX(Transactions!$L:$L,ROW()-8)="",0,INDEX(Transactions!$Q:$Q,ROW()-8))</f>
        <v>0</v>
      </c>
    </row>
    <row r="6785" spans="2:6" x14ac:dyDescent="0.15">
      <c r="B6785">
        <f ca="1">IF(INDEX(Transactions!$L:$L,ROW()-8)="",TODAY(),INDEX(Transactions!$G:$G,ROW()-8))</f>
        <v>46238</v>
      </c>
      <c r="F6785">
        <f>IF(INDEX(Transactions!$L:$L,ROW()-8)="",0,INDEX(Transactions!$Q:$Q,ROW()-8))</f>
        <v>0</v>
      </c>
    </row>
    <row r="6786" spans="2:6" x14ac:dyDescent="0.15">
      <c r="B6786">
        <f ca="1">IF(INDEX(Transactions!$L:$L,ROW()-8)="",TODAY(),INDEX(Transactions!$G:$G,ROW()-8))</f>
        <v>46238</v>
      </c>
      <c r="F6786">
        <f>IF(INDEX(Transactions!$L:$L,ROW()-8)="",0,INDEX(Transactions!$Q:$Q,ROW()-8))</f>
        <v>0</v>
      </c>
    </row>
    <row r="6787" spans="2:6" x14ac:dyDescent="0.15">
      <c r="B6787">
        <f ca="1">IF(INDEX(Transactions!$L:$L,ROW()-8)="",TODAY(),INDEX(Transactions!$G:$G,ROW()-8))</f>
        <v>46238</v>
      </c>
      <c r="F6787">
        <f>IF(INDEX(Transactions!$L:$L,ROW()-8)="",0,INDEX(Transactions!$Q:$Q,ROW()-8))</f>
        <v>0</v>
      </c>
    </row>
    <row r="6788" spans="2:6" x14ac:dyDescent="0.15">
      <c r="B6788">
        <f ca="1">IF(INDEX(Transactions!$L:$L,ROW()-8)="",TODAY(),INDEX(Transactions!$G:$G,ROW()-8))</f>
        <v>46238</v>
      </c>
      <c r="F6788">
        <f>IF(INDEX(Transactions!$L:$L,ROW()-8)="",0,INDEX(Transactions!$Q:$Q,ROW()-8))</f>
        <v>0</v>
      </c>
    </row>
    <row r="6789" spans="2:6" x14ac:dyDescent="0.15">
      <c r="B6789">
        <f ca="1">IF(INDEX(Transactions!$L:$L,ROW()-8)="",TODAY(),INDEX(Transactions!$G:$G,ROW()-8))</f>
        <v>46238</v>
      </c>
      <c r="F6789">
        <f>IF(INDEX(Transactions!$L:$L,ROW()-8)="",0,INDEX(Transactions!$Q:$Q,ROW()-8))</f>
        <v>0</v>
      </c>
    </row>
    <row r="6790" spans="2:6" x14ac:dyDescent="0.15">
      <c r="B6790">
        <f ca="1">IF(INDEX(Transactions!$L:$L,ROW()-8)="",TODAY(),INDEX(Transactions!$G:$G,ROW()-8))</f>
        <v>46238</v>
      </c>
      <c r="F6790">
        <f>IF(INDEX(Transactions!$L:$L,ROW()-8)="",0,INDEX(Transactions!$Q:$Q,ROW()-8))</f>
        <v>0</v>
      </c>
    </row>
    <row r="6791" spans="2:6" x14ac:dyDescent="0.15">
      <c r="B6791">
        <f ca="1">IF(INDEX(Transactions!$L:$L,ROW()-8)="",TODAY(),INDEX(Transactions!$G:$G,ROW()-8))</f>
        <v>46238</v>
      </c>
      <c r="F6791">
        <f>IF(INDEX(Transactions!$L:$L,ROW()-8)="",0,INDEX(Transactions!$Q:$Q,ROW()-8))</f>
        <v>0</v>
      </c>
    </row>
    <row r="6792" spans="2:6" x14ac:dyDescent="0.15">
      <c r="B6792">
        <f ca="1">IF(INDEX(Transactions!$L:$L,ROW()-8)="",TODAY(),INDEX(Transactions!$G:$G,ROW()-8))</f>
        <v>46238</v>
      </c>
      <c r="F6792">
        <f>IF(INDEX(Transactions!$L:$L,ROW()-8)="",0,INDEX(Transactions!$Q:$Q,ROW()-8))</f>
        <v>0</v>
      </c>
    </row>
    <row r="6793" spans="2:6" x14ac:dyDescent="0.15">
      <c r="B6793">
        <f ca="1">IF(INDEX(Transactions!$L:$L,ROW()-8)="",TODAY(),INDEX(Transactions!$G:$G,ROW()-8))</f>
        <v>46238</v>
      </c>
      <c r="F6793">
        <f>IF(INDEX(Transactions!$L:$L,ROW()-8)="",0,INDEX(Transactions!$Q:$Q,ROW()-8))</f>
        <v>0</v>
      </c>
    </row>
    <row r="6794" spans="2:6" x14ac:dyDescent="0.15">
      <c r="B6794">
        <f ca="1">IF(INDEX(Transactions!$L:$L,ROW()-8)="",TODAY(),INDEX(Transactions!$G:$G,ROW()-8))</f>
        <v>46238</v>
      </c>
      <c r="F6794">
        <f>IF(INDEX(Transactions!$L:$L,ROW()-8)="",0,INDEX(Transactions!$Q:$Q,ROW()-8))</f>
        <v>0</v>
      </c>
    </row>
    <row r="6795" spans="2:6" x14ac:dyDescent="0.15">
      <c r="B6795">
        <f ca="1">IF(INDEX(Transactions!$L:$L,ROW()-8)="",TODAY(),INDEX(Transactions!$G:$G,ROW()-8))</f>
        <v>46238</v>
      </c>
      <c r="F6795">
        <f>IF(INDEX(Transactions!$L:$L,ROW()-8)="",0,INDEX(Transactions!$Q:$Q,ROW()-8))</f>
        <v>0</v>
      </c>
    </row>
    <row r="6796" spans="2:6" x14ac:dyDescent="0.15">
      <c r="B6796">
        <f ca="1">IF(INDEX(Transactions!$L:$L,ROW()-8)="",TODAY(),INDEX(Transactions!$G:$G,ROW()-8))</f>
        <v>46238</v>
      </c>
      <c r="F6796">
        <f>IF(INDEX(Transactions!$L:$L,ROW()-8)="",0,INDEX(Transactions!$Q:$Q,ROW()-8))</f>
        <v>0</v>
      </c>
    </row>
    <row r="6797" spans="2:6" x14ac:dyDescent="0.15">
      <c r="B6797">
        <f ca="1">IF(INDEX(Transactions!$L:$L,ROW()-8)="",TODAY(),INDEX(Transactions!$G:$G,ROW()-8))</f>
        <v>46238</v>
      </c>
      <c r="F6797">
        <f>IF(INDEX(Transactions!$L:$L,ROW()-8)="",0,INDEX(Transactions!$Q:$Q,ROW()-8))</f>
        <v>0</v>
      </c>
    </row>
    <row r="6798" spans="2:6" x14ac:dyDescent="0.15">
      <c r="B6798">
        <f ca="1">IF(INDEX(Transactions!$L:$L,ROW()-8)="",TODAY(),INDEX(Transactions!$G:$G,ROW()-8))</f>
        <v>46238</v>
      </c>
      <c r="F6798">
        <f>IF(INDEX(Transactions!$L:$L,ROW()-8)="",0,INDEX(Transactions!$Q:$Q,ROW()-8))</f>
        <v>0</v>
      </c>
    </row>
    <row r="6799" spans="2:6" x14ac:dyDescent="0.15">
      <c r="B6799">
        <f ca="1">IF(INDEX(Transactions!$L:$L,ROW()-8)="",TODAY(),INDEX(Transactions!$G:$G,ROW()-8))</f>
        <v>46238</v>
      </c>
      <c r="F6799">
        <f>IF(INDEX(Transactions!$L:$L,ROW()-8)="",0,INDEX(Transactions!$Q:$Q,ROW()-8))</f>
        <v>0</v>
      </c>
    </row>
    <row r="6800" spans="2:6" x14ac:dyDescent="0.15">
      <c r="B6800">
        <f ca="1">IF(INDEX(Transactions!$L:$L,ROW()-8)="",TODAY(),INDEX(Transactions!$G:$G,ROW()-8))</f>
        <v>46238</v>
      </c>
      <c r="F6800">
        <f>IF(INDEX(Transactions!$L:$L,ROW()-8)="",0,INDEX(Transactions!$Q:$Q,ROW()-8))</f>
        <v>0</v>
      </c>
    </row>
    <row r="6801" spans="2:6" x14ac:dyDescent="0.15">
      <c r="B6801">
        <f ca="1">IF(INDEX(Transactions!$L:$L,ROW()-8)="",TODAY(),INDEX(Transactions!$G:$G,ROW()-8))</f>
        <v>46238</v>
      </c>
      <c r="F6801">
        <f>IF(INDEX(Transactions!$L:$L,ROW()-8)="",0,INDEX(Transactions!$Q:$Q,ROW()-8))</f>
        <v>0</v>
      </c>
    </row>
    <row r="6802" spans="2:6" x14ac:dyDescent="0.15">
      <c r="B6802">
        <f ca="1">IF(INDEX(Transactions!$L:$L,ROW()-8)="",TODAY(),INDEX(Transactions!$G:$G,ROW()-8))</f>
        <v>46238</v>
      </c>
      <c r="F6802">
        <f>IF(INDEX(Transactions!$L:$L,ROW()-8)="",0,INDEX(Transactions!$Q:$Q,ROW()-8))</f>
        <v>0</v>
      </c>
    </row>
    <row r="6803" spans="2:6" x14ac:dyDescent="0.15">
      <c r="B6803">
        <f ca="1">IF(INDEX(Transactions!$L:$L,ROW()-8)="",TODAY(),INDEX(Transactions!$G:$G,ROW()-8))</f>
        <v>46238</v>
      </c>
      <c r="F6803">
        <f>IF(INDEX(Transactions!$L:$L,ROW()-8)="",0,INDEX(Transactions!$Q:$Q,ROW()-8))</f>
        <v>0</v>
      </c>
    </row>
    <row r="6804" spans="2:6" x14ac:dyDescent="0.15">
      <c r="B6804">
        <f ca="1">IF(INDEX(Transactions!$L:$L,ROW()-8)="",TODAY(),INDEX(Transactions!$G:$G,ROW()-8))</f>
        <v>46238</v>
      </c>
      <c r="F6804">
        <f>IF(INDEX(Transactions!$L:$L,ROW()-8)="",0,INDEX(Transactions!$Q:$Q,ROW()-8))</f>
        <v>0</v>
      </c>
    </row>
    <row r="6805" spans="2:6" x14ac:dyDescent="0.15">
      <c r="B6805">
        <f ca="1">IF(INDEX(Transactions!$L:$L,ROW()-8)="",TODAY(),INDEX(Transactions!$G:$G,ROW()-8))</f>
        <v>46238</v>
      </c>
      <c r="F6805">
        <f>IF(INDEX(Transactions!$L:$L,ROW()-8)="",0,INDEX(Transactions!$Q:$Q,ROW()-8))</f>
        <v>0</v>
      </c>
    </row>
    <row r="6806" spans="2:6" x14ac:dyDescent="0.15">
      <c r="B6806">
        <f ca="1">IF(INDEX(Transactions!$L:$L,ROW()-8)="",TODAY(),INDEX(Transactions!$G:$G,ROW()-8))</f>
        <v>46238</v>
      </c>
      <c r="F6806">
        <f>IF(INDEX(Transactions!$L:$L,ROW()-8)="",0,INDEX(Transactions!$Q:$Q,ROW()-8))</f>
        <v>0</v>
      </c>
    </row>
    <row r="6807" spans="2:6" x14ac:dyDescent="0.15">
      <c r="B6807">
        <f ca="1">IF(INDEX(Transactions!$L:$L,ROW()-8)="",TODAY(),INDEX(Transactions!$G:$G,ROW()-8))</f>
        <v>46238</v>
      </c>
      <c r="F6807">
        <f>IF(INDEX(Transactions!$L:$L,ROW()-8)="",0,INDEX(Transactions!$Q:$Q,ROW()-8))</f>
        <v>0</v>
      </c>
    </row>
    <row r="6808" spans="2:6" x14ac:dyDescent="0.15">
      <c r="B6808">
        <f ca="1">IF(INDEX(Transactions!$L:$L,ROW()-8)="",TODAY(),INDEX(Transactions!$G:$G,ROW()-8))</f>
        <v>46238</v>
      </c>
      <c r="F6808">
        <f>IF(INDEX(Transactions!$L:$L,ROW()-8)="",0,INDEX(Transactions!$Q:$Q,ROW()-8))</f>
        <v>0</v>
      </c>
    </row>
    <row r="6809" spans="2:6" x14ac:dyDescent="0.15">
      <c r="B6809">
        <f ca="1">IF(INDEX(Transactions!$L:$L,ROW()-8)="",TODAY(),INDEX(Transactions!$G:$G,ROW()-8))</f>
        <v>46238</v>
      </c>
      <c r="F6809">
        <f>IF(INDEX(Transactions!$L:$L,ROW()-8)="",0,INDEX(Transactions!$Q:$Q,ROW()-8))</f>
        <v>0</v>
      </c>
    </row>
    <row r="6810" spans="2:6" x14ac:dyDescent="0.15">
      <c r="B6810">
        <f ca="1">IF(INDEX(Transactions!$L:$L,ROW()-8)="",TODAY(),INDEX(Transactions!$G:$G,ROW()-8))</f>
        <v>46238</v>
      </c>
      <c r="F6810">
        <f>IF(INDEX(Transactions!$L:$L,ROW()-8)="",0,INDEX(Transactions!$Q:$Q,ROW()-8))</f>
        <v>0</v>
      </c>
    </row>
    <row r="6811" spans="2:6" x14ac:dyDescent="0.15">
      <c r="B6811">
        <f ca="1">IF(INDEX(Transactions!$L:$L,ROW()-8)="",TODAY(),INDEX(Transactions!$G:$G,ROW()-8))</f>
        <v>46238</v>
      </c>
      <c r="F6811">
        <f>IF(INDEX(Transactions!$L:$L,ROW()-8)="",0,INDEX(Transactions!$Q:$Q,ROW()-8))</f>
        <v>0</v>
      </c>
    </row>
    <row r="6812" spans="2:6" x14ac:dyDescent="0.15">
      <c r="B6812">
        <f ca="1">IF(INDEX(Transactions!$L:$L,ROW()-8)="",TODAY(),INDEX(Transactions!$G:$G,ROW()-8))</f>
        <v>46238</v>
      </c>
      <c r="F6812">
        <f>IF(INDEX(Transactions!$L:$L,ROW()-8)="",0,INDEX(Transactions!$Q:$Q,ROW()-8))</f>
        <v>0</v>
      </c>
    </row>
    <row r="6813" spans="2:6" x14ac:dyDescent="0.15">
      <c r="B6813">
        <f ca="1">IF(INDEX(Transactions!$L:$L,ROW()-8)="",TODAY(),INDEX(Transactions!$G:$G,ROW()-8))</f>
        <v>46238</v>
      </c>
      <c r="F6813">
        <f>IF(INDEX(Transactions!$L:$L,ROW()-8)="",0,INDEX(Transactions!$Q:$Q,ROW()-8))</f>
        <v>0</v>
      </c>
    </row>
    <row r="6814" spans="2:6" x14ac:dyDescent="0.15">
      <c r="B6814">
        <f ca="1">IF(INDEX(Transactions!$L:$L,ROW()-8)="",TODAY(),INDEX(Transactions!$G:$G,ROW()-8))</f>
        <v>46238</v>
      </c>
      <c r="F6814">
        <f>IF(INDEX(Transactions!$L:$L,ROW()-8)="",0,INDEX(Transactions!$Q:$Q,ROW()-8))</f>
        <v>0</v>
      </c>
    </row>
    <row r="6815" spans="2:6" x14ac:dyDescent="0.15">
      <c r="B6815">
        <f ca="1">IF(INDEX(Transactions!$L:$L,ROW()-8)="",TODAY(),INDEX(Transactions!$G:$G,ROW()-8))</f>
        <v>46238</v>
      </c>
      <c r="F6815">
        <f>IF(INDEX(Transactions!$L:$L,ROW()-8)="",0,INDEX(Transactions!$Q:$Q,ROW()-8))</f>
        <v>0</v>
      </c>
    </row>
    <row r="6816" spans="2:6" x14ac:dyDescent="0.15">
      <c r="B6816">
        <f ca="1">IF(INDEX(Transactions!$L:$L,ROW()-8)="",TODAY(),INDEX(Transactions!$G:$G,ROW()-8))</f>
        <v>46238</v>
      </c>
      <c r="F6816">
        <f>IF(INDEX(Transactions!$L:$L,ROW()-8)="",0,INDEX(Transactions!$Q:$Q,ROW()-8))</f>
        <v>0</v>
      </c>
    </row>
    <row r="6817" spans="2:6" x14ac:dyDescent="0.15">
      <c r="B6817">
        <f ca="1">IF(INDEX(Transactions!$L:$L,ROW()-8)="",TODAY(),INDEX(Transactions!$G:$G,ROW()-8))</f>
        <v>46238</v>
      </c>
      <c r="F6817">
        <f>IF(INDEX(Transactions!$L:$L,ROW()-8)="",0,INDEX(Transactions!$Q:$Q,ROW()-8))</f>
        <v>0</v>
      </c>
    </row>
    <row r="6818" spans="2:6" x14ac:dyDescent="0.15">
      <c r="B6818">
        <f ca="1">IF(INDEX(Transactions!$L:$L,ROW()-8)="",TODAY(),INDEX(Transactions!$G:$G,ROW()-8))</f>
        <v>46238</v>
      </c>
      <c r="F6818">
        <f>IF(INDEX(Transactions!$L:$L,ROW()-8)="",0,INDEX(Transactions!$Q:$Q,ROW()-8))</f>
        <v>0</v>
      </c>
    </row>
    <row r="6819" spans="2:6" x14ac:dyDescent="0.15">
      <c r="B6819">
        <f ca="1">IF(INDEX(Transactions!$L:$L,ROW()-8)="",TODAY(),INDEX(Transactions!$G:$G,ROW()-8))</f>
        <v>46238</v>
      </c>
      <c r="F6819">
        <f>IF(INDEX(Transactions!$L:$L,ROW()-8)="",0,INDEX(Transactions!$Q:$Q,ROW()-8))</f>
        <v>0</v>
      </c>
    </row>
    <row r="6820" spans="2:6" x14ac:dyDescent="0.15">
      <c r="B6820">
        <f ca="1">IF(INDEX(Transactions!$L:$L,ROW()-8)="",TODAY(),INDEX(Transactions!$G:$G,ROW()-8))</f>
        <v>46238</v>
      </c>
      <c r="F6820">
        <f>IF(INDEX(Transactions!$L:$L,ROW()-8)="",0,INDEX(Transactions!$Q:$Q,ROW()-8))</f>
        <v>0</v>
      </c>
    </row>
    <row r="6821" spans="2:6" x14ac:dyDescent="0.15">
      <c r="B6821">
        <f ca="1">IF(INDEX(Transactions!$L:$L,ROW()-8)="",TODAY(),INDEX(Transactions!$G:$G,ROW()-8))</f>
        <v>46238</v>
      </c>
      <c r="F6821">
        <f>IF(INDEX(Transactions!$L:$L,ROW()-8)="",0,INDEX(Transactions!$Q:$Q,ROW()-8))</f>
        <v>0</v>
      </c>
    </row>
    <row r="6822" spans="2:6" x14ac:dyDescent="0.15">
      <c r="B6822">
        <f ca="1">IF(INDEX(Transactions!$L:$L,ROW()-8)="",TODAY(),INDEX(Transactions!$G:$G,ROW()-8))</f>
        <v>46238</v>
      </c>
      <c r="F6822">
        <f>IF(INDEX(Transactions!$L:$L,ROW()-8)="",0,INDEX(Transactions!$Q:$Q,ROW()-8))</f>
        <v>0</v>
      </c>
    </row>
    <row r="6823" spans="2:6" x14ac:dyDescent="0.15">
      <c r="B6823">
        <f ca="1">IF(INDEX(Transactions!$L:$L,ROW()-8)="",TODAY(),INDEX(Transactions!$G:$G,ROW()-8))</f>
        <v>46238</v>
      </c>
      <c r="F6823">
        <f>IF(INDEX(Transactions!$L:$L,ROW()-8)="",0,INDEX(Transactions!$Q:$Q,ROW()-8))</f>
        <v>0</v>
      </c>
    </row>
    <row r="6824" spans="2:6" x14ac:dyDescent="0.15">
      <c r="B6824">
        <f ca="1">IF(INDEX(Transactions!$L:$L,ROW()-8)="",TODAY(),INDEX(Transactions!$G:$G,ROW()-8))</f>
        <v>46238</v>
      </c>
      <c r="F6824">
        <f>IF(INDEX(Transactions!$L:$L,ROW()-8)="",0,INDEX(Transactions!$Q:$Q,ROW()-8))</f>
        <v>0</v>
      </c>
    </row>
    <row r="6825" spans="2:6" x14ac:dyDescent="0.15">
      <c r="B6825">
        <f ca="1">IF(INDEX(Transactions!$L:$L,ROW()-8)="",TODAY(),INDEX(Transactions!$G:$G,ROW()-8))</f>
        <v>46238</v>
      </c>
      <c r="F6825">
        <f>IF(INDEX(Transactions!$L:$L,ROW()-8)="",0,INDEX(Transactions!$Q:$Q,ROW()-8))</f>
        <v>0</v>
      </c>
    </row>
    <row r="6826" spans="2:6" x14ac:dyDescent="0.15">
      <c r="B6826">
        <f ca="1">IF(INDEX(Transactions!$L:$L,ROW()-8)="",TODAY(),INDEX(Transactions!$G:$G,ROW()-8))</f>
        <v>46238</v>
      </c>
      <c r="F6826">
        <f>IF(INDEX(Transactions!$L:$L,ROW()-8)="",0,INDEX(Transactions!$Q:$Q,ROW()-8))</f>
        <v>0</v>
      </c>
    </row>
    <row r="6827" spans="2:6" x14ac:dyDescent="0.15">
      <c r="B6827">
        <f ca="1">IF(INDEX(Transactions!$L:$L,ROW()-8)="",TODAY(),INDEX(Transactions!$G:$G,ROW()-8))</f>
        <v>46238</v>
      </c>
      <c r="F6827">
        <f>IF(INDEX(Transactions!$L:$L,ROW()-8)="",0,INDEX(Transactions!$Q:$Q,ROW()-8))</f>
        <v>0</v>
      </c>
    </row>
    <row r="6828" spans="2:6" x14ac:dyDescent="0.15">
      <c r="B6828">
        <f ca="1">IF(INDEX(Transactions!$L:$L,ROW()-8)="",TODAY(),INDEX(Transactions!$G:$G,ROW()-8))</f>
        <v>46238</v>
      </c>
      <c r="F6828">
        <f>IF(INDEX(Transactions!$L:$L,ROW()-8)="",0,INDEX(Transactions!$Q:$Q,ROW()-8))</f>
        <v>0</v>
      </c>
    </row>
    <row r="6829" spans="2:6" x14ac:dyDescent="0.15">
      <c r="B6829">
        <f ca="1">IF(INDEX(Transactions!$L:$L,ROW()-8)="",TODAY(),INDEX(Transactions!$G:$G,ROW()-8))</f>
        <v>46238</v>
      </c>
      <c r="F6829">
        <f>IF(INDEX(Transactions!$L:$L,ROW()-8)="",0,INDEX(Transactions!$Q:$Q,ROW()-8))</f>
        <v>0</v>
      </c>
    </row>
    <row r="6830" spans="2:6" x14ac:dyDescent="0.15">
      <c r="B6830">
        <f ca="1">IF(INDEX(Transactions!$L:$L,ROW()-8)="",TODAY(),INDEX(Transactions!$G:$G,ROW()-8))</f>
        <v>46238</v>
      </c>
      <c r="F6830">
        <f>IF(INDEX(Transactions!$L:$L,ROW()-8)="",0,INDEX(Transactions!$Q:$Q,ROW()-8))</f>
        <v>0</v>
      </c>
    </row>
    <row r="6831" spans="2:6" x14ac:dyDescent="0.15">
      <c r="B6831">
        <f ca="1">IF(INDEX(Transactions!$L:$L,ROW()-8)="",TODAY(),INDEX(Transactions!$G:$G,ROW()-8))</f>
        <v>46238</v>
      </c>
      <c r="F6831">
        <f>IF(INDEX(Transactions!$L:$L,ROW()-8)="",0,INDEX(Transactions!$Q:$Q,ROW()-8))</f>
        <v>0</v>
      </c>
    </row>
    <row r="6832" spans="2:6" x14ac:dyDescent="0.15">
      <c r="B6832">
        <f ca="1">IF(INDEX(Transactions!$L:$L,ROW()-8)="",TODAY(),INDEX(Transactions!$G:$G,ROW()-8))</f>
        <v>46238</v>
      </c>
      <c r="F6832">
        <f>IF(INDEX(Transactions!$L:$L,ROW()-8)="",0,INDEX(Transactions!$Q:$Q,ROW()-8))</f>
        <v>0</v>
      </c>
    </row>
    <row r="6833" spans="2:6" x14ac:dyDescent="0.15">
      <c r="B6833">
        <f ca="1">IF(INDEX(Transactions!$L:$L,ROW()-8)="",TODAY(),INDEX(Transactions!$G:$G,ROW()-8))</f>
        <v>46238</v>
      </c>
      <c r="F6833">
        <f>IF(INDEX(Transactions!$L:$L,ROW()-8)="",0,INDEX(Transactions!$Q:$Q,ROW()-8))</f>
        <v>0</v>
      </c>
    </row>
    <row r="6834" spans="2:6" x14ac:dyDescent="0.15">
      <c r="B6834">
        <f ca="1">IF(INDEX(Transactions!$L:$L,ROW()-8)="",TODAY(),INDEX(Transactions!$G:$G,ROW()-8))</f>
        <v>46238</v>
      </c>
      <c r="F6834">
        <f>IF(INDEX(Transactions!$L:$L,ROW()-8)="",0,INDEX(Transactions!$Q:$Q,ROW()-8))</f>
        <v>0</v>
      </c>
    </row>
    <row r="6835" spans="2:6" x14ac:dyDescent="0.15">
      <c r="B6835">
        <f ca="1">IF(INDEX(Transactions!$L:$L,ROW()-8)="",TODAY(),INDEX(Transactions!$G:$G,ROW()-8))</f>
        <v>46238</v>
      </c>
      <c r="F6835">
        <f>IF(INDEX(Transactions!$L:$L,ROW()-8)="",0,INDEX(Transactions!$Q:$Q,ROW()-8))</f>
        <v>0</v>
      </c>
    </row>
    <row r="6836" spans="2:6" x14ac:dyDescent="0.15">
      <c r="B6836">
        <f ca="1">IF(INDEX(Transactions!$L:$L,ROW()-8)="",TODAY(),INDEX(Transactions!$G:$G,ROW()-8))</f>
        <v>46238</v>
      </c>
      <c r="F6836">
        <f>IF(INDEX(Transactions!$L:$L,ROW()-8)="",0,INDEX(Transactions!$Q:$Q,ROW()-8))</f>
        <v>0</v>
      </c>
    </row>
    <row r="6837" spans="2:6" x14ac:dyDescent="0.15">
      <c r="B6837">
        <f ca="1">IF(INDEX(Transactions!$L:$L,ROW()-8)="",TODAY(),INDEX(Transactions!$G:$G,ROW()-8))</f>
        <v>46238</v>
      </c>
      <c r="F6837">
        <f>IF(INDEX(Transactions!$L:$L,ROW()-8)="",0,INDEX(Transactions!$Q:$Q,ROW()-8))</f>
        <v>0</v>
      </c>
    </row>
    <row r="6838" spans="2:6" x14ac:dyDescent="0.15">
      <c r="B6838">
        <f ca="1">IF(INDEX(Transactions!$L:$L,ROW()-8)="",TODAY(),INDEX(Transactions!$G:$G,ROW()-8))</f>
        <v>46238</v>
      </c>
      <c r="F6838">
        <f>IF(INDEX(Transactions!$L:$L,ROW()-8)="",0,INDEX(Transactions!$Q:$Q,ROW()-8))</f>
        <v>0</v>
      </c>
    </row>
    <row r="6839" spans="2:6" x14ac:dyDescent="0.15">
      <c r="B6839">
        <f ca="1">IF(INDEX(Transactions!$L:$L,ROW()-8)="",TODAY(),INDEX(Transactions!$G:$G,ROW()-8))</f>
        <v>46238</v>
      </c>
      <c r="F6839">
        <f>IF(INDEX(Transactions!$L:$L,ROW()-8)="",0,INDEX(Transactions!$Q:$Q,ROW()-8))</f>
        <v>0</v>
      </c>
    </row>
    <row r="6840" spans="2:6" x14ac:dyDescent="0.15">
      <c r="B6840">
        <f ca="1">IF(INDEX(Transactions!$L:$L,ROW()-8)="",TODAY(),INDEX(Transactions!$G:$G,ROW()-8))</f>
        <v>46238</v>
      </c>
      <c r="F6840">
        <f>IF(INDEX(Transactions!$L:$L,ROW()-8)="",0,INDEX(Transactions!$Q:$Q,ROW()-8))</f>
        <v>0</v>
      </c>
    </row>
    <row r="6841" spans="2:6" x14ac:dyDescent="0.15">
      <c r="B6841">
        <f ca="1">IF(INDEX(Transactions!$L:$L,ROW()-8)="",TODAY(),INDEX(Transactions!$G:$G,ROW()-8))</f>
        <v>46238</v>
      </c>
      <c r="F6841">
        <f>IF(INDEX(Transactions!$L:$L,ROW()-8)="",0,INDEX(Transactions!$Q:$Q,ROW()-8))</f>
        <v>0</v>
      </c>
    </row>
    <row r="6842" spans="2:6" x14ac:dyDescent="0.15">
      <c r="B6842">
        <f ca="1">IF(INDEX(Transactions!$L:$L,ROW()-8)="",TODAY(),INDEX(Transactions!$G:$G,ROW()-8))</f>
        <v>46238</v>
      </c>
      <c r="F6842">
        <f>IF(INDEX(Transactions!$L:$L,ROW()-8)="",0,INDEX(Transactions!$Q:$Q,ROW()-8))</f>
        <v>0</v>
      </c>
    </row>
    <row r="6843" spans="2:6" x14ac:dyDescent="0.15">
      <c r="B6843">
        <f ca="1">IF(INDEX(Transactions!$L:$L,ROW()-8)="",TODAY(),INDEX(Transactions!$G:$G,ROW()-8))</f>
        <v>46238</v>
      </c>
      <c r="F6843">
        <f>IF(INDEX(Transactions!$L:$L,ROW()-8)="",0,INDEX(Transactions!$Q:$Q,ROW()-8))</f>
        <v>0</v>
      </c>
    </row>
    <row r="6844" spans="2:6" x14ac:dyDescent="0.15">
      <c r="B6844">
        <f ca="1">IF(INDEX(Transactions!$L:$L,ROW()-8)="",TODAY(),INDEX(Transactions!$G:$G,ROW()-8))</f>
        <v>46238</v>
      </c>
      <c r="F6844">
        <f>IF(INDEX(Transactions!$L:$L,ROW()-8)="",0,INDEX(Transactions!$Q:$Q,ROW()-8))</f>
        <v>0</v>
      </c>
    </row>
    <row r="6845" spans="2:6" x14ac:dyDescent="0.15">
      <c r="B6845">
        <f ca="1">IF(INDEX(Transactions!$L:$L,ROW()-8)="",TODAY(),INDEX(Transactions!$G:$G,ROW()-8))</f>
        <v>46238</v>
      </c>
      <c r="F6845">
        <f>IF(INDEX(Transactions!$L:$L,ROW()-8)="",0,INDEX(Transactions!$Q:$Q,ROW()-8))</f>
        <v>0</v>
      </c>
    </row>
    <row r="6846" spans="2:6" x14ac:dyDescent="0.15">
      <c r="B6846">
        <f ca="1">IF(INDEX(Transactions!$L:$L,ROW()-8)="",TODAY(),INDEX(Transactions!$G:$G,ROW()-8))</f>
        <v>46238</v>
      </c>
      <c r="F6846">
        <f>IF(INDEX(Transactions!$L:$L,ROW()-8)="",0,INDEX(Transactions!$Q:$Q,ROW()-8))</f>
        <v>0</v>
      </c>
    </row>
    <row r="6847" spans="2:6" x14ac:dyDescent="0.15">
      <c r="B6847">
        <f ca="1">IF(INDEX(Transactions!$L:$L,ROW()-8)="",TODAY(),INDEX(Transactions!$G:$G,ROW()-8))</f>
        <v>46238</v>
      </c>
      <c r="F6847">
        <f>IF(INDEX(Transactions!$L:$L,ROW()-8)="",0,INDEX(Transactions!$Q:$Q,ROW()-8))</f>
        <v>0</v>
      </c>
    </row>
    <row r="6848" spans="2:6" x14ac:dyDescent="0.15">
      <c r="B6848">
        <f ca="1">IF(INDEX(Transactions!$L:$L,ROW()-8)="",TODAY(),INDEX(Transactions!$G:$G,ROW()-8))</f>
        <v>46238</v>
      </c>
      <c r="F6848">
        <f>IF(INDEX(Transactions!$L:$L,ROW()-8)="",0,INDEX(Transactions!$Q:$Q,ROW()-8))</f>
        <v>0</v>
      </c>
    </row>
    <row r="6849" spans="2:6" x14ac:dyDescent="0.15">
      <c r="B6849">
        <f ca="1">IF(INDEX(Transactions!$L:$L,ROW()-8)="",TODAY(),INDEX(Transactions!$G:$G,ROW()-8))</f>
        <v>46238</v>
      </c>
      <c r="F6849">
        <f>IF(INDEX(Transactions!$L:$L,ROW()-8)="",0,INDEX(Transactions!$Q:$Q,ROW()-8))</f>
        <v>0</v>
      </c>
    </row>
    <row r="6850" spans="2:6" x14ac:dyDescent="0.15">
      <c r="B6850">
        <f ca="1">IF(INDEX(Transactions!$L:$L,ROW()-8)="",TODAY(),INDEX(Transactions!$G:$G,ROW()-8))</f>
        <v>46238</v>
      </c>
      <c r="F6850">
        <f>IF(INDEX(Transactions!$L:$L,ROW()-8)="",0,INDEX(Transactions!$Q:$Q,ROW()-8))</f>
        <v>0</v>
      </c>
    </row>
    <row r="6851" spans="2:6" x14ac:dyDescent="0.15">
      <c r="B6851">
        <f ca="1">IF(INDEX(Transactions!$L:$L,ROW()-8)="",TODAY(),INDEX(Transactions!$G:$G,ROW()-8))</f>
        <v>46238</v>
      </c>
      <c r="F6851">
        <f>IF(INDEX(Transactions!$L:$L,ROW()-8)="",0,INDEX(Transactions!$Q:$Q,ROW()-8))</f>
        <v>0</v>
      </c>
    </row>
    <row r="6852" spans="2:6" x14ac:dyDescent="0.15">
      <c r="B6852">
        <f ca="1">IF(INDEX(Transactions!$L:$L,ROW()-8)="",TODAY(),INDEX(Transactions!$G:$G,ROW()-8))</f>
        <v>46238</v>
      </c>
      <c r="F6852">
        <f>IF(INDEX(Transactions!$L:$L,ROW()-8)="",0,INDEX(Transactions!$Q:$Q,ROW()-8))</f>
        <v>0</v>
      </c>
    </row>
    <row r="6853" spans="2:6" x14ac:dyDescent="0.15">
      <c r="B6853">
        <f ca="1">IF(INDEX(Transactions!$L:$L,ROW()-8)="",TODAY(),INDEX(Transactions!$G:$G,ROW()-8))</f>
        <v>46238</v>
      </c>
      <c r="F6853">
        <f>IF(INDEX(Transactions!$L:$L,ROW()-8)="",0,INDEX(Transactions!$Q:$Q,ROW()-8))</f>
        <v>0</v>
      </c>
    </row>
    <row r="6854" spans="2:6" x14ac:dyDescent="0.15">
      <c r="B6854">
        <f ca="1">IF(INDEX(Transactions!$L:$L,ROW()-8)="",TODAY(),INDEX(Transactions!$G:$G,ROW()-8))</f>
        <v>46238</v>
      </c>
      <c r="F6854">
        <f>IF(INDEX(Transactions!$L:$L,ROW()-8)="",0,INDEX(Transactions!$Q:$Q,ROW()-8))</f>
        <v>0</v>
      </c>
    </row>
    <row r="6855" spans="2:6" x14ac:dyDescent="0.15">
      <c r="B6855">
        <f ca="1">IF(INDEX(Transactions!$L:$L,ROW()-8)="",TODAY(),INDEX(Transactions!$G:$G,ROW()-8))</f>
        <v>46238</v>
      </c>
      <c r="F6855">
        <f>IF(INDEX(Transactions!$L:$L,ROW()-8)="",0,INDEX(Transactions!$Q:$Q,ROW()-8))</f>
        <v>0</v>
      </c>
    </row>
    <row r="6856" spans="2:6" x14ac:dyDescent="0.15">
      <c r="B6856">
        <f ca="1">IF(INDEX(Transactions!$L:$L,ROW()-8)="",TODAY(),INDEX(Transactions!$G:$G,ROW()-8))</f>
        <v>46238</v>
      </c>
      <c r="F6856">
        <f>IF(INDEX(Transactions!$L:$L,ROW()-8)="",0,INDEX(Transactions!$Q:$Q,ROW()-8))</f>
        <v>0</v>
      </c>
    </row>
    <row r="6857" spans="2:6" x14ac:dyDescent="0.15">
      <c r="B6857">
        <f ca="1">IF(INDEX(Transactions!$L:$L,ROW()-8)="",TODAY(),INDEX(Transactions!$G:$G,ROW()-8))</f>
        <v>46238</v>
      </c>
      <c r="F6857">
        <f>IF(INDEX(Transactions!$L:$L,ROW()-8)="",0,INDEX(Transactions!$Q:$Q,ROW()-8))</f>
        <v>0</v>
      </c>
    </row>
    <row r="6858" spans="2:6" x14ac:dyDescent="0.15">
      <c r="B6858">
        <f ca="1">IF(INDEX(Transactions!$L:$L,ROW()-8)="",TODAY(),INDEX(Transactions!$G:$G,ROW()-8))</f>
        <v>46238</v>
      </c>
      <c r="F6858">
        <f>IF(INDEX(Transactions!$L:$L,ROW()-8)="",0,INDEX(Transactions!$Q:$Q,ROW()-8))</f>
        <v>0</v>
      </c>
    </row>
    <row r="6859" spans="2:6" x14ac:dyDescent="0.15">
      <c r="B6859">
        <f ca="1">IF(INDEX(Transactions!$L:$L,ROW()-8)="",TODAY(),INDEX(Transactions!$G:$G,ROW()-8))</f>
        <v>46238</v>
      </c>
      <c r="F6859">
        <f>IF(INDEX(Transactions!$L:$L,ROW()-8)="",0,INDEX(Transactions!$Q:$Q,ROW()-8))</f>
        <v>0</v>
      </c>
    </row>
    <row r="6860" spans="2:6" x14ac:dyDescent="0.15">
      <c r="B6860">
        <f ca="1">IF(INDEX(Transactions!$L:$L,ROW()-8)="",TODAY(),INDEX(Transactions!$G:$G,ROW()-8))</f>
        <v>46238</v>
      </c>
      <c r="F6860">
        <f>IF(INDEX(Transactions!$L:$L,ROW()-8)="",0,INDEX(Transactions!$Q:$Q,ROW()-8))</f>
        <v>0</v>
      </c>
    </row>
    <row r="6861" spans="2:6" x14ac:dyDescent="0.15">
      <c r="B6861">
        <f ca="1">IF(INDEX(Transactions!$L:$L,ROW()-8)="",TODAY(),INDEX(Transactions!$G:$G,ROW()-8))</f>
        <v>46238</v>
      </c>
      <c r="F6861">
        <f>IF(INDEX(Transactions!$L:$L,ROW()-8)="",0,INDEX(Transactions!$Q:$Q,ROW()-8))</f>
        <v>0</v>
      </c>
    </row>
    <row r="6862" spans="2:6" x14ac:dyDescent="0.15">
      <c r="B6862">
        <f ca="1">IF(INDEX(Transactions!$L:$L,ROW()-8)="",TODAY(),INDEX(Transactions!$G:$G,ROW()-8))</f>
        <v>46238</v>
      </c>
      <c r="F6862">
        <f>IF(INDEX(Transactions!$L:$L,ROW()-8)="",0,INDEX(Transactions!$Q:$Q,ROW()-8))</f>
        <v>0</v>
      </c>
    </row>
    <row r="6863" spans="2:6" x14ac:dyDescent="0.15">
      <c r="B6863">
        <f ca="1">IF(INDEX(Transactions!$L:$L,ROW()-8)="",TODAY(),INDEX(Transactions!$G:$G,ROW()-8))</f>
        <v>46238</v>
      </c>
      <c r="F6863">
        <f>IF(INDEX(Transactions!$L:$L,ROW()-8)="",0,INDEX(Transactions!$Q:$Q,ROW()-8))</f>
        <v>0</v>
      </c>
    </row>
    <row r="6864" spans="2:6" x14ac:dyDescent="0.15">
      <c r="B6864">
        <f ca="1">IF(INDEX(Transactions!$L:$L,ROW()-8)="",TODAY(),INDEX(Transactions!$G:$G,ROW()-8))</f>
        <v>46238</v>
      </c>
      <c r="F6864">
        <f>IF(INDEX(Transactions!$L:$L,ROW()-8)="",0,INDEX(Transactions!$Q:$Q,ROW()-8))</f>
        <v>0</v>
      </c>
    </row>
    <row r="6865" spans="2:6" x14ac:dyDescent="0.15">
      <c r="B6865">
        <f ca="1">IF(INDEX(Transactions!$L:$L,ROW()-8)="",TODAY(),INDEX(Transactions!$G:$G,ROW()-8))</f>
        <v>46238</v>
      </c>
      <c r="F6865">
        <f>IF(INDEX(Transactions!$L:$L,ROW()-8)="",0,INDEX(Transactions!$Q:$Q,ROW()-8))</f>
        <v>0</v>
      </c>
    </row>
    <row r="6866" spans="2:6" x14ac:dyDescent="0.15">
      <c r="B6866">
        <f ca="1">IF(INDEX(Transactions!$L:$L,ROW()-8)="",TODAY(),INDEX(Transactions!$G:$G,ROW()-8))</f>
        <v>46238</v>
      </c>
      <c r="F6866">
        <f>IF(INDEX(Transactions!$L:$L,ROW()-8)="",0,INDEX(Transactions!$Q:$Q,ROW()-8))</f>
        <v>0</v>
      </c>
    </row>
    <row r="6867" spans="2:6" x14ac:dyDescent="0.15">
      <c r="B6867">
        <f ca="1">IF(INDEX(Transactions!$L:$L,ROW()-8)="",TODAY(),INDEX(Transactions!$G:$G,ROW()-8))</f>
        <v>46238</v>
      </c>
      <c r="F6867">
        <f>IF(INDEX(Transactions!$L:$L,ROW()-8)="",0,INDEX(Transactions!$Q:$Q,ROW()-8))</f>
        <v>0</v>
      </c>
    </row>
    <row r="6868" spans="2:6" x14ac:dyDescent="0.15">
      <c r="B6868">
        <f ca="1">IF(INDEX(Transactions!$L:$L,ROW()-8)="",TODAY(),INDEX(Transactions!$G:$G,ROW()-8))</f>
        <v>46238</v>
      </c>
      <c r="F6868">
        <f>IF(INDEX(Transactions!$L:$L,ROW()-8)="",0,INDEX(Transactions!$Q:$Q,ROW()-8))</f>
        <v>0</v>
      </c>
    </row>
    <row r="6869" spans="2:6" x14ac:dyDescent="0.15">
      <c r="B6869">
        <f ca="1">IF(INDEX(Transactions!$L:$L,ROW()-8)="",TODAY(),INDEX(Transactions!$G:$G,ROW()-8))</f>
        <v>46238</v>
      </c>
      <c r="F6869">
        <f>IF(INDEX(Transactions!$L:$L,ROW()-8)="",0,INDEX(Transactions!$Q:$Q,ROW()-8))</f>
        <v>0</v>
      </c>
    </row>
    <row r="6870" spans="2:6" x14ac:dyDescent="0.15">
      <c r="B6870">
        <f ca="1">IF(INDEX(Transactions!$L:$L,ROW()-8)="",TODAY(),INDEX(Transactions!$G:$G,ROW()-8))</f>
        <v>46238</v>
      </c>
      <c r="F6870">
        <f>IF(INDEX(Transactions!$L:$L,ROW()-8)="",0,INDEX(Transactions!$Q:$Q,ROW()-8))</f>
        <v>0</v>
      </c>
    </row>
    <row r="6871" spans="2:6" x14ac:dyDescent="0.15">
      <c r="B6871">
        <f ca="1">IF(INDEX(Transactions!$L:$L,ROW()-8)="",TODAY(),INDEX(Transactions!$G:$G,ROW()-8))</f>
        <v>46238</v>
      </c>
      <c r="F6871">
        <f>IF(INDEX(Transactions!$L:$L,ROW()-8)="",0,INDEX(Transactions!$Q:$Q,ROW()-8))</f>
        <v>0</v>
      </c>
    </row>
    <row r="6872" spans="2:6" x14ac:dyDescent="0.15">
      <c r="B6872">
        <f ca="1">IF(INDEX(Transactions!$L:$L,ROW()-8)="",TODAY(),INDEX(Transactions!$G:$G,ROW()-8))</f>
        <v>46238</v>
      </c>
      <c r="F6872">
        <f>IF(INDEX(Transactions!$L:$L,ROW()-8)="",0,INDEX(Transactions!$Q:$Q,ROW()-8))</f>
        <v>0</v>
      </c>
    </row>
    <row r="6873" spans="2:6" x14ac:dyDescent="0.15">
      <c r="B6873">
        <f ca="1">IF(INDEX(Transactions!$L:$L,ROW()-8)="",TODAY(),INDEX(Transactions!$G:$G,ROW()-8))</f>
        <v>46238</v>
      </c>
      <c r="F6873">
        <f>IF(INDEX(Transactions!$L:$L,ROW()-8)="",0,INDEX(Transactions!$Q:$Q,ROW()-8))</f>
        <v>0</v>
      </c>
    </row>
    <row r="6874" spans="2:6" x14ac:dyDescent="0.15">
      <c r="B6874">
        <f ca="1">IF(INDEX(Transactions!$L:$L,ROW()-8)="",TODAY(),INDEX(Transactions!$G:$G,ROW()-8))</f>
        <v>46238</v>
      </c>
      <c r="F6874">
        <f>IF(INDEX(Transactions!$L:$L,ROW()-8)="",0,INDEX(Transactions!$Q:$Q,ROW()-8))</f>
        <v>0</v>
      </c>
    </row>
    <row r="6875" spans="2:6" x14ac:dyDescent="0.15">
      <c r="B6875">
        <f ca="1">IF(INDEX(Transactions!$L:$L,ROW()-8)="",TODAY(),INDEX(Transactions!$G:$G,ROW()-8))</f>
        <v>46238</v>
      </c>
      <c r="F6875">
        <f>IF(INDEX(Transactions!$L:$L,ROW()-8)="",0,INDEX(Transactions!$Q:$Q,ROW()-8))</f>
        <v>0</v>
      </c>
    </row>
    <row r="6876" spans="2:6" x14ac:dyDescent="0.15">
      <c r="B6876">
        <f ca="1">IF(INDEX(Transactions!$L:$L,ROW()-8)="",TODAY(),INDEX(Transactions!$G:$G,ROW()-8))</f>
        <v>46238</v>
      </c>
      <c r="F6876">
        <f>IF(INDEX(Transactions!$L:$L,ROW()-8)="",0,INDEX(Transactions!$Q:$Q,ROW()-8))</f>
        <v>0</v>
      </c>
    </row>
    <row r="6877" spans="2:6" x14ac:dyDescent="0.15">
      <c r="B6877">
        <f ca="1">IF(INDEX(Transactions!$L:$L,ROW()-8)="",TODAY(),INDEX(Transactions!$G:$G,ROW()-8))</f>
        <v>46238</v>
      </c>
      <c r="F6877">
        <f>IF(INDEX(Transactions!$L:$L,ROW()-8)="",0,INDEX(Transactions!$Q:$Q,ROW()-8))</f>
        <v>0</v>
      </c>
    </row>
    <row r="6878" spans="2:6" x14ac:dyDescent="0.15">
      <c r="B6878">
        <f ca="1">IF(INDEX(Transactions!$L:$L,ROW()-8)="",TODAY(),INDEX(Transactions!$G:$G,ROW()-8))</f>
        <v>46238</v>
      </c>
      <c r="F6878">
        <f>IF(INDEX(Transactions!$L:$L,ROW()-8)="",0,INDEX(Transactions!$Q:$Q,ROW()-8))</f>
        <v>0</v>
      </c>
    </row>
    <row r="6879" spans="2:6" x14ac:dyDescent="0.15">
      <c r="B6879">
        <f ca="1">IF(INDEX(Transactions!$L:$L,ROW()-8)="",TODAY(),INDEX(Transactions!$G:$G,ROW()-8))</f>
        <v>46238</v>
      </c>
      <c r="F6879">
        <f>IF(INDEX(Transactions!$L:$L,ROW()-8)="",0,INDEX(Transactions!$Q:$Q,ROW()-8))</f>
        <v>0</v>
      </c>
    </row>
    <row r="6880" spans="2:6" x14ac:dyDescent="0.15">
      <c r="B6880">
        <f ca="1">IF(INDEX(Transactions!$L:$L,ROW()-8)="",TODAY(),INDEX(Transactions!$G:$G,ROW()-8))</f>
        <v>46238</v>
      </c>
      <c r="F6880">
        <f>IF(INDEX(Transactions!$L:$L,ROW()-8)="",0,INDEX(Transactions!$Q:$Q,ROW()-8))</f>
        <v>0</v>
      </c>
    </row>
    <row r="6881" spans="2:6" x14ac:dyDescent="0.15">
      <c r="B6881">
        <f ca="1">IF(INDEX(Transactions!$L:$L,ROW()-8)="",TODAY(),INDEX(Transactions!$G:$G,ROW()-8))</f>
        <v>46238</v>
      </c>
      <c r="F6881">
        <f>IF(INDEX(Transactions!$L:$L,ROW()-8)="",0,INDEX(Transactions!$Q:$Q,ROW()-8))</f>
        <v>0</v>
      </c>
    </row>
    <row r="6882" spans="2:6" x14ac:dyDescent="0.15">
      <c r="B6882">
        <f ca="1">IF(INDEX(Transactions!$L:$L,ROW()-8)="",TODAY(),INDEX(Transactions!$G:$G,ROW()-8))</f>
        <v>46238</v>
      </c>
      <c r="F6882">
        <f>IF(INDEX(Transactions!$L:$L,ROW()-8)="",0,INDEX(Transactions!$Q:$Q,ROW()-8))</f>
        <v>0</v>
      </c>
    </row>
    <row r="6883" spans="2:6" x14ac:dyDescent="0.15">
      <c r="B6883">
        <f ca="1">IF(INDEX(Transactions!$L:$L,ROW()-8)="",TODAY(),INDEX(Transactions!$G:$G,ROW()-8))</f>
        <v>46238</v>
      </c>
      <c r="F6883">
        <f>IF(INDEX(Transactions!$L:$L,ROW()-8)="",0,INDEX(Transactions!$Q:$Q,ROW()-8))</f>
        <v>0</v>
      </c>
    </row>
    <row r="6884" spans="2:6" x14ac:dyDescent="0.15">
      <c r="B6884">
        <f ca="1">IF(INDEX(Transactions!$L:$L,ROW()-8)="",TODAY(),INDEX(Transactions!$G:$G,ROW()-8))</f>
        <v>46238</v>
      </c>
      <c r="F6884">
        <f>IF(INDEX(Transactions!$L:$L,ROW()-8)="",0,INDEX(Transactions!$Q:$Q,ROW()-8))</f>
        <v>0</v>
      </c>
    </row>
    <row r="6885" spans="2:6" x14ac:dyDescent="0.15">
      <c r="B6885">
        <f ca="1">IF(INDEX(Transactions!$L:$L,ROW()-8)="",TODAY(),INDEX(Transactions!$G:$G,ROW()-8))</f>
        <v>46238</v>
      </c>
      <c r="F6885">
        <f>IF(INDEX(Transactions!$L:$L,ROW()-8)="",0,INDEX(Transactions!$Q:$Q,ROW()-8))</f>
        <v>0</v>
      </c>
    </row>
    <row r="6886" spans="2:6" x14ac:dyDescent="0.15">
      <c r="B6886">
        <f ca="1">IF(INDEX(Transactions!$L:$L,ROW()-8)="",TODAY(),INDEX(Transactions!$G:$G,ROW()-8))</f>
        <v>46238</v>
      </c>
      <c r="F6886">
        <f>IF(INDEX(Transactions!$L:$L,ROW()-8)="",0,INDEX(Transactions!$Q:$Q,ROW()-8))</f>
        <v>0</v>
      </c>
    </row>
    <row r="6887" spans="2:6" x14ac:dyDescent="0.15">
      <c r="B6887">
        <f ca="1">IF(INDEX(Transactions!$L:$L,ROW()-8)="",TODAY(),INDEX(Transactions!$G:$G,ROW()-8))</f>
        <v>46238</v>
      </c>
      <c r="F6887">
        <f>IF(INDEX(Transactions!$L:$L,ROW()-8)="",0,INDEX(Transactions!$Q:$Q,ROW()-8))</f>
        <v>0</v>
      </c>
    </row>
    <row r="6888" spans="2:6" x14ac:dyDescent="0.15">
      <c r="B6888">
        <f ca="1">IF(INDEX(Transactions!$L:$L,ROW()-8)="",TODAY(),INDEX(Transactions!$G:$G,ROW()-8))</f>
        <v>46238</v>
      </c>
      <c r="F6888">
        <f>IF(INDEX(Transactions!$L:$L,ROW()-8)="",0,INDEX(Transactions!$Q:$Q,ROW()-8))</f>
        <v>0</v>
      </c>
    </row>
    <row r="6889" spans="2:6" x14ac:dyDescent="0.15">
      <c r="B6889">
        <f ca="1">IF(INDEX(Transactions!$L:$L,ROW()-8)="",TODAY(),INDEX(Transactions!$G:$G,ROW()-8))</f>
        <v>46238</v>
      </c>
      <c r="F6889">
        <f>IF(INDEX(Transactions!$L:$L,ROW()-8)="",0,INDEX(Transactions!$Q:$Q,ROW()-8))</f>
        <v>0</v>
      </c>
    </row>
    <row r="6890" spans="2:6" x14ac:dyDescent="0.15">
      <c r="B6890">
        <f ca="1">IF(INDEX(Transactions!$L:$L,ROW()-8)="",TODAY(),INDEX(Transactions!$G:$G,ROW()-8))</f>
        <v>46238</v>
      </c>
      <c r="F6890">
        <f>IF(INDEX(Transactions!$L:$L,ROW()-8)="",0,INDEX(Transactions!$Q:$Q,ROW()-8))</f>
        <v>0</v>
      </c>
    </row>
    <row r="6891" spans="2:6" x14ac:dyDescent="0.15">
      <c r="B6891">
        <f ca="1">IF(INDEX(Transactions!$L:$L,ROW()-8)="",TODAY(),INDEX(Transactions!$G:$G,ROW()-8))</f>
        <v>46238</v>
      </c>
      <c r="F6891">
        <f>IF(INDEX(Transactions!$L:$L,ROW()-8)="",0,INDEX(Transactions!$Q:$Q,ROW()-8))</f>
        <v>0</v>
      </c>
    </row>
    <row r="6892" spans="2:6" x14ac:dyDescent="0.15">
      <c r="B6892">
        <f ca="1">IF(INDEX(Transactions!$L:$L,ROW()-8)="",TODAY(),INDEX(Transactions!$G:$G,ROW()-8))</f>
        <v>46238</v>
      </c>
      <c r="F6892">
        <f>IF(INDEX(Transactions!$L:$L,ROW()-8)="",0,INDEX(Transactions!$Q:$Q,ROW()-8))</f>
        <v>0</v>
      </c>
    </row>
    <row r="6893" spans="2:6" x14ac:dyDescent="0.15">
      <c r="B6893">
        <f ca="1">IF(INDEX(Transactions!$L:$L,ROW()-8)="",TODAY(),INDEX(Transactions!$G:$G,ROW()-8))</f>
        <v>46238</v>
      </c>
      <c r="F6893">
        <f>IF(INDEX(Transactions!$L:$L,ROW()-8)="",0,INDEX(Transactions!$Q:$Q,ROW()-8))</f>
        <v>0</v>
      </c>
    </row>
    <row r="6894" spans="2:6" x14ac:dyDescent="0.15">
      <c r="B6894">
        <f ca="1">IF(INDEX(Transactions!$L:$L,ROW()-8)="",TODAY(),INDEX(Transactions!$G:$G,ROW()-8))</f>
        <v>46238</v>
      </c>
      <c r="F6894">
        <f>IF(INDEX(Transactions!$L:$L,ROW()-8)="",0,INDEX(Transactions!$Q:$Q,ROW()-8))</f>
        <v>0</v>
      </c>
    </row>
    <row r="6895" spans="2:6" x14ac:dyDescent="0.15">
      <c r="B6895">
        <f ca="1">IF(INDEX(Transactions!$L:$L,ROW()-8)="",TODAY(),INDEX(Transactions!$G:$G,ROW()-8))</f>
        <v>46238</v>
      </c>
      <c r="F6895">
        <f>IF(INDEX(Transactions!$L:$L,ROW()-8)="",0,INDEX(Transactions!$Q:$Q,ROW()-8))</f>
        <v>0</v>
      </c>
    </row>
    <row r="6896" spans="2:6" x14ac:dyDescent="0.15">
      <c r="B6896">
        <f ca="1">IF(INDEX(Transactions!$L:$L,ROW()-8)="",TODAY(),INDEX(Transactions!$G:$G,ROW()-8))</f>
        <v>46238</v>
      </c>
      <c r="F6896">
        <f>IF(INDEX(Transactions!$L:$L,ROW()-8)="",0,INDEX(Transactions!$Q:$Q,ROW()-8))</f>
        <v>0</v>
      </c>
    </row>
    <row r="6897" spans="2:6" x14ac:dyDescent="0.15">
      <c r="B6897">
        <f ca="1">IF(INDEX(Transactions!$L:$L,ROW()-8)="",TODAY(),INDEX(Transactions!$G:$G,ROW()-8))</f>
        <v>46238</v>
      </c>
      <c r="F6897">
        <f>IF(INDEX(Transactions!$L:$L,ROW()-8)="",0,INDEX(Transactions!$Q:$Q,ROW()-8))</f>
        <v>0</v>
      </c>
    </row>
    <row r="6898" spans="2:6" x14ac:dyDescent="0.15">
      <c r="B6898">
        <f ca="1">IF(INDEX(Transactions!$L:$L,ROW()-8)="",TODAY(),INDEX(Transactions!$G:$G,ROW()-8))</f>
        <v>46238</v>
      </c>
      <c r="F6898">
        <f>IF(INDEX(Transactions!$L:$L,ROW()-8)="",0,INDEX(Transactions!$Q:$Q,ROW()-8))</f>
        <v>0</v>
      </c>
    </row>
    <row r="6899" spans="2:6" x14ac:dyDescent="0.15">
      <c r="B6899">
        <f ca="1">IF(INDEX(Transactions!$L:$L,ROW()-8)="",TODAY(),INDEX(Transactions!$G:$G,ROW()-8))</f>
        <v>46238</v>
      </c>
      <c r="F6899">
        <f>IF(INDEX(Transactions!$L:$L,ROW()-8)="",0,INDEX(Transactions!$Q:$Q,ROW()-8))</f>
        <v>0</v>
      </c>
    </row>
    <row r="6900" spans="2:6" x14ac:dyDescent="0.15">
      <c r="B6900">
        <f ca="1">IF(INDEX(Transactions!$L:$L,ROW()-8)="",TODAY(),INDEX(Transactions!$G:$G,ROW()-8))</f>
        <v>46238</v>
      </c>
      <c r="F6900">
        <f>IF(INDEX(Transactions!$L:$L,ROW()-8)="",0,INDEX(Transactions!$Q:$Q,ROW()-8))</f>
        <v>0</v>
      </c>
    </row>
    <row r="6901" spans="2:6" x14ac:dyDescent="0.15">
      <c r="B6901">
        <f ca="1">IF(INDEX(Transactions!$L:$L,ROW()-8)="",TODAY(),INDEX(Transactions!$G:$G,ROW()-8))</f>
        <v>46238</v>
      </c>
      <c r="F6901">
        <f>IF(INDEX(Transactions!$L:$L,ROW()-8)="",0,INDEX(Transactions!$Q:$Q,ROW()-8))</f>
        <v>0</v>
      </c>
    </row>
    <row r="6902" spans="2:6" x14ac:dyDescent="0.15">
      <c r="B6902">
        <f ca="1">IF(INDEX(Transactions!$L:$L,ROW()-8)="",TODAY(),INDEX(Transactions!$G:$G,ROW()-8))</f>
        <v>46238</v>
      </c>
      <c r="F6902">
        <f>IF(INDEX(Transactions!$L:$L,ROW()-8)="",0,INDEX(Transactions!$Q:$Q,ROW()-8))</f>
        <v>0</v>
      </c>
    </row>
    <row r="6903" spans="2:6" x14ac:dyDescent="0.15">
      <c r="B6903">
        <f ca="1">IF(INDEX(Transactions!$L:$L,ROW()-8)="",TODAY(),INDEX(Transactions!$G:$G,ROW()-8))</f>
        <v>46238</v>
      </c>
      <c r="F6903">
        <f>IF(INDEX(Transactions!$L:$L,ROW()-8)="",0,INDEX(Transactions!$Q:$Q,ROW()-8))</f>
        <v>0</v>
      </c>
    </row>
    <row r="6904" spans="2:6" x14ac:dyDescent="0.15">
      <c r="B6904">
        <f ca="1">IF(INDEX(Transactions!$L:$L,ROW()-8)="",TODAY(),INDEX(Transactions!$G:$G,ROW()-8))</f>
        <v>46238</v>
      </c>
      <c r="F6904">
        <f>IF(INDEX(Transactions!$L:$L,ROW()-8)="",0,INDEX(Transactions!$Q:$Q,ROW()-8))</f>
        <v>0</v>
      </c>
    </row>
    <row r="6905" spans="2:6" x14ac:dyDescent="0.15">
      <c r="B6905">
        <f ca="1">IF(INDEX(Transactions!$L:$L,ROW()-8)="",TODAY(),INDEX(Transactions!$G:$G,ROW()-8))</f>
        <v>46238</v>
      </c>
      <c r="F6905">
        <f>IF(INDEX(Transactions!$L:$L,ROW()-8)="",0,INDEX(Transactions!$Q:$Q,ROW()-8))</f>
        <v>0</v>
      </c>
    </row>
    <row r="6906" spans="2:6" x14ac:dyDescent="0.15">
      <c r="B6906">
        <f ca="1">IF(INDEX(Transactions!$L:$L,ROW()-8)="",TODAY(),INDEX(Transactions!$G:$G,ROW()-8))</f>
        <v>46238</v>
      </c>
      <c r="F6906">
        <f>IF(INDEX(Transactions!$L:$L,ROW()-8)="",0,INDEX(Transactions!$Q:$Q,ROW()-8))</f>
        <v>0</v>
      </c>
    </row>
    <row r="6907" spans="2:6" x14ac:dyDescent="0.15">
      <c r="B6907">
        <f ca="1">IF(INDEX(Transactions!$L:$L,ROW()-8)="",TODAY(),INDEX(Transactions!$G:$G,ROW()-8))</f>
        <v>46238</v>
      </c>
      <c r="F6907">
        <f>IF(INDEX(Transactions!$L:$L,ROW()-8)="",0,INDEX(Transactions!$Q:$Q,ROW()-8))</f>
        <v>0</v>
      </c>
    </row>
    <row r="6908" spans="2:6" x14ac:dyDescent="0.15">
      <c r="B6908">
        <f ca="1">IF(INDEX(Transactions!$L:$L,ROW()-8)="",TODAY(),INDEX(Transactions!$G:$G,ROW()-8))</f>
        <v>46238</v>
      </c>
      <c r="F6908">
        <f>IF(INDEX(Transactions!$L:$L,ROW()-8)="",0,INDEX(Transactions!$Q:$Q,ROW()-8))</f>
        <v>0</v>
      </c>
    </row>
    <row r="6909" spans="2:6" x14ac:dyDescent="0.15">
      <c r="B6909">
        <f ca="1">IF(INDEX(Transactions!$L:$L,ROW()-8)="",TODAY(),INDEX(Transactions!$G:$G,ROW()-8))</f>
        <v>46238</v>
      </c>
      <c r="F6909">
        <f>IF(INDEX(Transactions!$L:$L,ROW()-8)="",0,INDEX(Transactions!$Q:$Q,ROW()-8))</f>
        <v>0</v>
      </c>
    </row>
    <row r="6910" spans="2:6" x14ac:dyDescent="0.15">
      <c r="B6910">
        <f ca="1">IF(INDEX(Transactions!$L:$L,ROW()-8)="",TODAY(),INDEX(Transactions!$G:$G,ROW()-8))</f>
        <v>46238</v>
      </c>
      <c r="F6910">
        <f>IF(INDEX(Transactions!$L:$L,ROW()-8)="",0,INDEX(Transactions!$Q:$Q,ROW()-8))</f>
        <v>0</v>
      </c>
    </row>
    <row r="6911" spans="2:6" x14ac:dyDescent="0.15">
      <c r="B6911">
        <f ca="1">IF(INDEX(Transactions!$L:$L,ROW()-8)="",TODAY(),INDEX(Transactions!$G:$G,ROW()-8))</f>
        <v>46238</v>
      </c>
      <c r="F6911">
        <f>IF(INDEX(Transactions!$L:$L,ROW()-8)="",0,INDEX(Transactions!$Q:$Q,ROW()-8))</f>
        <v>0</v>
      </c>
    </row>
    <row r="6912" spans="2:6" x14ac:dyDescent="0.15">
      <c r="B6912">
        <f ca="1">IF(INDEX(Transactions!$L:$L,ROW()-8)="",TODAY(),INDEX(Transactions!$G:$G,ROW()-8))</f>
        <v>46238</v>
      </c>
      <c r="F6912">
        <f>IF(INDEX(Transactions!$L:$L,ROW()-8)="",0,INDEX(Transactions!$Q:$Q,ROW()-8))</f>
        <v>0</v>
      </c>
    </row>
    <row r="6913" spans="2:6" x14ac:dyDescent="0.15">
      <c r="B6913">
        <f ca="1">IF(INDEX(Transactions!$L:$L,ROW()-8)="",TODAY(),INDEX(Transactions!$G:$G,ROW()-8))</f>
        <v>46238</v>
      </c>
      <c r="F6913">
        <f>IF(INDEX(Transactions!$L:$L,ROW()-8)="",0,INDEX(Transactions!$Q:$Q,ROW()-8))</f>
        <v>0</v>
      </c>
    </row>
    <row r="6914" spans="2:6" x14ac:dyDescent="0.15">
      <c r="B6914">
        <f ca="1">IF(INDEX(Transactions!$L:$L,ROW()-8)="",TODAY(),INDEX(Transactions!$G:$G,ROW()-8))</f>
        <v>46238</v>
      </c>
      <c r="F6914">
        <f>IF(INDEX(Transactions!$L:$L,ROW()-8)="",0,INDEX(Transactions!$Q:$Q,ROW()-8))</f>
        <v>0</v>
      </c>
    </row>
    <row r="6915" spans="2:6" x14ac:dyDescent="0.15">
      <c r="B6915">
        <f ca="1">IF(INDEX(Transactions!$L:$L,ROW()-8)="",TODAY(),INDEX(Transactions!$G:$G,ROW()-8))</f>
        <v>46238</v>
      </c>
      <c r="F6915">
        <f>IF(INDEX(Transactions!$L:$L,ROW()-8)="",0,INDEX(Transactions!$Q:$Q,ROW()-8))</f>
        <v>0</v>
      </c>
    </row>
    <row r="6916" spans="2:6" x14ac:dyDescent="0.15">
      <c r="B6916">
        <f ca="1">IF(INDEX(Transactions!$L:$L,ROW()-8)="",TODAY(),INDEX(Transactions!$G:$G,ROW()-8))</f>
        <v>46238</v>
      </c>
      <c r="F6916">
        <f>IF(INDEX(Transactions!$L:$L,ROW()-8)="",0,INDEX(Transactions!$Q:$Q,ROW()-8))</f>
        <v>0</v>
      </c>
    </row>
    <row r="6917" spans="2:6" x14ac:dyDescent="0.15">
      <c r="B6917">
        <f ca="1">IF(INDEX(Transactions!$L:$L,ROW()-8)="",TODAY(),INDEX(Transactions!$G:$G,ROW()-8))</f>
        <v>46238</v>
      </c>
      <c r="F6917">
        <f>IF(INDEX(Transactions!$L:$L,ROW()-8)="",0,INDEX(Transactions!$Q:$Q,ROW()-8))</f>
        <v>0</v>
      </c>
    </row>
    <row r="6918" spans="2:6" x14ac:dyDescent="0.15">
      <c r="B6918">
        <f ca="1">IF(INDEX(Transactions!$L:$L,ROW()-8)="",TODAY(),INDEX(Transactions!$G:$G,ROW()-8))</f>
        <v>46238</v>
      </c>
      <c r="F6918">
        <f>IF(INDEX(Transactions!$L:$L,ROW()-8)="",0,INDEX(Transactions!$Q:$Q,ROW()-8))</f>
        <v>0</v>
      </c>
    </row>
    <row r="6919" spans="2:6" x14ac:dyDescent="0.15">
      <c r="B6919">
        <f ca="1">IF(INDEX(Transactions!$L:$L,ROW()-8)="",TODAY(),INDEX(Transactions!$G:$G,ROW()-8))</f>
        <v>46238</v>
      </c>
      <c r="F6919">
        <f>IF(INDEX(Transactions!$L:$L,ROW()-8)="",0,INDEX(Transactions!$Q:$Q,ROW()-8))</f>
        <v>0</v>
      </c>
    </row>
    <row r="6920" spans="2:6" x14ac:dyDescent="0.15">
      <c r="B6920">
        <f ca="1">IF(INDEX(Transactions!$L:$L,ROW()-8)="",TODAY(),INDEX(Transactions!$G:$G,ROW()-8))</f>
        <v>46238</v>
      </c>
      <c r="F6920">
        <f>IF(INDEX(Transactions!$L:$L,ROW()-8)="",0,INDEX(Transactions!$Q:$Q,ROW()-8))</f>
        <v>0</v>
      </c>
    </row>
    <row r="6921" spans="2:6" x14ac:dyDescent="0.15">
      <c r="B6921">
        <f ca="1">IF(INDEX(Transactions!$L:$L,ROW()-8)="",TODAY(),INDEX(Transactions!$G:$G,ROW()-8))</f>
        <v>46238</v>
      </c>
      <c r="F6921">
        <f>IF(INDEX(Transactions!$L:$L,ROW()-8)="",0,INDEX(Transactions!$Q:$Q,ROW()-8))</f>
        <v>0</v>
      </c>
    </row>
    <row r="6922" spans="2:6" x14ac:dyDescent="0.15">
      <c r="B6922">
        <f ca="1">IF(INDEX(Transactions!$L:$L,ROW()-8)="",TODAY(),INDEX(Transactions!$G:$G,ROW()-8))</f>
        <v>46238</v>
      </c>
      <c r="F6922">
        <f>IF(INDEX(Transactions!$L:$L,ROW()-8)="",0,INDEX(Transactions!$Q:$Q,ROW()-8))</f>
        <v>0</v>
      </c>
    </row>
    <row r="6923" spans="2:6" x14ac:dyDescent="0.15">
      <c r="B6923">
        <f ca="1">IF(INDEX(Transactions!$L:$L,ROW()-8)="",TODAY(),INDEX(Transactions!$G:$G,ROW()-8))</f>
        <v>46238</v>
      </c>
      <c r="F6923">
        <f>IF(INDEX(Transactions!$L:$L,ROW()-8)="",0,INDEX(Transactions!$Q:$Q,ROW()-8))</f>
        <v>0</v>
      </c>
    </row>
    <row r="6924" spans="2:6" x14ac:dyDescent="0.15">
      <c r="B6924">
        <f ca="1">IF(INDEX(Transactions!$L:$L,ROW()-8)="",TODAY(),INDEX(Transactions!$G:$G,ROW()-8))</f>
        <v>46238</v>
      </c>
      <c r="F6924">
        <f>IF(INDEX(Transactions!$L:$L,ROW()-8)="",0,INDEX(Transactions!$Q:$Q,ROW()-8))</f>
        <v>0</v>
      </c>
    </row>
    <row r="6925" spans="2:6" x14ac:dyDescent="0.15">
      <c r="B6925">
        <f ca="1">IF(INDEX(Transactions!$L:$L,ROW()-8)="",TODAY(),INDEX(Transactions!$G:$G,ROW()-8))</f>
        <v>46238</v>
      </c>
      <c r="F6925">
        <f>IF(INDEX(Transactions!$L:$L,ROW()-8)="",0,INDEX(Transactions!$Q:$Q,ROW()-8))</f>
        <v>0</v>
      </c>
    </row>
    <row r="6926" spans="2:6" x14ac:dyDescent="0.15">
      <c r="B6926">
        <f ca="1">IF(INDEX(Transactions!$L:$L,ROW()-8)="",TODAY(),INDEX(Transactions!$G:$G,ROW()-8))</f>
        <v>46238</v>
      </c>
      <c r="F6926">
        <f>IF(INDEX(Transactions!$L:$L,ROW()-8)="",0,INDEX(Transactions!$Q:$Q,ROW()-8))</f>
        <v>0</v>
      </c>
    </row>
    <row r="6927" spans="2:6" x14ac:dyDescent="0.15">
      <c r="B6927">
        <f ca="1">IF(INDEX(Transactions!$L:$L,ROW()-8)="",TODAY(),INDEX(Transactions!$G:$G,ROW()-8))</f>
        <v>46238</v>
      </c>
      <c r="F6927">
        <f>IF(INDEX(Transactions!$L:$L,ROW()-8)="",0,INDEX(Transactions!$Q:$Q,ROW()-8))</f>
        <v>0</v>
      </c>
    </row>
    <row r="6928" spans="2:6" x14ac:dyDescent="0.15">
      <c r="B6928">
        <f ca="1">IF(INDEX(Transactions!$L:$L,ROW()-8)="",TODAY(),INDEX(Transactions!$G:$G,ROW()-8))</f>
        <v>46238</v>
      </c>
      <c r="F6928">
        <f>IF(INDEX(Transactions!$L:$L,ROW()-8)="",0,INDEX(Transactions!$Q:$Q,ROW()-8))</f>
        <v>0</v>
      </c>
    </row>
    <row r="6929" spans="2:6" x14ac:dyDescent="0.15">
      <c r="B6929">
        <f ca="1">IF(INDEX(Transactions!$L:$L,ROW()-8)="",TODAY(),INDEX(Transactions!$G:$G,ROW()-8))</f>
        <v>46238</v>
      </c>
      <c r="F6929">
        <f>IF(INDEX(Transactions!$L:$L,ROW()-8)="",0,INDEX(Transactions!$Q:$Q,ROW()-8))</f>
        <v>0</v>
      </c>
    </row>
    <row r="6930" spans="2:6" x14ac:dyDescent="0.15">
      <c r="B6930">
        <f ca="1">IF(INDEX(Transactions!$L:$L,ROW()-8)="",TODAY(),INDEX(Transactions!$G:$G,ROW()-8))</f>
        <v>46238</v>
      </c>
      <c r="F6930">
        <f>IF(INDEX(Transactions!$L:$L,ROW()-8)="",0,INDEX(Transactions!$Q:$Q,ROW()-8))</f>
        <v>0</v>
      </c>
    </row>
    <row r="6931" spans="2:6" x14ac:dyDescent="0.15">
      <c r="B6931">
        <f ca="1">IF(INDEX(Transactions!$L:$L,ROW()-8)="",TODAY(),INDEX(Transactions!$G:$G,ROW()-8))</f>
        <v>46238</v>
      </c>
      <c r="F6931">
        <f>IF(INDEX(Transactions!$L:$L,ROW()-8)="",0,INDEX(Transactions!$Q:$Q,ROW()-8))</f>
        <v>0</v>
      </c>
    </row>
    <row r="6932" spans="2:6" x14ac:dyDescent="0.15">
      <c r="B6932">
        <f ca="1">IF(INDEX(Transactions!$L:$L,ROW()-8)="",TODAY(),INDEX(Transactions!$G:$G,ROW()-8))</f>
        <v>46238</v>
      </c>
      <c r="F6932">
        <f>IF(INDEX(Transactions!$L:$L,ROW()-8)="",0,INDEX(Transactions!$Q:$Q,ROW()-8))</f>
        <v>0</v>
      </c>
    </row>
    <row r="6933" spans="2:6" x14ac:dyDescent="0.15">
      <c r="B6933">
        <f ca="1">IF(INDEX(Transactions!$L:$L,ROW()-8)="",TODAY(),INDEX(Transactions!$G:$G,ROW()-8))</f>
        <v>46238</v>
      </c>
      <c r="F6933">
        <f>IF(INDEX(Transactions!$L:$L,ROW()-8)="",0,INDEX(Transactions!$Q:$Q,ROW()-8))</f>
        <v>0</v>
      </c>
    </row>
    <row r="6934" spans="2:6" x14ac:dyDescent="0.15">
      <c r="B6934">
        <f ca="1">IF(INDEX(Transactions!$L:$L,ROW()-8)="",TODAY(),INDEX(Transactions!$G:$G,ROW()-8))</f>
        <v>46238</v>
      </c>
      <c r="F6934">
        <f>IF(INDEX(Transactions!$L:$L,ROW()-8)="",0,INDEX(Transactions!$Q:$Q,ROW()-8))</f>
        <v>0</v>
      </c>
    </row>
    <row r="6935" spans="2:6" x14ac:dyDescent="0.15">
      <c r="B6935">
        <f ca="1">IF(INDEX(Transactions!$L:$L,ROW()-8)="",TODAY(),INDEX(Transactions!$G:$G,ROW()-8))</f>
        <v>46238</v>
      </c>
      <c r="F6935">
        <f>IF(INDEX(Transactions!$L:$L,ROW()-8)="",0,INDEX(Transactions!$Q:$Q,ROW()-8))</f>
        <v>0</v>
      </c>
    </row>
    <row r="6936" spans="2:6" x14ac:dyDescent="0.15">
      <c r="B6936">
        <f ca="1">IF(INDEX(Transactions!$L:$L,ROW()-8)="",TODAY(),INDEX(Transactions!$G:$G,ROW()-8))</f>
        <v>46238</v>
      </c>
      <c r="F6936">
        <f>IF(INDEX(Transactions!$L:$L,ROW()-8)="",0,INDEX(Transactions!$Q:$Q,ROW()-8))</f>
        <v>0</v>
      </c>
    </row>
    <row r="6937" spans="2:6" x14ac:dyDescent="0.15">
      <c r="B6937">
        <f ca="1">IF(INDEX(Transactions!$L:$L,ROW()-8)="",TODAY(),INDEX(Transactions!$G:$G,ROW()-8))</f>
        <v>46238</v>
      </c>
      <c r="F6937">
        <f>IF(INDEX(Transactions!$L:$L,ROW()-8)="",0,INDEX(Transactions!$Q:$Q,ROW()-8))</f>
        <v>0</v>
      </c>
    </row>
    <row r="6938" spans="2:6" x14ac:dyDescent="0.15">
      <c r="B6938">
        <f ca="1">IF(INDEX(Transactions!$L:$L,ROW()-8)="",TODAY(),INDEX(Transactions!$G:$G,ROW()-8))</f>
        <v>46238</v>
      </c>
      <c r="F6938">
        <f>IF(INDEX(Transactions!$L:$L,ROW()-8)="",0,INDEX(Transactions!$Q:$Q,ROW()-8))</f>
        <v>0</v>
      </c>
    </row>
    <row r="6939" spans="2:6" x14ac:dyDescent="0.15">
      <c r="B6939">
        <f ca="1">IF(INDEX(Transactions!$L:$L,ROW()-8)="",TODAY(),INDEX(Transactions!$G:$G,ROW()-8))</f>
        <v>46238</v>
      </c>
      <c r="F6939">
        <f>IF(INDEX(Transactions!$L:$L,ROW()-8)="",0,INDEX(Transactions!$Q:$Q,ROW()-8))</f>
        <v>0</v>
      </c>
    </row>
    <row r="6940" spans="2:6" x14ac:dyDescent="0.15">
      <c r="B6940">
        <f ca="1">IF(INDEX(Transactions!$L:$L,ROW()-8)="",TODAY(),INDEX(Transactions!$G:$G,ROW()-8))</f>
        <v>46238</v>
      </c>
      <c r="F6940">
        <f>IF(INDEX(Transactions!$L:$L,ROW()-8)="",0,INDEX(Transactions!$Q:$Q,ROW()-8))</f>
        <v>0</v>
      </c>
    </row>
    <row r="6941" spans="2:6" x14ac:dyDescent="0.15">
      <c r="B6941">
        <f ca="1">IF(INDEX(Transactions!$L:$L,ROW()-8)="",TODAY(),INDEX(Transactions!$G:$G,ROW()-8))</f>
        <v>46238</v>
      </c>
      <c r="F6941">
        <f>IF(INDEX(Transactions!$L:$L,ROW()-8)="",0,INDEX(Transactions!$Q:$Q,ROW()-8))</f>
        <v>0</v>
      </c>
    </row>
    <row r="6942" spans="2:6" x14ac:dyDescent="0.15">
      <c r="B6942">
        <f ca="1">IF(INDEX(Transactions!$L:$L,ROW()-8)="",TODAY(),INDEX(Transactions!$G:$G,ROW()-8))</f>
        <v>46238</v>
      </c>
      <c r="F6942">
        <f>IF(INDEX(Transactions!$L:$L,ROW()-8)="",0,INDEX(Transactions!$Q:$Q,ROW()-8))</f>
        <v>0</v>
      </c>
    </row>
    <row r="6943" spans="2:6" x14ac:dyDescent="0.15">
      <c r="B6943">
        <f ca="1">IF(INDEX(Transactions!$L:$L,ROW()-8)="",TODAY(),INDEX(Transactions!$G:$G,ROW()-8))</f>
        <v>46238</v>
      </c>
      <c r="F6943">
        <f>IF(INDEX(Transactions!$L:$L,ROW()-8)="",0,INDEX(Transactions!$Q:$Q,ROW()-8))</f>
        <v>0</v>
      </c>
    </row>
    <row r="6944" spans="2:6" x14ac:dyDescent="0.15">
      <c r="B6944">
        <f ca="1">IF(INDEX(Transactions!$L:$L,ROW()-8)="",TODAY(),INDEX(Transactions!$G:$G,ROW()-8))</f>
        <v>46238</v>
      </c>
      <c r="F6944">
        <f>IF(INDEX(Transactions!$L:$L,ROW()-8)="",0,INDEX(Transactions!$Q:$Q,ROW()-8))</f>
        <v>0</v>
      </c>
    </row>
    <row r="6945" spans="2:6" x14ac:dyDescent="0.15">
      <c r="B6945">
        <f ca="1">IF(INDEX(Transactions!$L:$L,ROW()-8)="",TODAY(),INDEX(Transactions!$G:$G,ROW()-8))</f>
        <v>46238</v>
      </c>
      <c r="F6945">
        <f>IF(INDEX(Transactions!$L:$L,ROW()-8)="",0,INDEX(Transactions!$Q:$Q,ROW()-8))</f>
        <v>0</v>
      </c>
    </row>
    <row r="6946" spans="2:6" x14ac:dyDescent="0.15">
      <c r="B6946">
        <f ca="1">IF(INDEX(Transactions!$L:$L,ROW()-8)="",TODAY(),INDEX(Transactions!$G:$G,ROW()-8))</f>
        <v>46238</v>
      </c>
      <c r="F6946">
        <f>IF(INDEX(Transactions!$L:$L,ROW()-8)="",0,INDEX(Transactions!$Q:$Q,ROW()-8))</f>
        <v>0</v>
      </c>
    </row>
    <row r="6947" spans="2:6" x14ac:dyDescent="0.15">
      <c r="B6947">
        <f ca="1">IF(INDEX(Transactions!$L:$L,ROW()-8)="",TODAY(),INDEX(Transactions!$G:$G,ROW()-8))</f>
        <v>46238</v>
      </c>
      <c r="F6947">
        <f>IF(INDEX(Transactions!$L:$L,ROW()-8)="",0,INDEX(Transactions!$Q:$Q,ROW()-8))</f>
        <v>0</v>
      </c>
    </row>
    <row r="6948" spans="2:6" x14ac:dyDescent="0.15">
      <c r="B6948">
        <f ca="1">IF(INDEX(Transactions!$L:$L,ROW()-8)="",TODAY(),INDEX(Transactions!$G:$G,ROW()-8))</f>
        <v>46238</v>
      </c>
      <c r="F6948">
        <f>IF(INDEX(Transactions!$L:$L,ROW()-8)="",0,INDEX(Transactions!$Q:$Q,ROW()-8))</f>
        <v>0</v>
      </c>
    </row>
    <row r="6949" spans="2:6" x14ac:dyDescent="0.15">
      <c r="B6949">
        <f ca="1">IF(INDEX(Transactions!$L:$L,ROW()-8)="",TODAY(),INDEX(Transactions!$G:$G,ROW()-8))</f>
        <v>46238</v>
      </c>
      <c r="F6949">
        <f>IF(INDEX(Transactions!$L:$L,ROW()-8)="",0,INDEX(Transactions!$Q:$Q,ROW()-8))</f>
        <v>0</v>
      </c>
    </row>
    <row r="6950" spans="2:6" x14ac:dyDescent="0.15">
      <c r="B6950">
        <f ca="1">IF(INDEX(Transactions!$L:$L,ROW()-8)="",TODAY(),INDEX(Transactions!$G:$G,ROW()-8))</f>
        <v>46238</v>
      </c>
      <c r="F6950">
        <f>IF(INDEX(Transactions!$L:$L,ROW()-8)="",0,INDEX(Transactions!$Q:$Q,ROW()-8))</f>
        <v>0</v>
      </c>
    </row>
    <row r="6951" spans="2:6" x14ac:dyDescent="0.15">
      <c r="B6951">
        <f ca="1">IF(INDEX(Transactions!$L:$L,ROW()-8)="",TODAY(),INDEX(Transactions!$G:$G,ROW()-8))</f>
        <v>46238</v>
      </c>
      <c r="F6951">
        <f>IF(INDEX(Transactions!$L:$L,ROW()-8)="",0,INDEX(Transactions!$Q:$Q,ROW()-8))</f>
        <v>0</v>
      </c>
    </row>
    <row r="6952" spans="2:6" x14ac:dyDescent="0.15">
      <c r="B6952">
        <f ca="1">IF(INDEX(Transactions!$L:$L,ROW()-8)="",TODAY(),INDEX(Transactions!$G:$G,ROW()-8))</f>
        <v>46238</v>
      </c>
      <c r="F6952">
        <f>IF(INDEX(Transactions!$L:$L,ROW()-8)="",0,INDEX(Transactions!$Q:$Q,ROW()-8))</f>
        <v>0</v>
      </c>
    </row>
    <row r="6953" spans="2:6" x14ac:dyDescent="0.15">
      <c r="B6953">
        <f ca="1">IF(INDEX(Transactions!$L:$L,ROW()-8)="",TODAY(),INDEX(Transactions!$G:$G,ROW()-8))</f>
        <v>46238</v>
      </c>
      <c r="F6953">
        <f>IF(INDEX(Transactions!$L:$L,ROW()-8)="",0,INDEX(Transactions!$Q:$Q,ROW()-8))</f>
        <v>0</v>
      </c>
    </row>
    <row r="6954" spans="2:6" x14ac:dyDescent="0.15">
      <c r="B6954">
        <f ca="1">IF(INDEX(Transactions!$L:$L,ROW()-8)="",TODAY(),INDEX(Transactions!$G:$G,ROW()-8))</f>
        <v>46238</v>
      </c>
      <c r="F6954">
        <f>IF(INDEX(Transactions!$L:$L,ROW()-8)="",0,INDEX(Transactions!$Q:$Q,ROW()-8))</f>
        <v>0</v>
      </c>
    </row>
    <row r="6955" spans="2:6" x14ac:dyDescent="0.15">
      <c r="B6955">
        <f ca="1">IF(INDEX(Transactions!$L:$L,ROW()-8)="",TODAY(),INDEX(Transactions!$G:$G,ROW()-8))</f>
        <v>46238</v>
      </c>
      <c r="F6955">
        <f>IF(INDEX(Transactions!$L:$L,ROW()-8)="",0,INDEX(Transactions!$Q:$Q,ROW()-8))</f>
        <v>0</v>
      </c>
    </row>
    <row r="6956" spans="2:6" x14ac:dyDescent="0.15">
      <c r="B6956">
        <f ca="1">IF(INDEX(Transactions!$L:$L,ROW()-8)="",TODAY(),INDEX(Transactions!$G:$G,ROW()-8))</f>
        <v>46238</v>
      </c>
      <c r="F6956">
        <f>IF(INDEX(Transactions!$L:$L,ROW()-8)="",0,INDEX(Transactions!$Q:$Q,ROW()-8))</f>
        <v>0</v>
      </c>
    </row>
    <row r="6957" spans="2:6" x14ac:dyDescent="0.15">
      <c r="B6957">
        <f ca="1">IF(INDEX(Transactions!$L:$L,ROW()-8)="",TODAY(),INDEX(Transactions!$G:$G,ROW()-8))</f>
        <v>46238</v>
      </c>
      <c r="F6957">
        <f>IF(INDEX(Transactions!$L:$L,ROW()-8)="",0,INDEX(Transactions!$Q:$Q,ROW()-8))</f>
        <v>0</v>
      </c>
    </row>
    <row r="6958" spans="2:6" x14ac:dyDescent="0.15">
      <c r="B6958">
        <f ca="1">IF(INDEX(Transactions!$L:$L,ROW()-8)="",TODAY(),INDEX(Transactions!$G:$G,ROW()-8))</f>
        <v>46238</v>
      </c>
      <c r="F6958">
        <f>IF(INDEX(Transactions!$L:$L,ROW()-8)="",0,INDEX(Transactions!$Q:$Q,ROW()-8))</f>
        <v>0</v>
      </c>
    </row>
    <row r="6959" spans="2:6" x14ac:dyDescent="0.15">
      <c r="B6959">
        <f ca="1">IF(INDEX(Transactions!$L:$L,ROW()-8)="",TODAY(),INDEX(Transactions!$G:$G,ROW()-8))</f>
        <v>46238</v>
      </c>
      <c r="F6959">
        <f>IF(INDEX(Transactions!$L:$L,ROW()-8)="",0,INDEX(Transactions!$Q:$Q,ROW()-8))</f>
        <v>0</v>
      </c>
    </row>
    <row r="6960" spans="2:6" x14ac:dyDescent="0.15">
      <c r="B6960">
        <f ca="1">IF(INDEX(Transactions!$L:$L,ROW()-8)="",TODAY(),INDEX(Transactions!$G:$G,ROW()-8))</f>
        <v>46238</v>
      </c>
      <c r="F6960">
        <f>IF(INDEX(Transactions!$L:$L,ROW()-8)="",0,INDEX(Transactions!$Q:$Q,ROW()-8))</f>
        <v>0</v>
      </c>
    </row>
    <row r="6961" spans="2:6" x14ac:dyDescent="0.15">
      <c r="B6961">
        <f ca="1">IF(INDEX(Transactions!$L:$L,ROW()-8)="",TODAY(),INDEX(Transactions!$G:$G,ROW()-8))</f>
        <v>46238</v>
      </c>
      <c r="F6961">
        <f>IF(INDEX(Transactions!$L:$L,ROW()-8)="",0,INDEX(Transactions!$Q:$Q,ROW()-8))</f>
        <v>0</v>
      </c>
    </row>
    <row r="6962" spans="2:6" x14ac:dyDescent="0.15">
      <c r="B6962">
        <f ca="1">IF(INDEX(Transactions!$L:$L,ROW()-8)="",TODAY(),INDEX(Transactions!$G:$G,ROW()-8))</f>
        <v>46238</v>
      </c>
      <c r="F6962">
        <f>IF(INDEX(Transactions!$L:$L,ROW()-8)="",0,INDEX(Transactions!$Q:$Q,ROW()-8))</f>
        <v>0</v>
      </c>
    </row>
    <row r="6963" spans="2:6" x14ac:dyDescent="0.15">
      <c r="B6963">
        <f ca="1">IF(INDEX(Transactions!$L:$L,ROW()-8)="",TODAY(),INDEX(Transactions!$G:$G,ROW()-8))</f>
        <v>46238</v>
      </c>
      <c r="F6963">
        <f>IF(INDEX(Transactions!$L:$L,ROW()-8)="",0,INDEX(Transactions!$Q:$Q,ROW()-8))</f>
        <v>0</v>
      </c>
    </row>
    <row r="6964" spans="2:6" x14ac:dyDescent="0.15">
      <c r="B6964">
        <f ca="1">IF(INDEX(Transactions!$L:$L,ROW()-8)="",TODAY(),INDEX(Transactions!$G:$G,ROW()-8))</f>
        <v>46238</v>
      </c>
      <c r="F6964">
        <f>IF(INDEX(Transactions!$L:$L,ROW()-8)="",0,INDEX(Transactions!$Q:$Q,ROW()-8))</f>
        <v>0</v>
      </c>
    </row>
    <row r="6965" spans="2:6" x14ac:dyDescent="0.15">
      <c r="B6965">
        <f ca="1">IF(INDEX(Transactions!$L:$L,ROW()-8)="",TODAY(),INDEX(Transactions!$G:$G,ROW()-8))</f>
        <v>46238</v>
      </c>
      <c r="F6965">
        <f>IF(INDEX(Transactions!$L:$L,ROW()-8)="",0,INDEX(Transactions!$Q:$Q,ROW()-8))</f>
        <v>0</v>
      </c>
    </row>
    <row r="6966" spans="2:6" x14ac:dyDescent="0.15">
      <c r="B6966">
        <f ca="1">IF(INDEX(Transactions!$L:$L,ROW()-8)="",TODAY(),INDEX(Transactions!$G:$G,ROW()-8))</f>
        <v>46238</v>
      </c>
      <c r="F6966">
        <f>IF(INDEX(Transactions!$L:$L,ROW()-8)="",0,INDEX(Transactions!$Q:$Q,ROW()-8))</f>
        <v>0</v>
      </c>
    </row>
    <row r="6967" spans="2:6" x14ac:dyDescent="0.15">
      <c r="B6967">
        <f ca="1">IF(INDEX(Transactions!$L:$L,ROW()-8)="",TODAY(),INDEX(Transactions!$G:$G,ROW()-8))</f>
        <v>46238</v>
      </c>
      <c r="F6967">
        <f>IF(INDEX(Transactions!$L:$L,ROW()-8)="",0,INDEX(Transactions!$Q:$Q,ROW()-8))</f>
        <v>0</v>
      </c>
    </row>
    <row r="6968" spans="2:6" x14ac:dyDescent="0.15">
      <c r="B6968">
        <f ca="1">IF(INDEX(Transactions!$L:$L,ROW()-8)="",TODAY(),INDEX(Transactions!$G:$G,ROW()-8))</f>
        <v>46238</v>
      </c>
      <c r="F6968">
        <f>IF(INDEX(Transactions!$L:$L,ROW()-8)="",0,INDEX(Transactions!$Q:$Q,ROW()-8))</f>
        <v>0</v>
      </c>
    </row>
    <row r="6969" spans="2:6" x14ac:dyDescent="0.15">
      <c r="B6969">
        <f ca="1">IF(INDEX(Transactions!$L:$L,ROW()-8)="",TODAY(),INDEX(Transactions!$G:$G,ROW()-8))</f>
        <v>46238</v>
      </c>
      <c r="F6969">
        <f>IF(INDEX(Transactions!$L:$L,ROW()-8)="",0,INDEX(Transactions!$Q:$Q,ROW()-8))</f>
        <v>0</v>
      </c>
    </row>
    <row r="6970" spans="2:6" x14ac:dyDescent="0.15">
      <c r="B6970">
        <f ca="1">IF(INDEX(Transactions!$L:$L,ROW()-8)="",TODAY(),INDEX(Transactions!$G:$G,ROW()-8))</f>
        <v>46238</v>
      </c>
      <c r="F6970">
        <f>IF(INDEX(Transactions!$L:$L,ROW()-8)="",0,INDEX(Transactions!$Q:$Q,ROW()-8))</f>
        <v>0</v>
      </c>
    </row>
    <row r="6971" spans="2:6" x14ac:dyDescent="0.15">
      <c r="B6971">
        <f ca="1">IF(INDEX(Transactions!$L:$L,ROW()-8)="",TODAY(),INDEX(Transactions!$G:$G,ROW()-8))</f>
        <v>46238</v>
      </c>
      <c r="F6971">
        <f>IF(INDEX(Transactions!$L:$L,ROW()-8)="",0,INDEX(Transactions!$Q:$Q,ROW()-8))</f>
        <v>0</v>
      </c>
    </row>
    <row r="6972" spans="2:6" x14ac:dyDescent="0.15">
      <c r="B6972">
        <f ca="1">IF(INDEX(Transactions!$L:$L,ROW()-8)="",TODAY(),INDEX(Transactions!$G:$G,ROW()-8))</f>
        <v>46238</v>
      </c>
      <c r="F6972">
        <f>IF(INDEX(Transactions!$L:$L,ROW()-8)="",0,INDEX(Transactions!$Q:$Q,ROW()-8))</f>
        <v>0</v>
      </c>
    </row>
    <row r="6973" spans="2:6" x14ac:dyDescent="0.15">
      <c r="B6973">
        <f ca="1">IF(INDEX(Transactions!$L:$L,ROW()-8)="",TODAY(),INDEX(Transactions!$G:$G,ROW()-8))</f>
        <v>46238</v>
      </c>
      <c r="F6973">
        <f>IF(INDEX(Transactions!$L:$L,ROW()-8)="",0,INDEX(Transactions!$Q:$Q,ROW()-8))</f>
        <v>0</v>
      </c>
    </row>
    <row r="6974" spans="2:6" x14ac:dyDescent="0.15">
      <c r="B6974">
        <f ca="1">IF(INDEX(Transactions!$L:$L,ROW()-8)="",TODAY(),INDEX(Transactions!$G:$G,ROW()-8))</f>
        <v>46238</v>
      </c>
      <c r="F6974">
        <f>IF(INDEX(Transactions!$L:$L,ROW()-8)="",0,INDEX(Transactions!$Q:$Q,ROW()-8))</f>
        <v>0</v>
      </c>
    </row>
    <row r="6975" spans="2:6" x14ac:dyDescent="0.15">
      <c r="B6975">
        <f ca="1">IF(INDEX(Transactions!$L:$L,ROW()-8)="",TODAY(),INDEX(Transactions!$G:$G,ROW()-8))</f>
        <v>46238</v>
      </c>
      <c r="F6975">
        <f>IF(INDEX(Transactions!$L:$L,ROW()-8)="",0,INDEX(Transactions!$Q:$Q,ROW()-8))</f>
        <v>0</v>
      </c>
    </row>
    <row r="6976" spans="2:6" x14ac:dyDescent="0.15">
      <c r="B6976">
        <f ca="1">IF(INDEX(Transactions!$L:$L,ROW()-8)="",TODAY(),INDEX(Transactions!$G:$G,ROW()-8))</f>
        <v>46238</v>
      </c>
      <c r="F6976">
        <f>IF(INDEX(Transactions!$L:$L,ROW()-8)="",0,INDEX(Transactions!$Q:$Q,ROW()-8))</f>
        <v>0</v>
      </c>
    </row>
    <row r="6977" spans="2:6" x14ac:dyDescent="0.15">
      <c r="B6977">
        <f ca="1">IF(INDEX(Transactions!$L:$L,ROW()-8)="",TODAY(),INDEX(Transactions!$G:$G,ROW()-8))</f>
        <v>46238</v>
      </c>
      <c r="F6977">
        <f>IF(INDEX(Transactions!$L:$L,ROW()-8)="",0,INDEX(Transactions!$Q:$Q,ROW()-8))</f>
        <v>0</v>
      </c>
    </row>
    <row r="6978" spans="2:6" x14ac:dyDescent="0.15">
      <c r="B6978">
        <f ca="1">IF(INDEX(Transactions!$L:$L,ROW()-8)="",TODAY(),INDEX(Transactions!$G:$G,ROW()-8))</f>
        <v>46238</v>
      </c>
      <c r="F6978">
        <f>IF(INDEX(Transactions!$L:$L,ROW()-8)="",0,INDEX(Transactions!$Q:$Q,ROW()-8))</f>
        <v>0</v>
      </c>
    </row>
    <row r="6979" spans="2:6" x14ac:dyDescent="0.15">
      <c r="B6979">
        <f ca="1">IF(INDEX(Transactions!$L:$L,ROW()-8)="",TODAY(),INDEX(Transactions!$G:$G,ROW()-8))</f>
        <v>46238</v>
      </c>
      <c r="F6979">
        <f>IF(INDEX(Transactions!$L:$L,ROW()-8)="",0,INDEX(Transactions!$Q:$Q,ROW()-8))</f>
        <v>0</v>
      </c>
    </row>
    <row r="6980" spans="2:6" x14ac:dyDescent="0.15">
      <c r="B6980">
        <f ca="1">IF(INDEX(Transactions!$L:$L,ROW()-8)="",TODAY(),INDEX(Transactions!$G:$G,ROW()-8))</f>
        <v>46238</v>
      </c>
      <c r="F6980">
        <f>IF(INDEX(Transactions!$L:$L,ROW()-8)="",0,INDEX(Transactions!$Q:$Q,ROW()-8))</f>
        <v>0</v>
      </c>
    </row>
    <row r="6981" spans="2:6" x14ac:dyDescent="0.15">
      <c r="B6981">
        <f ca="1">IF(INDEX(Transactions!$L:$L,ROW()-8)="",TODAY(),INDEX(Transactions!$G:$G,ROW()-8))</f>
        <v>46238</v>
      </c>
      <c r="F6981">
        <f>IF(INDEX(Transactions!$L:$L,ROW()-8)="",0,INDEX(Transactions!$Q:$Q,ROW()-8))</f>
        <v>0</v>
      </c>
    </row>
    <row r="6982" spans="2:6" x14ac:dyDescent="0.15">
      <c r="B6982">
        <f ca="1">IF(INDEX(Transactions!$L:$L,ROW()-8)="",TODAY(),INDEX(Transactions!$G:$G,ROW()-8))</f>
        <v>46238</v>
      </c>
      <c r="F6982">
        <f>IF(INDEX(Transactions!$L:$L,ROW()-8)="",0,INDEX(Transactions!$Q:$Q,ROW()-8))</f>
        <v>0</v>
      </c>
    </row>
    <row r="6983" spans="2:6" x14ac:dyDescent="0.15">
      <c r="B6983">
        <f ca="1">IF(INDEX(Transactions!$L:$L,ROW()-8)="",TODAY(),INDEX(Transactions!$G:$G,ROW()-8))</f>
        <v>46238</v>
      </c>
      <c r="F6983">
        <f>IF(INDEX(Transactions!$L:$L,ROW()-8)="",0,INDEX(Transactions!$Q:$Q,ROW()-8))</f>
        <v>0</v>
      </c>
    </row>
    <row r="6984" spans="2:6" x14ac:dyDescent="0.15">
      <c r="B6984">
        <f ca="1">IF(INDEX(Transactions!$L:$L,ROW()-8)="",TODAY(),INDEX(Transactions!$G:$G,ROW()-8))</f>
        <v>46238</v>
      </c>
      <c r="F6984">
        <f>IF(INDEX(Transactions!$L:$L,ROW()-8)="",0,INDEX(Transactions!$Q:$Q,ROW()-8))</f>
        <v>0</v>
      </c>
    </row>
    <row r="6985" spans="2:6" x14ac:dyDescent="0.15">
      <c r="B6985">
        <f ca="1">IF(INDEX(Transactions!$L:$L,ROW()-8)="",TODAY(),INDEX(Transactions!$G:$G,ROW()-8))</f>
        <v>46238</v>
      </c>
      <c r="F6985">
        <f>IF(INDEX(Transactions!$L:$L,ROW()-8)="",0,INDEX(Transactions!$Q:$Q,ROW()-8))</f>
        <v>0</v>
      </c>
    </row>
    <row r="6986" spans="2:6" x14ac:dyDescent="0.15">
      <c r="B6986">
        <f ca="1">IF(INDEX(Transactions!$L:$L,ROW()-8)="",TODAY(),INDEX(Transactions!$G:$G,ROW()-8))</f>
        <v>46238</v>
      </c>
      <c r="F6986">
        <f>IF(INDEX(Transactions!$L:$L,ROW()-8)="",0,INDEX(Transactions!$Q:$Q,ROW()-8))</f>
        <v>0</v>
      </c>
    </row>
    <row r="6987" spans="2:6" x14ac:dyDescent="0.15">
      <c r="B6987">
        <f ca="1">IF(INDEX(Transactions!$L:$L,ROW()-8)="",TODAY(),INDEX(Transactions!$G:$G,ROW()-8))</f>
        <v>46238</v>
      </c>
      <c r="F6987">
        <f>IF(INDEX(Transactions!$L:$L,ROW()-8)="",0,INDEX(Transactions!$Q:$Q,ROW()-8))</f>
        <v>0</v>
      </c>
    </row>
    <row r="6988" spans="2:6" x14ac:dyDescent="0.15">
      <c r="B6988">
        <f ca="1">IF(INDEX(Transactions!$L:$L,ROW()-8)="",TODAY(),INDEX(Transactions!$G:$G,ROW()-8))</f>
        <v>46238</v>
      </c>
      <c r="F6988">
        <f>IF(INDEX(Transactions!$L:$L,ROW()-8)="",0,INDEX(Transactions!$Q:$Q,ROW()-8))</f>
        <v>0</v>
      </c>
    </row>
    <row r="6989" spans="2:6" x14ac:dyDescent="0.15">
      <c r="B6989">
        <f ca="1">IF(INDEX(Transactions!$L:$L,ROW()-8)="",TODAY(),INDEX(Transactions!$G:$G,ROW()-8))</f>
        <v>46238</v>
      </c>
      <c r="F6989">
        <f>IF(INDEX(Transactions!$L:$L,ROW()-8)="",0,INDEX(Transactions!$Q:$Q,ROW()-8))</f>
        <v>0</v>
      </c>
    </row>
    <row r="6990" spans="2:6" x14ac:dyDescent="0.15">
      <c r="B6990">
        <f ca="1">IF(INDEX(Transactions!$L:$L,ROW()-8)="",TODAY(),INDEX(Transactions!$G:$G,ROW()-8))</f>
        <v>46238</v>
      </c>
      <c r="F6990">
        <f>IF(INDEX(Transactions!$L:$L,ROW()-8)="",0,INDEX(Transactions!$Q:$Q,ROW()-8))</f>
        <v>0</v>
      </c>
    </row>
    <row r="6991" spans="2:6" x14ac:dyDescent="0.15">
      <c r="B6991">
        <f ca="1">IF(INDEX(Transactions!$L:$L,ROW()-8)="",TODAY(),INDEX(Transactions!$G:$G,ROW()-8))</f>
        <v>46238</v>
      </c>
      <c r="F6991">
        <f>IF(INDEX(Transactions!$L:$L,ROW()-8)="",0,INDEX(Transactions!$Q:$Q,ROW()-8))</f>
        <v>0</v>
      </c>
    </row>
    <row r="6992" spans="2:6" x14ac:dyDescent="0.15">
      <c r="B6992">
        <f ca="1">IF(INDEX(Transactions!$L:$L,ROW()-8)="",TODAY(),INDEX(Transactions!$G:$G,ROW()-8))</f>
        <v>46238</v>
      </c>
      <c r="F6992">
        <f>IF(INDEX(Transactions!$L:$L,ROW()-8)="",0,INDEX(Transactions!$Q:$Q,ROW()-8))</f>
        <v>0</v>
      </c>
    </row>
    <row r="6993" spans="2:6" x14ac:dyDescent="0.15">
      <c r="B6993">
        <f ca="1">IF(INDEX(Transactions!$L:$L,ROW()-8)="",TODAY(),INDEX(Transactions!$G:$G,ROW()-8))</f>
        <v>46238</v>
      </c>
      <c r="F6993">
        <f>IF(INDEX(Transactions!$L:$L,ROW()-8)="",0,INDEX(Transactions!$Q:$Q,ROW()-8))</f>
        <v>0</v>
      </c>
    </row>
    <row r="6994" spans="2:6" x14ac:dyDescent="0.15">
      <c r="B6994">
        <f ca="1">IF(INDEX(Transactions!$L:$L,ROW()-8)="",TODAY(),INDEX(Transactions!$G:$G,ROW()-8))</f>
        <v>46238</v>
      </c>
      <c r="F6994">
        <f>IF(INDEX(Transactions!$L:$L,ROW()-8)="",0,INDEX(Transactions!$Q:$Q,ROW()-8))</f>
        <v>0</v>
      </c>
    </row>
    <row r="6995" spans="2:6" x14ac:dyDescent="0.15">
      <c r="B6995">
        <f ca="1">IF(INDEX(Transactions!$L:$L,ROW()-8)="",TODAY(),INDEX(Transactions!$G:$G,ROW()-8))</f>
        <v>46238</v>
      </c>
      <c r="F6995">
        <f>IF(INDEX(Transactions!$L:$L,ROW()-8)="",0,INDEX(Transactions!$Q:$Q,ROW()-8))</f>
        <v>0</v>
      </c>
    </row>
    <row r="6996" spans="2:6" x14ac:dyDescent="0.15">
      <c r="B6996">
        <f ca="1">IF(INDEX(Transactions!$L:$L,ROW()-8)="",TODAY(),INDEX(Transactions!$G:$G,ROW()-8))</f>
        <v>46238</v>
      </c>
      <c r="F6996">
        <f>IF(INDEX(Transactions!$L:$L,ROW()-8)="",0,INDEX(Transactions!$Q:$Q,ROW()-8))</f>
        <v>0</v>
      </c>
    </row>
    <row r="6997" spans="2:6" x14ac:dyDescent="0.15">
      <c r="B6997">
        <f ca="1">IF(INDEX(Transactions!$L:$L,ROW()-8)="",TODAY(),INDEX(Transactions!$G:$G,ROW()-8))</f>
        <v>46238</v>
      </c>
      <c r="F6997">
        <f>IF(INDEX(Transactions!$L:$L,ROW()-8)="",0,INDEX(Transactions!$Q:$Q,ROW()-8))</f>
        <v>0</v>
      </c>
    </row>
    <row r="6998" spans="2:6" x14ac:dyDescent="0.15">
      <c r="B6998">
        <f ca="1">IF(INDEX(Transactions!$L:$L,ROW()-8)="",TODAY(),INDEX(Transactions!$G:$G,ROW()-8))</f>
        <v>46238</v>
      </c>
      <c r="F6998">
        <f>IF(INDEX(Transactions!$L:$L,ROW()-8)="",0,INDEX(Transactions!$Q:$Q,ROW()-8))</f>
        <v>0</v>
      </c>
    </row>
    <row r="6999" spans="2:6" x14ac:dyDescent="0.15">
      <c r="B6999">
        <f ca="1">IF(INDEX(Transactions!$L:$L,ROW()-8)="",TODAY(),INDEX(Transactions!$G:$G,ROW()-8))</f>
        <v>46238</v>
      </c>
      <c r="F6999">
        <f>IF(INDEX(Transactions!$L:$L,ROW()-8)="",0,INDEX(Transactions!$Q:$Q,ROW()-8))</f>
        <v>0</v>
      </c>
    </row>
    <row r="7000" spans="2:6" x14ac:dyDescent="0.15">
      <c r="B7000">
        <f ca="1">IF(INDEX(Transactions!$L:$L,ROW()-8)="",TODAY(),INDEX(Transactions!$G:$G,ROW()-8))</f>
        <v>46238</v>
      </c>
      <c r="F7000">
        <f>IF(INDEX(Transactions!$L:$L,ROW()-8)="",0,INDEX(Transactions!$Q:$Q,ROW()-8))</f>
        <v>0</v>
      </c>
    </row>
    <row r="7001" spans="2:6" x14ac:dyDescent="0.15">
      <c r="B7001">
        <f ca="1">IF(INDEX(Transactions!$L:$L,ROW()-8)="",TODAY(),INDEX(Transactions!$G:$G,ROW()-8))</f>
        <v>46238</v>
      </c>
      <c r="F7001">
        <f>IF(INDEX(Transactions!$L:$L,ROW()-8)="",0,INDEX(Transactions!$Q:$Q,ROW()-8))</f>
        <v>0</v>
      </c>
    </row>
    <row r="7002" spans="2:6" x14ac:dyDescent="0.15">
      <c r="B7002">
        <f ca="1">IF(INDEX(Transactions!$L:$L,ROW()-8)="",TODAY(),INDEX(Transactions!$G:$G,ROW()-8))</f>
        <v>46238</v>
      </c>
      <c r="F7002">
        <f>IF(INDEX(Transactions!$L:$L,ROW()-8)="",0,INDEX(Transactions!$Q:$Q,ROW()-8))</f>
        <v>0</v>
      </c>
    </row>
    <row r="7003" spans="2:6" x14ac:dyDescent="0.15">
      <c r="B7003">
        <f ca="1">IF(INDEX(Transactions!$L:$L,ROW()-8)="",TODAY(),INDEX(Transactions!$G:$G,ROW()-8))</f>
        <v>46238</v>
      </c>
      <c r="F7003">
        <f>IF(INDEX(Transactions!$L:$L,ROW()-8)="",0,INDEX(Transactions!$Q:$Q,ROW()-8))</f>
        <v>0</v>
      </c>
    </row>
    <row r="7004" spans="2:6" x14ac:dyDescent="0.15">
      <c r="B7004">
        <f ca="1">IF(INDEX(Transactions!$L:$L,ROW()-8)="",TODAY(),INDEX(Transactions!$G:$G,ROW()-8))</f>
        <v>46238</v>
      </c>
      <c r="F7004">
        <f>IF(INDEX(Transactions!$L:$L,ROW()-8)="",0,INDEX(Transactions!$Q:$Q,ROW()-8))</f>
        <v>0</v>
      </c>
    </row>
    <row r="7005" spans="2:6" x14ac:dyDescent="0.15">
      <c r="B7005">
        <f ca="1">IF(INDEX(Transactions!$L:$L,ROW()-8)="",TODAY(),INDEX(Transactions!$G:$G,ROW()-8))</f>
        <v>46238</v>
      </c>
      <c r="F7005">
        <f>IF(INDEX(Transactions!$L:$L,ROW()-8)="",0,INDEX(Transactions!$Q:$Q,ROW()-8))</f>
        <v>0</v>
      </c>
    </row>
    <row r="7006" spans="2:6" x14ac:dyDescent="0.15">
      <c r="B7006">
        <f ca="1">IF(INDEX(Transactions!$L:$L,ROW()-8)="",TODAY(),INDEX(Transactions!$G:$G,ROW()-8))</f>
        <v>46238</v>
      </c>
      <c r="F7006">
        <f>IF(INDEX(Transactions!$L:$L,ROW()-8)="",0,INDEX(Transactions!$Q:$Q,ROW()-8))</f>
        <v>0</v>
      </c>
    </row>
    <row r="7007" spans="2:6" x14ac:dyDescent="0.15">
      <c r="B7007">
        <f ca="1">IF(INDEX(Transactions!$L:$L,ROW()-8)="",TODAY(),INDEX(Transactions!$G:$G,ROW()-8))</f>
        <v>46238</v>
      </c>
      <c r="F7007">
        <f>IF(INDEX(Transactions!$L:$L,ROW()-8)="",0,INDEX(Transactions!$Q:$Q,ROW()-8))</f>
        <v>0</v>
      </c>
    </row>
    <row r="7008" spans="2:6" x14ac:dyDescent="0.15">
      <c r="B7008">
        <f ca="1">IF(INDEX(Transactions!$L:$L,ROW()-8)="",TODAY(),INDEX(Transactions!$G:$G,ROW()-8))</f>
        <v>46238</v>
      </c>
      <c r="F7008">
        <f>IF(INDEX(Transactions!$L:$L,ROW()-8)="",0,INDEX(Transactions!$Q:$Q,ROW()-8))</f>
        <v>0</v>
      </c>
    </row>
    <row r="7009" spans="2:6" x14ac:dyDescent="0.15">
      <c r="B7009">
        <f ca="1">IF(INDEX(Transactions!$L:$L,ROW()-8)="",TODAY(),INDEX(Transactions!$G:$G,ROW()-8))</f>
        <v>46238</v>
      </c>
      <c r="F7009">
        <f>IF(INDEX(Transactions!$L:$L,ROW()-8)="",0,INDEX(Transactions!$Q:$Q,ROW()-8))</f>
        <v>0</v>
      </c>
    </row>
    <row r="7010" spans="2:6" x14ac:dyDescent="0.15">
      <c r="B7010">
        <f ca="1">IF(INDEX(Transactions!$L:$L,ROW()-8)="",TODAY(),INDEX(Transactions!$G:$G,ROW()-8))</f>
        <v>46238</v>
      </c>
      <c r="F7010">
        <f>IF(INDEX(Transactions!$L:$L,ROW()-8)="",0,INDEX(Transactions!$Q:$Q,ROW()-8))</f>
        <v>0</v>
      </c>
    </row>
    <row r="7011" spans="2:6" x14ac:dyDescent="0.15">
      <c r="B7011">
        <f ca="1">IF(INDEX(Transactions!$L:$L,ROW()-8)="",TODAY(),INDEX(Transactions!$G:$G,ROW()-8))</f>
        <v>46238</v>
      </c>
      <c r="F7011">
        <f>IF(INDEX(Transactions!$L:$L,ROW()-8)="",0,INDEX(Transactions!$Q:$Q,ROW()-8))</f>
        <v>0</v>
      </c>
    </row>
    <row r="7012" spans="2:6" x14ac:dyDescent="0.15">
      <c r="B7012">
        <f ca="1">IF(INDEX(Transactions!$L:$L,ROW()-8)="",TODAY(),INDEX(Transactions!$G:$G,ROW()-8))</f>
        <v>46238</v>
      </c>
      <c r="F7012">
        <f>IF(INDEX(Transactions!$L:$L,ROW()-8)="",0,INDEX(Transactions!$Q:$Q,ROW()-8))</f>
        <v>0</v>
      </c>
    </row>
    <row r="7013" spans="2:6" x14ac:dyDescent="0.15">
      <c r="B7013">
        <f ca="1">IF(INDEX(Transactions!$L:$L,ROW()-8)="",TODAY(),INDEX(Transactions!$G:$G,ROW()-8))</f>
        <v>46238</v>
      </c>
      <c r="F7013">
        <f>IF(INDEX(Transactions!$L:$L,ROW()-8)="",0,INDEX(Transactions!$Q:$Q,ROW()-8))</f>
        <v>0</v>
      </c>
    </row>
    <row r="7014" spans="2:6" x14ac:dyDescent="0.15">
      <c r="B7014">
        <f ca="1">IF(INDEX(Transactions!$L:$L,ROW()-8)="",TODAY(),INDEX(Transactions!$G:$G,ROW()-8))</f>
        <v>46238</v>
      </c>
      <c r="F7014">
        <f>IF(INDEX(Transactions!$L:$L,ROW()-8)="",0,INDEX(Transactions!$Q:$Q,ROW()-8))</f>
        <v>0</v>
      </c>
    </row>
    <row r="7015" spans="2:6" x14ac:dyDescent="0.15">
      <c r="B7015">
        <f ca="1">IF(INDEX(Transactions!$L:$L,ROW()-8)="",TODAY(),INDEX(Transactions!$G:$G,ROW()-8))</f>
        <v>46238</v>
      </c>
      <c r="F7015">
        <f>IF(INDEX(Transactions!$L:$L,ROW()-8)="",0,INDEX(Transactions!$Q:$Q,ROW()-8))</f>
        <v>0</v>
      </c>
    </row>
    <row r="7016" spans="2:6" x14ac:dyDescent="0.15">
      <c r="B7016">
        <f ca="1">IF(INDEX(Transactions!$L:$L,ROW()-8)="",TODAY(),INDEX(Transactions!$G:$G,ROW()-8))</f>
        <v>46238</v>
      </c>
      <c r="F7016">
        <f>IF(INDEX(Transactions!$L:$L,ROW()-8)="",0,INDEX(Transactions!$Q:$Q,ROW()-8))</f>
        <v>0</v>
      </c>
    </row>
    <row r="7017" spans="2:6" x14ac:dyDescent="0.15">
      <c r="B7017">
        <f ca="1">IF(INDEX(Transactions!$L:$L,ROW()-8)="",TODAY(),INDEX(Transactions!$G:$G,ROW()-8))</f>
        <v>46238</v>
      </c>
      <c r="F7017">
        <f>IF(INDEX(Transactions!$L:$L,ROW()-8)="",0,INDEX(Transactions!$Q:$Q,ROW()-8))</f>
        <v>0</v>
      </c>
    </row>
    <row r="7018" spans="2:6" x14ac:dyDescent="0.15">
      <c r="B7018">
        <f ca="1">IF(INDEX(Transactions!$L:$L,ROW()-8)="",TODAY(),INDEX(Transactions!$G:$G,ROW()-8))</f>
        <v>46238</v>
      </c>
      <c r="F7018">
        <f>IF(INDEX(Transactions!$L:$L,ROW()-8)="",0,INDEX(Transactions!$Q:$Q,ROW()-8))</f>
        <v>0</v>
      </c>
    </row>
    <row r="7019" spans="2:6" x14ac:dyDescent="0.15">
      <c r="B7019">
        <f ca="1">IF(INDEX(Transactions!$L:$L,ROW()-8)="",TODAY(),INDEX(Transactions!$G:$G,ROW()-8))</f>
        <v>46238</v>
      </c>
      <c r="F7019">
        <f>IF(INDEX(Transactions!$L:$L,ROW()-8)="",0,INDEX(Transactions!$Q:$Q,ROW()-8))</f>
        <v>0</v>
      </c>
    </row>
    <row r="7020" spans="2:6" x14ac:dyDescent="0.15">
      <c r="B7020">
        <f ca="1">IF(INDEX(Transactions!$L:$L,ROW()-8)="",TODAY(),INDEX(Transactions!$G:$G,ROW()-8))</f>
        <v>46238</v>
      </c>
      <c r="F7020">
        <f>IF(INDEX(Transactions!$L:$L,ROW()-8)="",0,INDEX(Transactions!$Q:$Q,ROW()-8))</f>
        <v>0</v>
      </c>
    </row>
    <row r="7021" spans="2:6" x14ac:dyDescent="0.15">
      <c r="B7021">
        <f ca="1">IF(INDEX(Transactions!$L:$L,ROW()-8)="",TODAY(),INDEX(Transactions!$G:$G,ROW()-8))</f>
        <v>46238</v>
      </c>
      <c r="F7021">
        <f>IF(INDEX(Transactions!$L:$L,ROW()-8)="",0,INDEX(Transactions!$Q:$Q,ROW()-8))</f>
        <v>0</v>
      </c>
    </row>
    <row r="7022" spans="2:6" x14ac:dyDescent="0.15">
      <c r="B7022">
        <f ca="1">IF(INDEX(Transactions!$L:$L,ROW()-8)="",TODAY(),INDEX(Transactions!$G:$G,ROW()-8))</f>
        <v>46238</v>
      </c>
      <c r="F7022">
        <f>IF(INDEX(Transactions!$L:$L,ROW()-8)="",0,INDEX(Transactions!$Q:$Q,ROW()-8))</f>
        <v>0</v>
      </c>
    </row>
    <row r="7023" spans="2:6" x14ac:dyDescent="0.15">
      <c r="B7023">
        <f ca="1">IF(INDEX(Transactions!$L:$L,ROW()-8)="",TODAY(),INDEX(Transactions!$G:$G,ROW()-8))</f>
        <v>46238</v>
      </c>
      <c r="F7023">
        <f>IF(INDEX(Transactions!$L:$L,ROW()-8)="",0,INDEX(Transactions!$Q:$Q,ROW()-8))</f>
        <v>0</v>
      </c>
    </row>
    <row r="7024" spans="2:6" x14ac:dyDescent="0.15">
      <c r="B7024">
        <f ca="1">IF(INDEX(Transactions!$L:$L,ROW()-8)="",TODAY(),INDEX(Transactions!$G:$G,ROW()-8))</f>
        <v>46238</v>
      </c>
      <c r="F7024">
        <f>IF(INDEX(Transactions!$L:$L,ROW()-8)="",0,INDEX(Transactions!$Q:$Q,ROW()-8))</f>
        <v>0</v>
      </c>
    </row>
    <row r="7025" spans="2:6" x14ac:dyDescent="0.15">
      <c r="B7025">
        <f ca="1">IF(INDEX(Transactions!$L:$L,ROW()-8)="",TODAY(),INDEX(Transactions!$G:$G,ROW()-8))</f>
        <v>46238</v>
      </c>
      <c r="F7025">
        <f>IF(INDEX(Transactions!$L:$L,ROW()-8)="",0,INDEX(Transactions!$Q:$Q,ROW()-8))</f>
        <v>0</v>
      </c>
    </row>
    <row r="7026" spans="2:6" x14ac:dyDescent="0.15">
      <c r="B7026">
        <f ca="1">IF(INDEX(Transactions!$L:$L,ROW()-8)="",TODAY(),INDEX(Transactions!$G:$G,ROW()-8))</f>
        <v>46238</v>
      </c>
      <c r="F7026">
        <f>IF(INDEX(Transactions!$L:$L,ROW()-8)="",0,INDEX(Transactions!$Q:$Q,ROW()-8))</f>
        <v>0</v>
      </c>
    </row>
    <row r="7027" spans="2:6" x14ac:dyDescent="0.15">
      <c r="B7027">
        <f ca="1">IF(INDEX(Transactions!$L:$L,ROW()-8)="",TODAY(),INDEX(Transactions!$G:$G,ROW()-8))</f>
        <v>46238</v>
      </c>
      <c r="F7027">
        <f>IF(INDEX(Transactions!$L:$L,ROW()-8)="",0,INDEX(Transactions!$Q:$Q,ROW()-8))</f>
        <v>0</v>
      </c>
    </row>
    <row r="7028" spans="2:6" x14ac:dyDescent="0.15">
      <c r="B7028">
        <f ca="1">IF(INDEX(Transactions!$L:$L,ROW()-8)="",TODAY(),INDEX(Transactions!$G:$G,ROW()-8))</f>
        <v>46238</v>
      </c>
      <c r="F7028">
        <f>IF(INDEX(Transactions!$L:$L,ROW()-8)="",0,INDEX(Transactions!$Q:$Q,ROW()-8))</f>
        <v>0</v>
      </c>
    </row>
    <row r="7029" spans="2:6" x14ac:dyDescent="0.15">
      <c r="B7029">
        <f ca="1">IF(INDEX(Transactions!$L:$L,ROW()-8)="",TODAY(),INDEX(Transactions!$G:$G,ROW()-8))</f>
        <v>46238</v>
      </c>
      <c r="F7029">
        <f>IF(INDEX(Transactions!$L:$L,ROW()-8)="",0,INDEX(Transactions!$Q:$Q,ROW()-8))</f>
        <v>0</v>
      </c>
    </row>
    <row r="7030" spans="2:6" x14ac:dyDescent="0.15">
      <c r="B7030">
        <f ca="1">IF(INDEX(Transactions!$L:$L,ROW()-8)="",TODAY(),INDEX(Transactions!$G:$G,ROW()-8))</f>
        <v>46238</v>
      </c>
      <c r="F7030">
        <f>IF(INDEX(Transactions!$L:$L,ROW()-8)="",0,INDEX(Transactions!$Q:$Q,ROW()-8))</f>
        <v>0</v>
      </c>
    </row>
    <row r="7031" spans="2:6" x14ac:dyDescent="0.15">
      <c r="B7031">
        <f ca="1">IF(INDEX(Transactions!$L:$L,ROW()-8)="",TODAY(),INDEX(Transactions!$G:$G,ROW()-8))</f>
        <v>46238</v>
      </c>
      <c r="F7031">
        <f>IF(INDEX(Transactions!$L:$L,ROW()-8)="",0,INDEX(Transactions!$Q:$Q,ROW()-8))</f>
        <v>0</v>
      </c>
    </row>
    <row r="7032" spans="2:6" x14ac:dyDescent="0.15">
      <c r="B7032">
        <f ca="1">IF(INDEX(Transactions!$L:$L,ROW()-8)="",TODAY(),INDEX(Transactions!$G:$G,ROW()-8))</f>
        <v>46238</v>
      </c>
      <c r="F7032">
        <f>IF(INDEX(Transactions!$L:$L,ROW()-8)="",0,INDEX(Transactions!$Q:$Q,ROW()-8))</f>
        <v>0</v>
      </c>
    </row>
    <row r="7033" spans="2:6" x14ac:dyDescent="0.15">
      <c r="B7033">
        <f ca="1">IF(INDEX(Transactions!$L:$L,ROW()-8)="",TODAY(),INDEX(Transactions!$G:$G,ROW()-8))</f>
        <v>46238</v>
      </c>
      <c r="F7033">
        <f>IF(INDEX(Transactions!$L:$L,ROW()-8)="",0,INDEX(Transactions!$Q:$Q,ROW()-8))</f>
        <v>0</v>
      </c>
    </row>
    <row r="7034" spans="2:6" x14ac:dyDescent="0.15">
      <c r="B7034">
        <f ca="1">IF(INDEX(Transactions!$L:$L,ROW()-8)="",TODAY(),INDEX(Transactions!$G:$G,ROW()-8))</f>
        <v>46238</v>
      </c>
      <c r="F7034">
        <f>IF(INDEX(Transactions!$L:$L,ROW()-8)="",0,INDEX(Transactions!$Q:$Q,ROW()-8))</f>
        <v>0</v>
      </c>
    </row>
    <row r="7035" spans="2:6" x14ac:dyDescent="0.15">
      <c r="B7035">
        <f ca="1">IF(INDEX(Transactions!$L:$L,ROW()-8)="",TODAY(),INDEX(Transactions!$G:$G,ROW()-8))</f>
        <v>46238</v>
      </c>
      <c r="F7035">
        <f>IF(INDEX(Transactions!$L:$L,ROW()-8)="",0,INDEX(Transactions!$Q:$Q,ROW()-8))</f>
        <v>0</v>
      </c>
    </row>
    <row r="7036" spans="2:6" x14ac:dyDescent="0.15">
      <c r="B7036">
        <f ca="1">IF(INDEX(Transactions!$L:$L,ROW()-8)="",TODAY(),INDEX(Transactions!$G:$G,ROW()-8))</f>
        <v>46238</v>
      </c>
      <c r="F7036">
        <f>IF(INDEX(Transactions!$L:$L,ROW()-8)="",0,INDEX(Transactions!$Q:$Q,ROW()-8))</f>
        <v>0</v>
      </c>
    </row>
    <row r="7037" spans="2:6" x14ac:dyDescent="0.15">
      <c r="B7037">
        <f ca="1">IF(INDEX(Transactions!$L:$L,ROW()-8)="",TODAY(),INDEX(Transactions!$G:$G,ROW()-8))</f>
        <v>46238</v>
      </c>
      <c r="F7037">
        <f>IF(INDEX(Transactions!$L:$L,ROW()-8)="",0,INDEX(Transactions!$Q:$Q,ROW()-8))</f>
        <v>0</v>
      </c>
    </row>
    <row r="7038" spans="2:6" x14ac:dyDescent="0.15">
      <c r="B7038">
        <f ca="1">IF(INDEX(Transactions!$L:$L,ROW()-8)="",TODAY(),INDEX(Transactions!$G:$G,ROW()-8))</f>
        <v>46238</v>
      </c>
      <c r="F7038">
        <f>IF(INDEX(Transactions!$L:$L,ROW()-8)="",0,INDEX(Transactions!$Q:$Q,ROW()-8))</f>
        <v>0</v>
      </c>
    </row>
    <row r="7039" spans="2:6" x14ac:dyDescent="0.15">
      <c r="B7039">
        <f ca="1">IF(INDEX(Transactions!$L:$L,ROW()-8)="",TODAY(),INDEX(Transactions!$G:$G,ROW()-8))</f>
        <v>46238</v>
      </c>
      <c r="F7039">
        <f>IF(INDEX(Transactions!$L:$L,ROW()-8)="",0,INDEX(Transactions!$Q:$Q,ROW()-8))</f>
        <v>0</v>
      </c>
    </row>
    <row r="7040" spans="2:6" x14ac:dyDescent="0.15">
      <c r="B7040">
        <f ca="1">IF(INDEX(Transactions!$L:$L,ROW()-8)="",TODAY(),INDEX(Transactions!$G:$G,ROW()-8))</f>
        <v>46238</v>
      </c>
      <c r="F7040">
        <f>IF(INDEX(Transactions!$L:$L,ROW()-8)="",0,INDEX(Transactions!$Q:$Q,ROW()-8))</f>
        <v>0</v>
      </c>
    </row>
    <row r="7041" spans="2:6" x14ac:dyDescent="0.15">
      <c r="B7041">
        <f ca="1">IF(INDEX(Transactions!$L:$L,ROW()-8)="",TODAY(),INDEX(Transactions!$G:$G,ROW()-8))</f>
        <v>46238</v>
      </c>
      <c r="F7041">
        <f>IF(INDEX(Transactions!$L:$L,ROW()-8)="",0,INDEX(Transactions!$Q:$Q,ROW()-8))</f>
        <v>0</v>
      </c>
    </row>
    <row r="7042" spans="2:6" x14ac:dyDescent="0.15">
      <c r="B7042">
        <f ca="1">IF(INDEX(Transactions!$L:$L,ROW()-8)="",TODAY(),INDEX(Transactions!$G:$G,ROW()-8))</f>
        <v>46238</v>
      </c>
      <c r="F7042">
        <f>IF(INDEX(Transactions!$L:$L,ROW()-8)="",0,INDEX(Transactions!$Q:$Q,ROW()-8))</f>
        <v>0</v>
      </c>
    </row>
    <row r="7043" spans="2:6" x14ac:dyDescent="0.15">
      <c r="B7043">
        <f ca="1">IF(INDEX(Transactions!$L:$L,ROW()-8)="",TODAY(),INDEX(Transactions!$G:$G,ROW()-8))</f>
        <v>46238</v>
      </c>
      <c r="F7043">
        <f>IF(INDEX(Transactions!$L:$L,ROW()-8)="",0,INDEX(Transactions!$Q:$Q,ROW()-8))</f>
        <v>0</v>
      </c>
    </row>
    <row r="7044" spans="2:6" x14ac:dyDescent="0.15">
      <c r="B7044">
        <f ca="1">IF(INDEX(Transactions!$L:$L,ROW()-8)="",TODAY(),INDEX(Transactions!$G:$G,ROW()-8))</f>
        <v>46238</v>
      </c>
      <c r="F7044">
        <f>IF(INDEX(Transactions!$L:$L,ROW()-8)="",0,INDEX(Transactions!$Q:$Q,ROW()-8))</f>
        <v>0</v>
      </c>
    </row>
    <row r="7045" spans="2:6" x14ac:dyDescent="0.15">
      <c r="B7045">
        <f ca="1">IF(INDEX(Transactions!$L:$L,ROW()-8)="",TODAY(),INDEX(Transactions!$G:$G,ROW()-8))</f>
        <v>46238</v>
      </c>
      <c r="F7045">
        <f>IF(INDEX(Transactions!$L:$L,ROW()-8)="",0,INDEX(Transactions!$Q:$Q,ROW()-8))</f>
        <v>0</v>
      </c>
    </row>
    <row r="7046" spans="2:6" x14ac:dyDescent="0.15">
      <c r="B7046">
        <f ca="1">IF(INDEX(Transactions!$L:$L,ROW()-8)="",TODAY(),INDEX(Transactions!$G:$G,ROW()-8))</f>
        <v>46238</v>
      </c>
      <c r="F7046">
        <f>IF(INDEX(Transactions!$L:$L,ROW()-8)="",0,INDEX(Transactions!$Q:$Q,ROW()-8))</f>
        <v>0</v>
      </c>
    </row>
    <row r="7047" spans="2:6" x14ac:dyDescent="0.15">
      <c r="B7047">
        <f ca="1">IF(INDEX(Transactions!$L:$L,ROW()-8)="",TODAY(),INDEX(Transactions!$G:$G,ROW()-8))</f>
        <v>46238</v>
      </c>
      <c r="F7047">
        <f>IF(INDEX(Transactions!$L:$L,ROW()-8)="",0,INDEX(Transactions!$Q:$Q,ROW()-8))</f>
        <v>0</v>
      </c>
    </row>
    <row r="7048" spans="2:6" x14ac:dyDescent="0.15">
      <c r="B7048">
        <f ca="1">IF(INDEX(Transactions!$L:$L,ROW()-8)="",TODAY(),INDEX(Transactions!$G:$G,ROW()-8))</f>
        <v>46238</v>
      </c>
      <c r="F7048">
        <f>IF(INDEX(Transactions!$L:$L,ROW()-8)="",0,INDEX(Transactions!$Q:$Q,ROW()-8))</f>
        <v>0</v>
      </c>
    </row>
    <row r="7049" spans="2:6" x14ac:dyDescent="0.15">
      <c r="B7049">
        <f ca="1">IF(INDEX(Transactions!$L:$L,ROW()-8)="",TODAY(),INDEX(Transactions!$G:$G,ROW()-8))</f>
        <v>46238</v>
      </c>
      <c r="F7049">
        <f>IF(INDEX(Transactions!$L:$L,ROW()-8)="",0,INDEX(Transactions!$Q:$Q,ROW()-8))</f>
        <v>0</v>
      </c>
    </row>
    <row r="7050" spans="2:6" x14ac:dyDescent="0.15">
      <c r="B7050">
        <f ca="1">IF(INDEX(Transactions!$L:$L,ROW()-8)="",TODAY(),INDEX(Transactions!$G:$G,ROW()-8))</f>
        <v>46238</v>
      </c>
      <c r="F7050">
        <f>IF(INDEX(Transactions!$L:$L,ROW()-8)="",0,INDEX(Transactions!$Q:$Q,ROW()-8))</f>
        <v>0</v>
      </c>
    </row>
    <row r="7051" spans="2:6" x14ac:dyDescent="0.15">
      <c r="B7051">
        <f ca="1">IF(INDEX(Transactions!$L:$L,ROW()-8)="",TODAY(),INDEX(Transactions!$G:$G,ROW()-8))</f>
        <v>46238</v>
      </c>
      <c r="F7051">
        <f>IF(INDEX(Transactions!$L:$L,ROW()-8)="",0,INDEX(Transactions!$Q:$Q,ROW()-8))</f>
        <v>0</v>
      </c>
    </row>
    <row r="7052" spans="2:6" x14ac:dyDescent="0.15">
      <c r="B7052">
        <f ca="1">IF(INDEX(Transactions!$L:$L,ROW()-8)="",TODAY(),INDEX(Transactions!$G:$G,ROW()-8))</f>
        <v>46238</v>
      </c>
      <c r="F7052">
        <f>IF(INDEX(Transactions!$L:$L,ROW()-8)="",0,INDEX(Transactions!$Q:$Q,ROW()-8))</f>
        <v>0</v>
      </c>
    </row>
    <row r="7053" spans="2:6" x14ac:dyDescent="0.15">
      <c r="B7053">
        <f ca="1">IF(INDEX(Transactions!$L:$L,ROW()-8)="",TODAY(),INDEX(Transactions!$G:$G,ROW()-8))</f>
        <v>46238</v>
      </c>
      <c r="F7053">
        <f>IF(INDEX(Transactions!$L:$L,ROW()-8)="",0,INDEX(Transactions!$Q:$Q,ROW()-8))</f>
        <v>0</v>
      </c>
    </row>
    <row r="7054" spans="2:6" x14ac:dyDescent="0.15">
      <c r="B7054">
        <f ca="1">IF(INDEX(Transactions!$L:$L,ROW()-8)="",TODAY(),INDEX(Transactions!$G:$G,ROW()-8))</f>
        <v>46238</v>
      </c>
      <c r="F7054">
        <f>IF(INDEX(Transactions!$L:$L,ROW()-8)="",0,INDEX(Transactions!$Q:$Q,ROW()-8))</f>
        <v>0</v>
      </c>
    </row>
    <row r="7055" spans="2:6" x14ac:dyDescent="0.15">
      <c r="B7055">
        <f ca="1">IF(INDEX(Transactions!$L:$L,ROW()-8)="",TODAY(),INDEX(Transactions!$G:$G,ROW()-8))</f>
        <v>46238</v>
      </c>
      <c r="F7055">
        <f>IF(INDEX(Transactions!$L:$L,ROW()-8)="",0,INDEX(Transactions!$Q:$Q,ROW()-8))</f>
        <v>0</v>
      </c>
    </row>
    <row r="7056" spans="2:6" x14ac:dyDescent="0.15">
      <c r="B7056">
        <f ca="1">IF(INDEX(Transactions!$L:$L,ROW()-8)="",TODAY(),INDEX(Transactions!$G:$G,ROW()-8))</f>
        <v>46238</v>
      </c>
      <c r="F7056">
        <f>IF(INDEX(Transactions!$L:$L,ROW()-8)="",0,INDEX(Transactions!$Q:$Q,ROW()-8))</f>
        <v>0</v>
      </c>
    </row>
    <row r="7057" spans="2:6" x14ac:dyDescent="0.15">
      <c r="B7057">
        <f ca="1">IF(INDEX(Transactions!$L:$L,ROW()-8)="",TODAY(),INDEX(Transactions!$G:$G,ROW()-8))</f>
        <v>46238</v>
      </c>
      <c r="F7057">
        <f>IF(INDEX(Transactions!$L:$L,ROW()-8)="",0,INDEX(Transactions!$Q:$Q,ROW()-8))</f>
        <v>0</v>
      </c>
    </row>
    <row r="7058" spans="2:6" x14ac:dyDescent="0.15">
      <c r="B7058">
        <f ca="1">IF(INDEX(Transactions!$L:$L,ROW()-8)="",TODAY(),INDEX(Transactions!$G:$G,ROW()-8))</f>
        <v>46238</v>
      </c>
      <c r="F7058">
        <f>IF(INDEX(Transactions!$L:$L,ROW()-8)="",0,INDEX(Transactions!$Q:$Q,ROW()-8))</f>
        <v>0</v>
      </c>
    </row>
    <row r="7059" spans="2:6" x14ac:dyDescent="0.15">
      <c r="B7059">
        <f ca="1">IF(INDEX(Transactions!$L:$L,ROW()-8)="",TODAY(),INDEX(Transactions!$G:$G,ROW()-8))</f>
        <v>46238</v>
      </c>
      <c r="F7059">
        <f>IF(INDEX(Transactions!$L:$L,ROW()-8)="",0,INDEX(Transactions!$Q:$Q,ROW()-8))</f>
        <v>0</v>
      </c>
    </row>
    <row r="7060" spans="2:6" x14ac:dyDescent="0.15">
      <c r="B7060">
        <f ca="1">IF(INDEX(Transactions!$L:$L,ROW()-8)="",TODAY(),INDEX(Transactions!$G:$G,ROW()-8))</f>
        <v>46238</v>
      </c>
      <c r="F7060">
        <f>IF(INDEX(Transactions!$L:$L,ROW()-8)="",0,INDEX(Transactions!$Q:$Q,ROW()-8))</f>
        <v>0</v>
      </c>
    </row>
    <row r="7061" spans="2:6" x14ac:dyDescent="0.15">
      <c r="B7061">
        <f ca="1">IF(INDEX(Transactions!$L:$L,ROW()-8)="",TODAY(),INDEX(Transactions!$G:$G,ROW()-8))</f>
        <v>46238</v>
      </c>
      <c r="F7061">
        <f>IF(INDEX(Transactions!$L:$L,ROW()-8)="",0,INDEX(Transactions!$Q:$Q,ROW()-8))</f>
        <v>0</v>
      </c>
    </row>
    <row r="7062" spans="2:6" x14ac:dyDescent="0.15">
      <c r="B7062">
        <f ca="1">IF(INDEX(Transactions!$L:$L,ROW()-8)="",TODAY(),INDEX(Transactions!$G:$G,ROW()-8))</f>
        <v>46238</v>
      </c>
      <c r="F7062">
        <f>IF(INDEX(Transactions!$L:$L,ROW()-8)="",0,INDEX(Transactions!$Q:$Q,ROW()-8))</f>
        <v>0</v>
      </c>
    </row>
    <row r="7063" spans="2:6" x14ac:dyDescent="0.15">
      <c r="B7063">
        <f ca="1">IF(INDEX(Transactions!$L:$L,ROW()-8)="",TODAY(),INDEX(Transactions!$G:$G,ROW()-8))</f>
        <v>46238</v>
      </c>
      <c r="F7063">
        <f>IF(INDEX(Transactions!$L:$L,ROW()-8)="",0,INDEX(Transactions!$Q:$Q,ROW()-8))</f>
        <v>0</v>
      </c>
    </row>
    <row r="7064" spans="2:6" x14ac:dyDescent="0.15">
      <c r="B7064">
        <f ca="1">IF(INDEX(Transactions!$L:$L,ROW()-8)="",TODAY(),INDEX(Transactions!$G:$G,ROW()-8))</f>
        <v>46238</v>
      </c>
      <c r="F7064">
        <f>IF(INDEX(Transactions!$L:$L,ROW()-8)="",0,INDEX(Transactions!$Q:$Q,ROW()-8))</f>
        <v>0</v>
      </c>
    </row>
    <row r="7065" spans="2:6" x14ac:dyDescent="0.15">
      <c r="B7065">
        <f ca="1">IF(INDEX(Transactions!$L:$L,ROW()-8)="",TODAY(),INDEX(Transactions!$G:$G,ROW()-8))</f>
        <v>46238</v>
      </c>
      <c r="F7065">
        <f>IF(INDEX(Transactions!$L:$L,ROW()-8)="",0,INDEX(Transactions!$Q:$Q,ROW()-8))</f>
        <v>0</v>
      </c>
    </row>
    <row r="7066" spans="2:6" x14ac:dyDescent="0.15">
      <c r="B7066">
        <f ca="1">IF(INDEX(Transactions!$L:$L,ROW()-8)="",TODAY(),INDEX(Transactions!$G:$G,ROW()-8))</f>
        <v>46238</v>
      </c>
      <c r="F7066">
        <f>IF(INDEX(Transactions!$L:$L,ROW()-8)="",0,INDEX(Transactions!$Q:$Q,ROW()-8))</f>
        <v>0</v>
      </c>
    </row>
    <row r="7067" spans="2:6" x14ac:dyDescent="0.15">
      <c r="B7067">
        <f ca="1">IF(INDEX(Transactions!$L:$L,ROW()-8)="",TODAY(),INDEX(Transactions!$G:$G,ROW()-8))</f>
        <v>46238</v>
      </c>
      <c r="F7067">
        <f>IF(INDEX(Transactions!$L:$L,ROW()-8)="",0,INDEX(Transactions!$Q:$Q,ROW()-8))</f>
        <v>0</v>
      </c>
    </row>
    <row r="7068" spans="2:6" x14ac:dyDescent="0.15">
      <c r="B7068">
        <f ca="1">IF(INDEX(Transactions!$L:$L,ROW()-8)="",TODAY(),INDEX(Transactions!$G:$G,ROW()-8))</f>
        <v>46238</v>
      </c>
      <c r="F7068">
        <f>IF(INDEX(Transactions!$L:$L,ROW()-8)="",0,INDEX(Transactions!$Q:$Q,ROW()-8))</f>
        <v>0</v>
      </c>
    </row>
    <row r="7069" spans="2:6" x14ac:dyDescent="0.15">
      <c r="B7069">
        <f ca="1">IF(INDEX(Transactions!$L:$L,ROW()-8)="",TODAY(),INDEX(Transactions!$G:$G,ROW()-8))</f>
        <v>46238</v>
      </c>
      <c r="F7069">
        <f>IF(INDEX(Transactions!$L:$L,ROW()-8)="",0,INDEX(Transactions!$Q:$Q,ROW()-8))</f>
        <v>0</v>
      </c>
    </row>
    <row r="7070" spans="2:6" x14ac:dyDescent="0.15">
      <c r="B7070">
        <f ca="1">IF(INDEX(Transactions!$L:$L,ROW()-8)="",TODAY(),INDEX(Transactions!$G:$G,ROW()-8))</f>
        <v>46238</v>
      </c>
      <c r="F7070">
        <f>IF(INDEX(Transactions!$L:$L,ROW()-8)="",0,INDEX(Transactions!$Q:$Q,ROW()-8))</f>
        <v>0</v>
      </c>
    </row>
    <row r="7071" spans="2:6" x14ac:dyDescent="0.15">
      <c r="B7071">
        <f ca="1">IF(INDEX(Transactions!$L:$L,ROW()-8)="",TODAY(),INDEX(Transactions!$G:$G,ROW()-8))</f>
        <v>46238</v>
      </c>
      <c r="F7071">
        <f>IF(INDEX(Transactions!$L:$L,ROW()-8)="",0,INDEX(Transactions!$Q:$Q,ROW()-8))</f>
        <v>0</v>
      </c>
    </row>
    <row r="7072" spans="2:6" x14ac:dyDescent="0.15">
      <c r="B7072">
        <f ca="1">IF(INDEX(Transactions!$L:$L,ROW()-8)="",TODAY(),INDEX(Transactions!$G:$G,ROW()-8))</f>
        <v>46238</v>
      </c>
      <c r="F7072">
        <f>IF(INDEX(Transactions!$L:$L,ROW()-8)="",0,INDEX(Transactions!$Q:$Q,ROW()-8))</f>
        <v>0</v>
      </c>
    </row>
    <row r="7073" spans="2:6" x14ac:dyDescent="0.15">
      <c r="B7073">
        <f ca="1">IF(INDEX(Transactions!$L:$L,ROW()-8)="",TODAY(),INDEX(Transactions!$G:$G,ROW()-8))</f>
        <v>46238</v>
      </c>
      <c r="F7073">
        <f>IF(INDEX(Transactions!$L:$L,ROW()-8)="",0,INDEX(Transactions!$Q:$Q,ROW()-8))</f>
        <v>0</v>
      </c>
    </row>
    <row r="7074" spans="2:6" x14ac:dyDescent="0.15">
      <c r="B7074">
        <f ca="1">IF(INDEX(Transactions!$L:$L,ROW()-8)="",TODAY(),INDEX(Transactions!$G:$G,ROW()-8))</f>
        <v>46238</v>
      </c>
      <c r="F7074">
        <f>IF(INDEX(Transactions!$L:$L,ROW()-8)="",0,INDEX(Transactions!$Q:$Q,ROW()-8))</f>
        <v>0</v>
      </c>
    </row>
    <row r="7075" spans="2:6" x14ac:dyDescent="0.15">
      <c r="B7075">
        <f ca="1">IF(INDEX(Transactions!$L:$L,ROW()-8)="",TODAY(),INDEX(Transactions!$G:$G,ROW()-8))</f>
        <v>46238</v>
      </c>
      <c r="F7075">
        <f>IF(INDEX(Transactions!$L:$L,ROW()-8)="",0,INDEX(Transactions!$Q:$Q,ROW()-8))</f>
        <v>0</v>
      </c>
    </row>
    <row r="7076" spans="2:6" x14ac:dyDescent="0.15">
      <c r="B7076">
        <f ca="1">IF(INDEX(Transactions!$L:$L,ROW()-8)="",TODAY(),INDEX(Transactions!$G:$G,ROW()-8))</f>
        <v>46238</v>
      </c>
      <c r="F7076">
        <f>IF(INDEX(Transactions!$L:$L,ROW()-8)="",0,INDEX(Transactions!$Q:$Q,ROW()-8))</f>
        <v>0</v>
      </c>
    </row>
    <row r="7077" spans="2:6" x14ac:dyDescent="0.15">
      <c r="B7077">
        <f ca="1">IF(INDEX(Transactions!$L:$L,ROW()-8)="",TODAY(),INDEX(Transactions!$G:$G,ROW()-8))</f>
        <v>46238</v>
      </c>
      <c r="F7077">
        <f>IF(INDEX(Transactions!$L:$L,ROW()-8)="",0,INDEX(Transactions!$Q:$Q,ROW()-8))</f>
        <v>0</v>
      </c>
    </row>
    <row r="7078" spans="2:6" x14ac:dyDescent="0.15">
      <c r="B7078">
        <f ca="1">IF(INDEX(Transactions!$L:$L,ROW()-8)="",TODAY(),INDEX(Transactions!$G:$G,ROW()-8))</f>
        <v>46238</v>
      </c>
      <c r="F7078">
        <f>IF(INDEX(Transactions!$L:$L,ROW()-8)="",0,INDEX(Transactions!$Q:$Q,ROW()-8))</f>
        <v>0</v>
      </c>
    </row>
    <row r="7079" spans="2:6" x14ac:dyDescent="0.15">
      <c r="B7079">
        <f ca="1">IF(INDEX(Transactions!$L:$L,ROW()-8)="",TODAY(),INDEX(Transactions!$G:$G,ROW()-8))</f>
        <v>46238</v>
      </c>
      <c r="F7079">
        <f>IF(INDEX(Transactions!$L:$L,ROW()-8)="",0,INDEX(Transactions!$Q:$Q,ROW()-8))</f>
        <v>0</v>
      </c>
    </row>
    <row r="7080" spans="2:6" x14ac:dyDescent="0.15">
      <c r="B7080">
        <f ca="1">IF(INDEX(Transactions!$L:$L,ROW()-8)="",TODAY(),INDEX(Transactions!$G:$G,ROW()-8))</f>
        <v>46238</v>
      </c>
      <c r="F7080">
        <f>IF(INDEX(Transactions!$L:$L,ROW()-8)="",0,INDEX(Transactions!$Q:$Q,ROW()-8))</f>
        <v>0</v>
      </c>
    </row>
    <row r="7081" spans="2:6" x14ac:dyDescent="0.15">
      <c r="B7081">
        <f ca="1">IF(INDEX(Transactions!$L:$L,ROW()-8)="",TODAY(),INDEX(Transactions!$G:$G,ROW()-8))</f>
        <v>46238</v>
      </c>
      <c r="F7081">
        <f>IF(INDEX(Transactions!$L:$L,ROW()-8)="",0,INDEX(Transactions!$Q:$Q,ROW()-8))</f>
        <v>0</v>
      </c>
    </row>
    <row r="7082" spans="2:6" x14ac:dyDescent="0.15">
      <c r="B7082">
        <f ca="1">IF(INDEX(Transactions!$L:$L,ROW()-8)="",TODAY(),INDEX(Transactions!$G:$G,ROW()-8))</f>
        <v>46238</v>
      </c>
      <c r="F7082">
        <f>IF(INDEX(Transactions!$L:$L,ROW()-8)="",0,INDEX(Transactions!$Q:$Q,ROW()-8))</f>
        <v>0</v>
      </c>
    </row>
    <row r="7083" spans="2:6" x14ac:dyDescent="0.15">
      <c r="B7083">
        <f ca="1">IF(INDEX(Transactions!$L:$L,ROW()-8)="",TODAY(),INDEX(Transactions!$G:$G,ROW()-8))</f>
        <v>46238</v>
      </c>
      <c r="F7083">
        <f>IF(INDEX(Transactions!$L:$L,ROW()-8)="",0,INDEX(Transactions!$Q:$Q,ROW()-8))</f>
        <v>0</v>
      </c>
    </row>
    <row r="7084" spans="2:6" x14ac:dyDescent="0.15">
      <c r="B7084">
        <f ca="1">IF(INDEX(Transactions!$L:$L,ROW()-8)="",TODAY(),INDEX(Transactions!$G:$G,ROW()-8))</f>
        <v>46238</v>
      </c>
      <c r="F7084">
        <f>IF(INDEX(Transactions!$L:$L,ROW()-8)="",0,INDEX(Transactions!$Q:$Q,ROW()-8))</f>
        <v>0</v>
      </c>
    </row>
    <row r="7085" spans="2:6" x14ac:dyDescent="0.15">
      <c r="B7085">
        <f ca="1">IF(INDEX(Transactions!$L:$L,ROW()-8)="",TODAY(),INDEX(Transactions!$G:$G,ROW()-8))</f>
        <v>46238</v>
      </c>
      <c r="F7085">
        <f>IF(INDEX(Transactions!$L:$L,ROW()-8)="",0,INDEX(Transactions!$Q:$Q,ROW()-8))</f>
        <v>0</v>
      </c>
    </row>
    <row r="7086" spans="2:6" x14ac:dyDescent="0.15">
      <c r="B7086">
        <f ca="1">IF(INDEX(Transactions!$L:$L,ROW()-8)="",TODAY(),INDEX(Transactions!$G:$G,ROW()-8))</f>
        <v>46238</v>
      </c>
      <c r="F7086">
        <f>IF(INDEX(Transactions!$L:$L,ROW()-8)="",0,INDEX(Transactions!$Q:$Q,ROW()-8))</f>
        <v>0</v>
      </c>
    </row>
    <row r="7087" spans="2:6" x14ac:dyDescent="0.15">
      <c r="B7087">
        <f ca="1">IF(INDEX(Transactions!$L:$L,ROW()-8)="",TODAY(),INDEX(Transactions!$G:$G,ROW()-8))</f>
        <v>46238</v>
      </c>
      <c r="F7087">
        <f>IF(INDEX(Transactions!$L:$L,ROW()-8)="",0,INDEX(Transactions!$Q:$Q,ROW()-8))</f>
        <v>0</v>
      </c>
    </row>
    <row r="7088" spans="2:6" x14ac:dyDescent="0.15">
      <c r="B7088">
        <f ca="1">IF(INDEX(Transactions!$L:$L,ROW()-8)="",TODAY(),INDEX(Transactions!$G:$G,ROW()-8))</f>
        <v>46238</v>
      </c>
      <c r="F7088">
        <f>IF(INDEX(Transactions!$L:$L,ROW()-8)="",0,INDEX(Transactions!$Q:$Q,ROW()-8))</f>
        <v>0</v>
      </c>
    </row>
    <row r="7089" spans="2:6" x14ac:dyDescent="0.15">
      <c r="B7089">
        <f ca="1">IF(INDEX(Transactions!$L:$L,ROW()-8)="",TODAY(),INDEX(Transactions!$G:$G,ROW()-8))</f>
        <v>46238</v>
      </c>
      <c r="F7089">
        <f>IF(INDEX(Transactions!$L:$L,ROW()-8)="",0,INDEX(Transactions!$Q:$Q,ROW()-8))</f>
        <v>0</v>
      </c>
    </row>
    <row r="7090" spans="2:6" x14ac:dyDescent="0.15">
      <c r="B7090">
        <f ca="1">IF(INDEX(Transactions!$L:$L,ROW()-8)="",TODAY(),INDEX(Transactions!$G:$G,ROW()-8))</f>
        <v>46238</v>
      </c>
      <c r="F7090">
        <f>IF(INDEX(Transactions!$L:$L,ROW()-8)="",0,INDEX(Transactions!$Q:$Q,ROW()-8))</f>
        <v>0</v>
      </c>
    </row>
    <row r="7091" spans="2:6" x14ac:dyDescent="0.15">
      <c r="B7091">
        <f ca="1">IF(INDEX(Transactions!$L:$L,ROW()-8)="",TODAY(),INDEX(Transactions!$G:$G,ROW()-8))</f>
        <v>46238</v>
      </c>
      <c r="F7091">
        <f>IF(INDEX(Transactions!$L:$L,ROW()-8)="",0,INDEX(Transactions!$Q:$Q,ROW()-8))</f>
        <v>0</v>
      </c>
    </row>
    <row r="7092" spans="2:6" x14ac:dyDescent="0.15">
      <c r="B7092">
        <f ca="1">IF(INDEX(Transactions!$L:$L,ROW()-8)="",TODAY(),INDEX(Transactions!$G:$G,ROW()-8))</f>
        <v>46238</v>
      </c>
      <c r="F7092">
        <f>IF(INDEX(Transactions!$L:$L,ROW()-8)="",0,INDEX(Transactions!$Q:$Q,ROW()-8))</f>
        <v>0</v>
      </c>
    </row>
    <row r="7093" spans="2:6" x14ac:dyDescent="0.15">
      <c r="B7093">
        <f ca="1">IF(INDEX(Transactions!$L:$L,ROW()-8)="",TODAY(),INDEX(Transactions!$G:$G,ROW()-8))</f>
        <v>46238</v>
      </c>
      <c r="F7093">
        <f>IF(INDEX(Transactions!$L:$L,ROW()-8)="",0,INDEX(Transactions!$Q:$Q,ROW()-8))</f>
        <v>0</v>
      </c>
    </row>
    <row r="7094" spans="2:6" x14ac:dyDescent="0.15">
      <c r="B7094">
        <f ca="1">IF(INDEX(Transactions!$L:$L,ROW()-8)="",TODAY(),INDEX(Transactions!$G:$G,ROW()-8))</f>
        <v>46238</v>
      </c>
      <c r="F7094">
        <f>IF(INDEX(Transactions!$L:$L,ROW()-8)="",0,INDEX(Transactions!$Q:$Q,ROW()-8))</f>
        <v>0</v>
      </c>
    </row>
    <row r="7095" spans="2:6" x14ac:dyDescent="0.15">
      <c r="B7095">
        <f ca="1">IF(INDEX(Transactions!$L:$L,ROW()-8)="",TODAY(),INDEX(Transactions!$G:$G,ROW()-8))</f>
        <v>46238</v>
      </c>
      <c r="F7095">
        <f>IF(INDEX(Transactions!$L:$L,ROW()-8)="",0,INDEX(Transactions!$Q:$Q,ROW()-8))</f>
        <v>0</v>
      </c>
    </row>
    <row r="7096" spans="2:6" x14ac:dyDescent="0.15">
      <c r="B7096">
        <f ca="1">IF(INDEX(Transactions!$L:$L,ROW()-8)="",TODAY(),INDEX(Transactions!$G:$G,ROW()-8))</f>
        <v>46238</v>
      </c>
      <c r="F7096">
        <f>IF(INDEX(Transactions!$L:$L,ROW()-8)="",0,INDEX(Transactions!$Q:$Q,ROW()-8))</f>
        <v>0</v>
      </c>
    </row>
    <row r="7097" spans="2:6" x14ac:dyDescent="0.15">
      <c r="B7097">
        <f ca="1">IF(INDEX(Transactions!$L:$L,ROW()-8)="",TODAY(),INDEX(Transactions!$G:$G,ROW()-8))</f>
        <v>46238</v>
      </c>
      <c r="F7097">
        <f>IF(INDEX(Transactions!$L:$L,ROW()-8)="",0,INDEX(Transactions!$Q:$Q,ROW()-8))</f>
        <v>0</v>
      </c>
    </row>
    <row r="7098" spans="2:6" x14ac:dyDescent="0.15">
      <c r="B7098">
        <f ca="1">IF(INDEX(Transactions!$L:$L,ROW()-8)="",TODAY(),INDEX(Transactions!$G:$G,ROW()-8))</f>
        <v>46238</v>
      </c>
      <c r="F7098">
        <f>IF(INDEX(Transactions!$L:$L,ROW()-8)="",0,INDEX(Transactions!$Q:$Q,ROW()-8))</f>
        <v>0</v>
      </c>
    </row>
    <row r="7099" spans="2:6" x14ac:dyDescent="0.15">
      <c r="B7099">
        <f ca="1">IF(INDEX(Transactions!$L:$L,ROW()-8)="",TODAY(),INDEX(Transactions!$G:$G,ROW()-8))</f>
        <v>46238</v>
      </c>
      <c r="F7099">
        <f>IF(INDEX(Transactions!$L:$L,ROW()-8)="",0,INDEX(Transactions!$Q:$Q,ROW()-8))</f>
        <v>0</v>
      </c>
    </row>
    <row r="7100" spans="2:6" x14ac:dyDescent="0.15">
      <c r="B7100">
        <f ca="1">IF(INDEX(Transactions!$L:$L,ROW()-8)="",TODAY(),INDEX(Transactions!$G:$G,ROW()-8))</f>
        <v>46238</v>
      </c>
      <c r="F7100">
        <f>IF(INDEX(Transactions!$L:$L,ROW()-8)="",0,INDEX(Transactions!$Q:$Q,ROW()-8))</f>
        <v>0</v>
      </c>
    </row>
    <row r="7101" spans="2:6" x14ac:dyDescent="0.15">
      <c r="B7101">
        <f ca="1">IF(INDEX(Transactions!$L:$L,ROW()-8)="",TODAY(),INDEX(Transactions!$G:$G,ROW()-8))</f>
        <v>46238</v>
      </c>
      <c r="F7101">
        <f>IF(INDEX(Transactions!$L:$L,ROW()-8)="",0,INDEX(Transactions!$Q:$Q,ROW()-8))</f>
        <v>0</v>
      </c>
    </row>
    <row r="7102" spans="2:6" x14ac:dyDescent="0.15">
      <c r="B7102">
        <f ca="1">IF(INDEX(Transactions!$L:$L,ROW()-8)="",TODAY(),INDEX(Transactions!$G:$G,ROW()-8))</f>
        <v>46238</v>
      </c>
      <c r="F7102">
        <f>IF(INDEX(Transactions!$L:$L,ROW()-8)="",0,INDEX(Transactions!$Q:$Q,ROW()-8))</f>
        <v>0</v>
      </c>
    </row>
    <row r="7103" spans="2:6" x14ac:dyDescent="0.15">
      <c r="B7103">
        <f ca="1">IF(INDEX(Transactions!$L:$L,ROW()-8)="",TODAY(),INDEX(Transactions!$G:$G,ROW()-8))</f>
        <v>46238</v>
      </c>
      <c r="F7103">
        <f>IF(INDEX(Transactions!$L:$L,ROW()-8)="",0,INDEX(Transactions!$Q:$Q,ROW()-8))</f>
        <v>0</v>
      </c>
    </row>
    <row r="7104" spans="2:6" x14ac:dyDescent="0.15">
      <c r="B7104">
        <f ca="1">IF(INDEX(Transactions!$L:$L,ROW()-8)="",TODAY(),INDEX(Transactions!$G:$G,ROW()-8))</f>
        <v>46238</v>
      </c>
      <c r="F7104">
        <f>IF(INDEX(Transactions!$L:$L,ROW()-8)="",0,INDEX(Transactions!$Q:$Q,ROW()-8))</f>
        <v>0</v>
      </c>
    </row>
    <row r="7105" spans="2:6" x14ac:dyDescent="0.15">
      <c r="B7105">
        <f ca="1">IF(INDEX(Transactions!$L:$L,ROW()-8)="",TODAY(),INDEX(Transactions!$G:$G,ROW()-8))</f>
        <v>46238</v>
      </c>
      <c r="F7105">
        <f>IF(INDEX(Transactions!$L:$L,ROW()-8)="",0,INDEX(Transactions!$Q:$Q,ROW()-8))</f>
        <v>0</v>
      </c>
    </row>
    <row r="7106" spans="2:6" x14ac:dyDescent="0.15">
      <c r="B7106">
        <f ca="1">IF(INDEX(Transactions!$L:$L,ROW()-8)="",TODAY(),INDEX(Transactions!$G:$G,ROW()-8))</f>
        <v>46238</v>
      </c>
      <c r="F7106">
        <f>IF(INDEX(Transactions!$L:$L,ROW()-8)="",0,INDEX(Transactions!$Q:$Q,ROW()-8))</f>
        <v>0</v>
      </c>
    </row>
    <row r="7107" spans="2:6" x14ac:dyDescent="0.15">
      <c r="B7107">
        <f ca="1">IF(INDEX(Transactions!$L:$L,ROW()-8)="",TODAY(),INDEX(Transactions!$G:$G,ROW()-8))</f>
        <v>46238</v>
      </c>
      <c r="F7107">
        <f>IF(INDEX(Transactions!$L:$L,ROW()-8)="",0,INDEX(Transactions!$Q:$Q,ROW()-8))</f>
        <v>0</v>
      </c>
    </row>
    <row r="7108" spans="2:6" x14ac:dyDescent="0.15">
      <c r="B7108">
        <f ca="1">IF(INDEX(Transactions!$L:$L,ROW()-8)="",TODAY(),INDEX(Transactions!$G:$G,ROW()-8))</f>
        <v>46238</v>
      </c>
      <c r="F7108">
        <f>IF(INDEX(Transactions!$L:$L,ROW()-8)="",0,INDEX(Transactions!$Q:$Q,ROW()-8))</f>
        <v>0</v>
      </c>
    </row>
    <row r="7109" spans="2:6" x14ac:dyDescent="0.15">
      <c r="B7109">
        <f ca="1">IF(INDEX(Transactions!$L:$L,ROW()-8)="",TODAY(),INDEX(Transactions!$G:$G,ROW()-8))</f>
        <v>46238</v>
      </c>
      <c r="F7109">
        <f>IF(INDEX(Transactions!$L:$L,ROW()-8)="",0,INDEX(Transactions!$Q:$Q,ROW()-8))</f>
        <v>0</v>
      </c>
    </row>
    <row r="7110" spans="2:6" x14ac:dyDescent="0.15">
      <c r="B7110">
        <f ca="1">IF(INDEX(Transactions!$L:$L,ROW()-8)="",TODAY(),INDEX(Transactions!$G:$G,ROW()-8))</f>
        <v>46238</v>
      </c>
      <c r="F7110">
        <f>IF(INDEX(Transactions!$L:$L,ROW()-8)="",0,INDEX(Transactions!$Q:$Q,ROW()-8))</f>
        <v>0</v>
      </c>
    </row>
    <row r="7111" spans="2:6" x14ac:dyDescent="0.15">
      <c r="B7111">
        <f ca="1">IF(INDEX(Transactions!$L:$L,ROW()-8)="",TODAY(),INDEX(Transactions!$G:$G,ROW()-8))</f>
        <v>46238</v>
      </c>
      <c r="F7111">
        <f>IF(INDEX(Transactions!$L:$L,ROW()-8)="",0,INDEX(Transactions!$Q:$Q,ROW()-8))</f>
        <v>0</v>
      </c>
    </row>
    <row r="7112" spans="2:6" x14ac:dyDescent="0.15">
      <c r="B7112">
        <f ca="1">IF(INDEX(Transactions!$L:$L,ROW()-8)="",TODAY(),INDEX(Transactions!$G:$G,ROW()-8))</f>
        <v>46238</v>
      </c>
      <c r="F7112">
        <f>IF(INDEX(Transactions!$L:$L,ROW()-8)="",0,INDEX(Transactions!$Q:$Q,ROW()-8))</f>
        <v>0</v>
      </c>
    </row>
    <row r="7113" spans="2:6" x14ac:dyDescent="0.15">
      <c r="B7113">
        <f ca="1">IF(INDEX(Transactions!$L:$L,ROW()-8)="",TODAY(),INDEX(Transactions!$G:$G,ROW()-8))</f>
        <v>46238</v>
      </c>
      <c r="F7113">
        <f>IF(INDEX(Transactions!$L:$L,ROW()-8)="",0,INDEX(Transactions!$Q:$Q,ROW()-8))</f>
        <v>0</v>
      </c>
    </row>
    <row r="7114" spans="2:6" x14ac:dyDescent="0.15">
      <c r="B7114">
        <f ca="1">IF(INDEX(Transactions!$L:$L,ROW()-8)="",TODAY(),INDEX(Transactions!$G:$G,ROW()-8))</f>
        <v>46238</v>
      </c>
      <c r="F7114">
        <f>IF(INDEX(Transactions!$L:$L,ROW()-8)="",0,INDEX(Transactions!$Q:$Q,ROW()-8))</f>
        <v>0</v>
      </c>
    </row>
    <row r="7115" spans="2:6" x14ac:dyDescent="0.15">
      <c r="B7115">
        <f ca="1">IF(INDEX(Transactions!$L:$L,ROW()-8)="",TODAY(),INDEX(Transactions!$G:$G,ROW()-8))</f>
        <v>46238</v>
      </c>
      <c r="F7115">
        <f>IF(INDEX(Transactions!$L:$L,ROW()-8)="",0,INDEX(Transactions!$Q:$Q,ROW()-8))</f>
        <v>0</v>
      </c>
    </row>
    <row r="7116" spans="2:6" x14ac:dyDescent="0.15">
      <c r="B7116">
        <f ca="1">IF(INDEX(Transactions!$L:$L,ROW()-8)="",TODAY(),INDEX(Transactions!$G:$G,ROW()-8))</f>
        <v>46238</v>
      </c>
      <c r="F7116">
        <f>IF(INDEX(Transactions!$L:$L,ROW()-8)="",0,INDEX(Transactions!$Q:$Q,ROW()-8))</f>
        <v>0</v>
      </c>
    </row>
    <row r="7117" spans="2:6" x14ac:dyDescent="0.15">
      <c r="B7117">
        <f ca="1">IF(INDEX(Transactions!$L:$L,ROW()-8)="",TODAY(),INDEX(Transactions!$G:$G,ROW()-8))</f>
        <v>46238</v>
      </c>
      <c r="F7117">
        <f>IF(INDEX(Transactions!$L:$L,ROW()-8)="",0,INDEX(Transactions!$Q:$Q,ROW()-8))</f>
        <v>0</v>
      </c>
    </row>
    <row r="7118" spans="2:6" x14ac:dyDescent="0.15">
      <c r="B7118">
        <f ca="1">IF(INDEX(Transactions!$L:$L,ROW()-8)="",TODAY(),INDEX(Transactions!$G:$G,ROW()-8))</f>
        <v>46238</v>
      </c>
      <c r="F7118">
        <f>IF(INDEX(Transactions!$L:$L,ROW()-8)="",0,INDEX(Transactions!$Q:$Q,ROW()-8))</f>
        <v>0</v>
      </c>
    </row>
    <row r="7119" spans="2:6" x14ac:dyDescent="0.15">
      <c r="B7119">
        <f ca="1">IF(INDEX(Transactions!$L:$L,ROW()-8)="",TODAY(),INDEX(Transactions!$G:$G,ROW()-8))</f>
        <v>46238</v>
      </c>
      <c r="F7119">
        <f>IF(INDEX(Transactions!$L:$L,ROW()-8)="",0,INDEX(Transactions!$Q:$Q,ROW()-8))</f>
        <v>0</v>
      </c>
    </row>
    <row r="7120" spans="2:6" x14ac:dyDescent="0.15">
      <c r="B7120">
        <f ca="1">IF(INDEX(Transactions!$L:$L,ROW()-8)="",TODAY(),INDEX(Transactions!$G:$G,ROW()-8))</f>
        <v>46238</v>
      </c>
      <c r="F7120">
        <f>IF(INDEX(Transactions!$L:$L,ROW()-8)="",0,INDEX(Transactions!$Q:$Q,ROW()-8))</f>
        <v>0</v>
      </c>
    </row>
    <row r="7121" spans="2:6" x14ac:dyDescent="0.15">
      <c r="B7121">
        <f ca="1">IF(INDEX(Transactions!$L:$L,ROW()-8)="",TODAY(),INDEX(Transactions!$G:$G,ROW()-8))</f>
        <v>46238</v>
      </c>
      <c r="F7121">
        <f>IF(INDEX(Transactions!$L:$L,ROW()-8)="",0,INDEX(Transactions!$Q:$Q,ROW()-8))</f>
        <v>0</v>
      </c>
    </row>
    <row r="7122" spans="2:6" x14ac:dyDescent="0.15">
      <c r="B7122">
        <f ca="1">IF(INDEX(Transactions!$L:$L,ROW()-8)="",TODAY(),INDEX(Transactions!$G:$G,ROW()-8))</f>
        <v>46238</v>
      </c>
      <c r="F7122">
        <f>IF(INDEX(Transactions!$L:$L,ROW()-8)="",0,INDEX(Transactions!$Q:$Q,ROW()-8))</f>
        <v>0</v>
      </c>
    </row>
    <row r="7123" spans="2:6" x14ac:dyDescent="0.15">
      <c r="B7123">
        <f ca="1">IF(INDEX(Transactions!$L:$L,ROW()-8)="",TODAY(),INDEX(Transactions!$G:$G,ROW()-8))</f>
        <v>46238</v>
      </c>
      <c r="F7123">
        <f>IF(INDEX(Transactions!$L:$L,ROW()-8)="",0,INDEX(Transactions!$Q:$Q,ROW()-8))</f>
        <v>0</v>
      </c>
    </row>
    <row r="7124" spans="2:6" x14ac:dyDescent="0.15">
      <c r="B7124">
        <f ca="1">IF(INDEX(Transactions!$L:$L,ROW()-8)="",TODAY(),INDEX(Transactions!$G:$G,ROW()-8))</f>
        <v>46238</v>
      </c>
      <c r="F7124">
        <f>IF(INDEX(Transactions!$L:$L,ROW()-8)="",0,INDEX(Transactions!$Q:$Q,ROW()-8))</f>
        <v>0</v>
      </c>
    </row>
    <row r="7125" spans="2:6" x14ac:dyDescent="0.15">
      <c r="B7125">
        <f ca="1">IF(INDEX(Transactions!$L:$L,ROW()-8)="",TODAY(),INDEX(Transactions!$G:$G,ROW()-8))</f>
        <v>46238</v>
      </c>
      <c r="F7125">
        <f>IF(INDEX(Transactions!$L:$L,ROW()-8)="",0,INDEX(Transactions!$Q:$Q,ROW()-8))</f>
        <v>0</v>
      </c>
    </row>
    <row r="7126" spans="2:6" x14ac:dyDescent="0.15">
      <c r="B7126">
        <f ca="1">IF(INDEX(Transactions!$L:$L,ROW()-8)="",TODAY(),INDEX(Transactions!$G:$G,ROW()-8))</f>
        <v>46238</v>
      </c>
      <c r="F7126">
        <f>IF(INDEX(Transactions!$L:$L,ROW()-8)="",0,INDEX(Transactions!$Q:$Q,ROW()-8))</f>
        <v>0</v>
      </c>
    </row>
    <row r="7127" spans="2:6" x14ac:dyDescent="0.15">
      <c r="B7127">
        <f ca="1">IF(INDEX(Transactions!$L:$L,ROW()-8)="",TODAY(),INDEX(Transactions!$G:$G,ROW()-8))</f>
        <v>46238</v>
      </c>
      <c r="F7127">
        <f>IF(INDEX(Transactions!$L:$L,ROW()-8)="",0,INDEX(Transactions!$Q:$Q,ROW()-8))</f>
        <v>0</v>
      </c>
    </row>
    <row r="7128" spans="2:6" x14ac:dyDescent="0.15">
      <c r="B7128">
        <f ca="1">IF(INDEX(Transactions!$L:$L,ROW()-8)="",TODAY(),INDEX(Transactions!$G:$G,ROW()-8))</f>
        <v>46238</v>
      </c>
      <c r="F7128">
        <f>IF(INDEX(Transactions!$L:$L,ROW()-8)="",0,INDEX(Transactions!$Q:$Q,ROW()-8))</f>
        <v>0</v>
      </c>
    </row>
    <row r="7129" spans="2:6" x14ac:dyDescent="0.15">
      <c r="B7129">
        <f ca="1">IF(INDEX(Transactions!$L:$L,ROW()-8)="",TODAY(),INDEX(Transactions!$G:$G,ROW()-8))</f>
        <v>46238</v>
      </c>
      <c r="F7129">
        <f>IF(INDEX(Transactions!$L:$L,ROW()-8)="",0,INDEX(Transactions!$Q:$Q,ROW()-8))</f>
        <v>0</v>
      </c>
    </row>
    <row r="7130" spans="2:6" x14ac:dyDescent="0.15">
      <c r="B7130">
        <f ca="1">IF(INDEX(Transactions!$L:$L,ROW()-8)="",TODAY(),INDEX(Transactions!$G:$G,ROW()-8))</f>
        <v>46238</v>
      </c>
      <c r="F7130">
        <f>IF(INDEX(Transactions!$L:$L,ROW()-8)="",0,INDEX(Transactions!$Q:$Q,ROW()-8))</f>
        <v>0</v>
      </c>
    </row>
    <row r="7131" spans="2:6" x14ac:dyDescent="0.15">
      <c r="B7131">
        <f ca="1">IF(INDEX(Transactions!$L:$L,ROW()-8)="",TODAY(),INDEX(Transactions!$G:$G,ROW()-8))</f>
        <v>46238</v>
      </c>
      <c r="F7131">
        <f>IF(INDEX(Transactions!$L:$L,ROW()-8)="",0,INDEX(Transactions!$Q:$Q,ROW()-8))</f>
        <v>0</v>
      </c>
    </row>
    <row r="7132" spans="2:6" x14ac:dyDescent="0.15">
      <c r="B7132">
        <f ca="1">IF(INDEX(Transactions!$L:$L,ROW()-8)="",TODAY(),INDEX(Transactions!$G:$G,ROW()-8))</f>
        <v>46238</v>
      </c>
      <c r="F7132">
        <f>IF(INDEX(Transactions!$L:$L,ROW()-8)="",0,INDEX(Transactions!$Q:$Q,ROW()-8))</f>
        <v>0</v>
      </c>
    </row>
    <row r="7133" spans="2:6" x14ac:dyDescent="0.15">
      <c r="B7133">
        <f ca="1">IF(INDEX(Transactions!$L:$L,ROW()-8)="",TODAY(),INDEX(Transactions!$G:$G,ROW()-8))</f>
        <v>46238</v>
      </c>
      <c r="F7133">
        <f>IF(INDEX(Transactions!$L:$L,ROW()-8)="",0,INDEX(Transactions!$Q:$Q,ROW()-8))</f>
        <v>0</v>
      </c>
    </row>
    <row r="7134" spans="2:6" x14ac:dyDescent="0.15">
      <c r="B7134">
        <f ca="1">IF(INDEX(Transactions!$L:$L,ROW()-8)="",TODAY(),INDEX(Transactions!$G:$G,ROW()-8))</f>
        <v>46238</v>
      </c>
      <c r="F7134">
        <f>IF(INDEX(Transactions!$L:$L,ROW()-8)="",0,INDEX(Transactions!$Q:$Q,ROW()-8))</f>
        <v>0</v>
      </c>
    </row>
    <row r="7135" spans="2:6" x14ac:dyDescent="0.15">
      <c r="B7135">
        <f ca="1">IF(INDEX(Transactions!$L:$L,ROW()-8)="",TODAY(),INDEX(Transactions!$G:$G,ROW()-8))</f>
        <v>46238</v>
      </c>
      <c r="F7135">
        <f>IF(INDEX(Transactions!$L:$L,ROW()-8)="",0,INDEX(Transactions!$Q:$Q,ROW()-8))</f>
        <v>0</v>
      </c>
    </row>
    <row r="7136" spans="2:6" x14ac:dyDescent="0.15">
      <c r="B7136">
        <f ca="1">IF(INDEX(Transactions!$L:$L,ROW()-8)="",TODAY(),INDEX(Transactions!$G:$G,ROW()-8))</f>
        <v>46238</v>
      </c>
      <c r="F7136">
        <f>IF(INDEX(Transactions!$L:$L,ROW()-8)="",0,INDEX(Transactions!$Q:$Q,ROW()-8))</f>
        <v>0</v>
      </c>
    </row>
    <row r="7137" spans="2:6" x14ac:dyDescent="0.15">
      <c r="B7137">
        <f ca="1">IF(INDEX(Transactions!$L:$L,ROW()-8)="",TODAY(),INDEX(Transactions!$G:$G,ROW()-8))</f>
        <v>46238</v>
      </c>
      <c r="F7137">
        <f>IF(INDEX(Transactions!$L:$L,ROW()-8)="",0,INDEX(Transactions!$Q:$Q,ROW()-8))</f>
        <v>0</v>
      </c>
    </row>
    <row r="7138" spans="2:6" x14ac:dyDescent="0.15">
      <c r="B7138">
        <f ca="1">IF(INDEX(Transactions!$L:$L,ROW()-8)="",TODAY(),INDEX(Transactions!$G:$G,ROW()-8))</f>
        <v>46238</v>
      </c>
      <c r="F7138">
        <f>IF(INDEX(Transactions!$L:$L,ROW()-8)="",0,INDEX(Transactions!$Q:$Q,ROW()-8))</f>
        <v>0</v>
      </c>
    </row>
    <row r="7139" spans="2:6" x14ac:dyDescent="0.15">
      <c r="B7139">
        <f ca="1">IF(INDEX(Transactions!$L:$L,ROW()-8)="",TODAY(),INDEX(Transactions!$G:$G,ROW()-8))</f>
        <v>46238</v>
      </c>
      <c r="F7139">
        <f>IF(INDEX(Transactions!$L:$L,ROW()-8)="",0,INDEX(Transactions!$Q:$Q,ROW()-8))</f>
        <v>0</v>
      </c>
    </row>
    <row r="7140" spans="2:6" x14ac:dyDescent="0.15">
      <c r="B7140">
        <f ca="1">IF(INDEX(Transactions!$L:$L,ROW()-8)="",TODAY(),INDEX(Transactions!$G:$G,ROW()-8))</f>
        <v>46238</v>
      </c>
      <c r="F7140">
        <f>IF(INDEX(Transactions!$L:$L,ROW()-8)="",0,INDEX(Transactions!$Q:$Q,ROW()-8))</f>
        <v>0</v>
      </c>
    </row>
    <row r="7141" spans="2:6" x14ac:dyDescent="0.15">
      <c r="B7141">
        <f ca="1">IF(INDEX(Transactions!$L:$L,ROW()-8)="",TODAY(),INDEX(Transactions!$G:$G,ROW()-8))</f>
        <v>46238</v>
      </c>
      <c r="F7141">
        <f>IF(INDEX(Transactions!$L:$L,ROW()-8)="",0,INDEX(Transactions!$Q:$Q,ROW()-8))</f>
        <v>0</v>
      </c>
    </row>
    <row r="7142" spans="2:6" x14ac:dyDescent="0.15">
      <c r="B7142">
        <f ca="1">IF(INDEX(Transactions!$L:$L,ROW()-8)="",TODAY(),INDEX(Transactions!$G:$G,ROW()-8))</f>
        <v>46238</v>
      </c>
      <c r="F7142">
        <f>IF(INDEX(Transactions!$L:$L,ROW()-8)="",0,INDEX(Transactions!$Q:$Q,ROW()-8))</f>
        <v>0</v>
      </c>
    </row>
    <row r="7143" spans="2:6" x14ac:dyDescent="0.15">
      <c r="B7143">
        <f ca="1">IF(INDEX(Transactions!$L:$L,ROW()-8)="",TODAY(),INDEX(Transactions!$G:$G,ROW()-8))</f>
        <v>46238</v>
      </c>
      <c r="F7143">
        <f>IF(INDEX(Transactions!$L:$L,ROW()-8)="",0,INDEX(Transactions!$Q:$Q,ROW()-8))</f>
        <v>0</v>
      </c>
    </row>
    <row r="7144" spans="2:6" x14ac:dyDescent="0.15">
      <c r="B7144">
        <f ca="1">IF(INDEX(Transactions!$L:$L,ROW()-8)="",TODAY(),INDEX(Transactions!$G:$G,ROW()-8))</f>
        <v>46238</v>
      </c>
      <c r="F7144">
        <f>IF(INDEX(Transactions!$L:$L,ROW()-8)="",0,INDEX(Transactions!$Q:$Q,ROW()-8))</f>
        <v>0</v>
      </c>
    </row>
    <row r="7145" spans="2:6" x14ac:dyDescent="0.15">
      <c r="B7145">
        <f ca="1">IF(INDEX(Transactions!$L:$L,ROW()-8)="",TODAY(),INDEX(Transactions!$G:$G,ROW()-8))</f>
        <v>46238</v>
      </c>
      <c r="F7145">
        <f>IF(INDEX(Transactions!$L:$L,ROW()-8)="",0,INDEX(Transactions!$Q:$Q,ROW()-8))</f>
        <v>0</v>
      </c>
    </row>
    <row r="7146" spans="2:6" x14ac:dyDescent="0.15">
      <c r="B7146">
        <f ca="1">IF(INDEX(Transactions!$L:$L,ROW()-8)="",TODAY(),INDEX(Transactions!$G:$G,ROW()-8))</f>
        <v>46238</v>
      </c>
      <c r="F7146">
        <f>IF(INDEX(Transactions!$L:$L,ROW()-8)="",0,INDEX(Transactions!$Q:$Q,ROW()-8))</f>
        <v>0</v>
      </c>
    </row>
    <row r="7147" spans="2:6" x14ac:dyDescent="0.15">
      <c r="B7147">
        <f ca="1">IF(INDEX(Transactions!$L:$L,ROW()-8)="",TODAY(),INDEX(Transactions!$G:$G,ROW()-8))</f>
        <v>46238</v>
      </c>
      <c r="F7147">
        <f>IF(INDEX(Transactions!$L:$L,ROW()-8)="",0,INDEX(Transactions!$Q:$Q,ROW()-8))</f>
        <v>0</v>
      </c>
    </row>
    <row r="7148" spans="2:6" x14ac:dyDescent="0.15">
      <c r="B7148">
        <f ca="1">IF(INDEX(Transactions!$L:$L,ROW()-8)="",TODAY(),INDEX(Transactions!$G:$G,ROW()-8))</f>
        <v>46238</v>
      </c>
      <c r="F7148">
        <f>IF(INDEX(Transactions!$L:$L,ROW()-8)="",0,INDEX(Transactions!$Q:$Q,ROW()-8))</f>
        <v>0</v>
      </c>
    </row>
    <row r="7149" spans="2:6" x14ac:dyDescent="0.15">
      <c r="B7149">
        <f ca="1">IF(INDEX(Transactions!$L:$L,ROW()-8)="",TODAY(),INDEX(Transactions!$G:$G,ROW()-8))</f>
        <v>46238</v>
      </c>
      <c r="F7149">
        <f>IF(INDEX(Transactions!$L:$L,ROW()-8)="",0,INDEX(Transactions!$Q:$Q,ROW()-8))</f>
        <v>0</v>
      </c>
    </row>
    <row r="7150" spans="2:6" x14ac:dyDescent="0.15">
      <c r="B7150">
        <f ca="1">IF(INDEX(Transactions!$L:$L,ROW()-8)="",TODAY(),INDEX(Transactions!$G:$G,ROW()-8))</f>
        <v>46238</v>
      </c>
      <c r="F7150">
        <f>IF(INDEX(Transactions!$L:$L,ROW()-8)="",0,INDEX(Transactions!$Q:$Q,ROW()-8))</f>
        <v>0</v>
      </c>
    </row>
    <row r="7151" spans="2:6" x14ac:dyDescent="0.15">
      <c r="B7151">
        <f ca="1">IF(INDEX(Transactions!$L:$L,ROW()-8)="",TODAY(),INDEX(Transactions!$G:$G,ROW()-8))</f>
        <v>46238</v>
      </c>
      <c r="F7151">
        <f>IF(INDEX(Transactions!$L:$L,ROW()-8)="",0,INDEX(Transactions!$Q:$Q,ROW()-8))</f>
        <v>0</v>
      </c>
    </row>
    <row r="7152" spans="2:6" x14ac:dyDescent="0.15">
      <c r="B7152">
        <f ca="1">IF(INDEX(Transactions!$L:$L,ROW()-8)="",TODAY(),INDEX(Transactions!$G:$G,ROW()-8))</f>
        <v>46238</v>
      </c>
      <c r="F7152">
        <f>IF(INDEX(Transactions!$L:$L,ROW()-8)="",0,INDEX(Transactions!$Q:$Q,ROW()-8))</f>
        <v>0</v>
      </c>
    </row>
    <row r="7153" spans="2:6" x14ac:dyDescent="0.15">
      <c r="B7153">
        <f ca="1">IF(INDEX(Transactions!$L:$L,ROW()-8)="",TODAY(),INDEX(Transactions!$G:$G,ROW()-8))</f>
        <v>46238</v>
      </c>
      <c r="F7153">
        <f>IF(INDEX(Transactions!$L:$L,ROW()-8)="",0,INDEX(Transactions!$Q:$Q,ROW()-8))</f>
        <v>0</v>
      </c>
    </row>
    <row r="7154" spans="2:6" x14ac:dyDescent="0.15">
      <c r="B7154">
        <f ca="1">IF(INDEX(Transactions!$L:$L,ROW()-8)="",TODAY(),INDEX(Transactions!$G:$G,ROW()-8))</f>
        <v>46238</v>
      </c>
      <c r="F7154">
        <f>IF(INDEX(Transactions!$L:$L,ROW()-8)="",0,INDEX(Transactions!$Q:$Q,ROW()-8))</f>
        <v>0</v>
      </c>
    </row>
    <row r="7155" spans="2:6" x14ac:dyDescent="0.15">
      <c r="B7155">
        <f ca="1">IF(INDEX(Transactions!$L:$L,ROW()-8)="",TODAY(),INDEX(Transactions!$G:$G,ROW()-8))</f>
        <v>46238</v>
      </c>
      <c r="F7155">
        <f>IF(INDEX(Transactions!$L:$L,ROW()-8)="",0,INDEX(Transactions!$Q:$Q,ROW()-8))</f>
        <v>0</v>
      </c>
    </row>
    <row r="7156" spans="2:6" x14ac:dyDescent="0.15">
      <c r="B7156">
        <f ca="1">IF(INDEX(Transactions!$L:$L,ROW()-8)="",TODAY(),INDEX(Transactions!$G:$G,ROW()-8))</f>
        <v>46238</v>
      </c>
      <c r="F7156">
        <f>IF(INDEX(Transactions!$L:$L,ROW()-8)="",0,INDEX(Transactions!$Q:$Q,ROW()-8))</f>
        <v>0</v>
      </c>
    </row>
    <row r="7157" spans="2:6" x14ac:dyDescent="0.15">
      <c r="B7157">
        <f ca="1">IF(INDEX(Transactions!$L:$L,ROW()-8)="",TODAY(),INDEX(Transactions!$G:$G,ROW()-8))</f>
        <v>46238</v>
      </c>
      <c r="F7157">
        <f>IF(INDEX(Transactions!$L:$L,ROW()-8)="",0,INDEX(Transactions!$Q:$Q,ROW()-8))</f>
        <v>0</v>
      </c>
    </row>
    <row r="7158" spans="2:6" x14ac:dyDescent="0.15">
      <c r="B7158">
        <f ca="1">IF(INDEX(Transactions!$L:$L,ROW()-8)="",TODAY(),INDEX(Transactions!$G:$G,ROW()-8))</f>
        <v>46238</v>
      </c>
      <c r="F7158">
        <f>IF(INDEX(Transactions!$L:$L,ROW()-8)="",0,INDEX(Transactions!$Q:$Q,ROW()-8))</f>
        <v>0</v>
      </c>
    </row>
    <row r="7159" spans="2:6" x14ac:dyDescent="0.15">
      <c r="B7159">
        <f ca="1">IF(INDEX(Transactions!$L:$L,ROW()-8)="",TODAY(),INDEX(Transactions!$G:$G,ROW()-8))</f>
        <v>46238</v>
      </c>
      <c r="F7159">
        <f>IF(INDEX(Transactions!$L:$L,ROW()-8)="",0,INDEX(Transactions!$Q:$Q,ROW()-8))</f>
        <v>0</v>
      </c>
    </row>
    <row r="7160" spans="2:6" x14ac:dyDescent="0.15">
      <c r="B7160">
        <f ca="1">IF(INDEX(Transactions!$L:$L,ROW()-8)="",TODAY(),INDEX(Transactions!$G:$G,ROW()-8))</f>
        <v>46238</v>
      </c>
      <c r="F7160">
        <f>IF(INDEX(Transactions!$L:$L,ROW()-8)="",0,INDEX(Transactions!$Q:$Q,ROW()-8))</f>
        <v>0</v>
      </c>
    </row>
    <row r="7161" spans="2:6" x14ac:dyDescent="0.15">
      <c r="B7161">
        <f ca="1">IF(INDEX(Transactions!$L:$L,ROW()-8)="",TODAY(),INDEX(Transactions!$G:$G,ROW()-8))</f>
        <v>46238</v>
      </c>
      <c r="F7161">
        <f>IF(INDEX(Transactions!$L:$L,ROW()-8)="",0,INDEX(Transactions!$Q:$Q,ROW()-8))</f>
        <v>0</v>
      </c>
    </row>
    <row r="7162" spans="2:6" x14ac:dyDescent="0.15">
      <c r="B7162">
        <f ca="1">IF(INDEX(Transactions!$L:$L,ROW()-8)="",TODAY(),INDEX(Transactions!$G:$G,ROW()-8))</f>
        <v>46238</v>
      </c>
      <c r="F7162">
        <f>IF(INDEX(Transactions!$L:$L,ROW()-8)="",0,INDEX(Transactions!$Q:$Q,ROW()-8))</f>
        <v>0</v>
      </c>
    </row>
    <row r="7163" spans="2:6" x14ac:dyDescent="0.15">
      <c r="B7163">
        <f ca="1">IF(INDEX(Transactions!$L:$L,ROW()-8)="",TODAY(),INDEX(Transactions!$G:$G,ROW()-8))</f>
        <v>46238</v>
      </c>
      <c r="F7163">
        <f>IF(INDEX(Transactions!$L:$L,ROW()-8)="",0,INDEX(Transactions!$Q:$Q,ROW()-8))</f>
        <v>0</v>
      </c>
    </row>
    <row r="7164" spans="2:6" x14ac:dyDescent="0.15">
      <c r="B7164">
        <f ca="1">IF(INDEX(Transactions!$L:$L,ROW()-8)="",TODAY(),INDEX(Transactions!$G:$G,ROW()-8))</f>
        <v>46238</v>
      </c>
      <c r="F7164">
        <f>IF(INDEX(Transactions!$L:$L,ROW()-8)="",0,INDEX(Transactions!$Q:$Q,ROW()-8))</f>
        <v>0</v>
      </c>
    </row>
    <row r="7165" spans="2:6" x14ac:dyDescent="0.15">
      <c r="B7165">
        <f ca="1">IF(INDEX(Transactions!$L:$L,ROW()-8)="",TODAY(),INDEX(Transactions!$G:$G,ROW()-8))</f>
        <v>46238</v>
      </c>
      <c r="F7165">
        <f>IF(INDEX(Transactions!$L:$L,ROW()-8)="",0,INDEX(Transactions!$Q:$Q,ROW()-8))</f>
        <v>0</v>
      </c>
    </row>
    <row r="7166" spans="2:6" x14ac:dyDescent="0.15">
      <c r="B7166">
        <f ca="1">IF(INDEX(Transactions!$L:$L,ROW()-8)="",TODAY(),INDEX(Transactions!$G:$G,ROW()-8))</f>
        <v>46238</v>
      </c>
      <c r="F7166">
        <f>IF(INDEX(Transactions!$L:$L,ROW()-8)="",0,INDEX(Transactions!$Q:$Q,ROW()-8))</f>
        <v>0</v>
      </c>
    </row>
    <row r="7167" spans="2:6" x14ac:dyDescent="0.15">
      <c r="B7167">
        <f ca="1">IF(INDEX(Transactions!$L:$L,ROW()-8)="",TODAY(),INDEX(Transactions!$G:$G,ROW()-8))</f>
        <v>46238</v>
      </c>
      <c r="F7167">
        <f>IF(INDEX(Transactions!$L:$L,ROW()-8)="",0,INDEX(Transactions!$Q:$Q,ROW()-8))</f>
        <v>0</v>
      </c>
    </row>
    <row r="7168" spans="2:6" x14ac:dyDescent="0.15">
      <c r="B7168">
        <f ca="1">IF(INDEX(Transactions!$L:$L,ROW()-8)="",TODAY(),INDEX(Transactions!$G:$G,ROW()-8))</f>
        <v>46238</v>
      </c>
      <c r="F7168">
        <f>IF(INDEX(Transactions!$L:$L,ROW()-8)="",0,INDEX(Transactions!$Q:$Q,ROW()-8))</f>
        <v>0</v>
      </c>
    </row>
    <row r="7169" spans="2:6" x14ac:dyDescent="0.15">
      <c r="B7169">
        <f ca="1">IF(INDEX(Transactions!$L:$L,ROW()-8)="",TODAY(),INDEX(Transactions!$G:$G,ROW()-8))</f>
        <v>46238</v>
      </c>
      <c r="F7169">
        <f>IF(INDEX(Transactions!$L:$L,ROW()-8)="",0,INDEX(Transactions!$Q:$Q,ROW()-8))</f>
        <v>0</v>
      </c>
    </row>
    <row r="7170" spans="2:6" x14ac:dyDescent="0.15">
      <c r="B7170">
        <f ca="1">IF(INDEX(Transactions!$L:$L,ROW()-8)="",TODAY(),INDEX(Transactions!$G:$G,ROW()-8))</f>
        <v>46238</v>
      </c>
      <c r="F7170">
        <f>IF(INDEX(Transactions!$L:$L,ROW()-8)="",0,INDEX(Transactions!$Q:$Q,ROW()-8))</f>
        <v>0</v>
      </c>
    </row>
    <row r="7171" spans="2:6" x14ac:dyDescent="0.15">
      <c r="B7171">
        <f ca="1">IF(INDEX(Transactions!$L:$L,ROW()-8)="",TODAY(),INDEX(Transactions!$G:$G,ROW()-8))</f>
        <v>46238</v>
      </c>
      <c r="F7171">
        <f>IF(INDEX(Transactions!$L:$L,ROW()-8)="",0,INDEX(Transactions!$Q:$Q,ROW()-8))</f>
        <v>0</v>
      </c>
    </row>
    <row r="7172" spans="2:6" x14ac:dyDescent="0.15">
      <c r="B7172">
        <f ca="1">IF(INDEX(Transactions!$L:$L,ROW()-8)="",TODAY(),INDEX(Transactions!$G:$G,ROW()-8))</f>
        <v>46238</v>
      </c>
      <c r="F7172">
        <f>IF(INDEX(Transactions!$L:$L,ROW()-8)="",0,INDEX(Transactions!$Q:$Q,ROW()-8))</f>
        <v>0</v>
      </c>
    </row>
    <row r="7173" spans="2:6" x14ac:dyDescent="0.15">
      <c r="B7173">
        <f ca="1">IF(INDEX(Transactions!$L:$L,ROW()-8)="",TODAY(),INDEX(Transactions!$G:$G,ROW()-8))</f>
        <v>46238</v>
      </c>
      <c r="F7173">
        <f>IF(INDEX(Transactions!$L:$L,ROW()-8)="",0,INDEX(Transactions!$Q:$Q,ROW()-8))</f>
        <v>0</v>
      </c>
    </row>
    <row r="7174" spans="2:6" x14ac:dyDescent="0.15">
      <c r="B7174">
        <f ca="1">IF(INDEX(Transactions!$L:$L,ROW()-8)="",TODAY(),INDEX(Transactions!$G:$G,ROW()-8))</f>
        <v>46238</v>
      </c>
      <c r="F7174">
        <f>IF(INDEX(Transactions!$L:$L,ROW()-8)="",0,INDEX(Transactions!$Q:$Q,ROW()-8))</f>
        <v>0</v>
      </c>
    </row>
    <row r="7175" spans="2:6" x14ac:dyDescent="0.15">
      <c r="B7175">
        <f ca="1">IF(INDEX(Transactions!$L:$L,ROW()-8)="",TODAY(),INDEX(Transactions!$G:$G,ROW()-8))</f>
        <v>46238</v>
      </c>
      <c r="F7175">
        <f>IF(INDEX(Transactions!$L:$L,ROW()-8)="",0,INDEX(Transactions!$Q:$Q,ROW()-8))</f>
        <v>0</v>
      </c>
    </row>
    <row r="7176" spans="2:6" x14ac:dyDescent="0.15">
      <c r="B7176">
        <f ca="1">IF(INDEX(Transactions!$L:$L,ROW()-8)="",TODAY(),INDEX(Transactions!$G:$G,ROW()-8))</f>
        <v>46238</v>
      </c>
      <c r="F7176">
        <f>IF(INDEX(Transactions!$L:$L,ROW()-8)="",0,INDEX(Transactions!$Q:$Q,ROW()-8))</f>
        <v>0</v>
      </c>
    </row>
    <row r="7177" spans="2:6" x14ac:dyDescent="0.15">
      <c r="B7177">
        <f ca="1">IF(INDEX(Transactions!$L:$L,ROW()-8)="",TODAY(),INDEX(Transactions!$G:$G,ROW()-8))</f>
        <v>46238</v>
      </c>
      <c r="F7177">
        <f>IF(INDEX(Transactions!$L:$L,ROW()-8)="",0,INDEX(Transactions!$Q:$Q,ROW()-8))</f>
        <v>0</v>
      </c>
    </row>
    <row r="7178" spans="2:6" x14ac:dyDescent="0.15">
      <c r="B7178">
        <f ca="1">IF(INDEX(Transactions!$L:$L,ROW()-8)="",TODAY(),INDEX(Transactions!$G:$G,ROW()-8))</f>
        <v>46238</v>
      </c>
      <c r="F7178">
        <f>IF(INDEX(Transactions!$L:$L,ROW()-8)="",0,INDEX(Transactions!$Q:$Q,ROW()-8))</f>
        <v>0</v>
      </c>
    </row>
    <row r="7179" spans="2:6" x14ac:dyDescent="0.15">
      <c r="B7179">
        <f ca="1">IF(INDEX(Transactions!$L:$L,ROW()-8)="",TODAY(),INDEX(Transactions!$G:$G,ROW()-8))</f>
        <v>46238</v>
      </c>
      <c r="F7179">
        <f>IF(INDEX(Transactions!$L:$L,ROW()-8)="",0,INDEX(Transactions!$Q:$Q,ROW()-8))</f>
        <v>0</v>
      </c>
    </row>
    <row r="7180" spans="2:6" x14ac:dyDescent="0.15">
      <c r="B7180">
        <f ca="1">IF(INDEX(Transactions!$L:$L,ROW()-8)="",TODAY(),INDEX(Transactions!$G:$G,ROW()-8))</f>
        <v>46238</v>
      </c>
      <c r="F7180">
        <f>IF(INDEX(Transactions!$L:$L,ROW()-8)="",0,INDEX(Transactions!$Q:$Q,ROW()-8))</f>
        <v>0</v>
      </c>
    </row>
    <row r="7181" spans="2:6" x14ac:dyDescent="0.15">
      <c r="B7181">
        <f ca="1">IF(INDEX(Transactions!$L:$L,ROW()-8)="",TODAY(),INDEX(Transactions!$G:$G,ROW()-8))</f>
        <v>46238</v>
      </c>
      <c r="F7181">
        <f>IF(INDEX(Transactions!$L:$L,ROW()-8)="",0,INDEX(Transactions!$Q:$Q,ROW()-8))</f>
        <v>0</v>
      </c>
    </row>
    <row r="7182" spans="2:6" x14ac:dyDescent="0.15">
      <c r="B7182">
        <f ca="1">IF(INDEX(Transactions!$L:$L,ROW()-8)="",TODAY(),INDEX(Transactions!$G:$G,ROW()-8))</f>
        <v>46238</v>
      </c>
      <c r="F7182">
        <f>IF(INDEX(Transactions!$L:$L,ROW()-8)="",0,INDEX(Transactions!$Q:$Q,ROW()-8))</f>
        <v>0</v>
      </c>
    </row>
    <row r="7183" spans="2:6" x14ac:dyDescent="0.15">
      <c r="B7183">
        <f ca="1">IF(INDEX(Transactions!$L:$L,ROW()-8)="",TODAY(),INDEX(Transactions!$G:$G,ROW()-8))</f>
        <v>46238</v>
      </c>
      <c r="F7183">
        <f>IF(INDEX(Transactions!$L:$L,ROW()-8)="",0,INDEX(Transactions!$Q:$Q,ROW()-8))</f>
        <v>0</v>
      </c>
    </row>
    <row r="7184" spans="2:6" x14ac:dyDescent="0.15">
      <c r="B7184">
        <f ca="1">IF(INDEX(Transactions!$L:$L,ROW()-8)="",TODAY(),INDEX(Transactions!$G:$G,ROW()-8))</f>
        <v>46238</v>
      </c>
      <c r="F7184">
        <f>IF(INDEX(Transactions!$L:$L,ROW()-8)="",0,INDEX(Transactions!$Q:$Q,ROW()-8))</f>
        <v>0</v>
      </c>
    </row>
    <row r="7185" spans="2:6" x14ac:dyDescent="0.15">
      <c r="B7185">
        <f ca="1">IF(INDEX(Transactions!$L:$L,ROW()-8)="",TODAY(),INDEX(Transactions!$G:$G,ROW()-8))</f>
        <v>46238</v>
      </c>
      <c r="F7185">
        <f>IF(INDEX(Transactions!$L:$L,ROW()-8)="",0,INDEX(Transactions!$Q:$Q,ROW()-8))</f>
        <v>0</v>
      </c>
    </row>
    <row r="7186" spans="2:6" x14ac:dyDescent="0.15">
      <c r="B7186">
        <f ca="1">IF(INDEX(Transactions!$L:$L,ROW()-8)="",TODAY(),INDEX(Transactions!$G:$G,ROW()-8))</f>
        <v>46238</v>
      </c>
      <c r="F7186">
        <f>IF(INDEX(Transactions!$L:$L,ROW()-8)="",0,INDEX(Transactions!$Q:$Q,ROW()-8))</f>
        <v>0</v>
      </c>
    </row>
    <row r="7187" spans="2:6" x14ac:dyDescent="0.15">
      <c r="B7187">
        <f ca="1">IF(INDEX(Transactions!$L:$L,ROW()-8)="",TODAY(),INDEX(Transactions!$G:$G,ROW()-8))</f>
        <v>46238</v>
      </c>
      <c r="F7187">
        <f>IF(INDEX(Transactions!$L:$L,ROW()-8)="",0,INDEX(Transactions!$Q:$Q,ROW()-8))</f>
        <v>0</v>
      </c>
    </row>
    <row r="7188" spans="2:6" x14ac:dyDescent="0.15">
      <c r="B7188">
        <f ca="1">IF(INDEX(Transactions!$L:$L,ROW()-8)="",TODAY(),INDEX(Transactions!$G:$G,ROW()-8))</f>
        <v>46238</v>
      </c>
      <c r="F7188">
        <f>IF(INDEX(Transactions!$L:$L,ROW()-8)="",0,INDEX(Transactions!$Q:$Q,ROW()-8))</f>
        <v>0</v>
      </c>
    </row>
    <row r="7189" spans="2:6" x14ac:dyDescent="0.15">
      <c r="B7189">
        <f ca="1">IF(INDEX(Transactions!$L:$L,ROW()-8)="",TODAY(),INDEX(Transactions!$G:$G,ROW()-8))</f>
        <v>46238</v>
      </c>
      <c r="F7189">
        <f>IF(INDEX(Transactions!$L:$L,ROW()-8)="",0,INDEX(Transactions!$Q:$Q,ROW()-8))</f>
        <v>0</v>
      </c>
    </row>
    <row r="7190" spans="2:6" x14ac:dyDescent="0.15">
      <c r="B7190">
        <f ca="1">IF(INDEX(Transactions!$L:$L,ROW()-8)="",TODAY(),INDEX(Transactions!$G:$G,ROW()-8))</f>
        <v>46238</v>
      </c>
      <c r="F7190">
        <f>IF(INDEX(Transactions!$L:$L,ROW()-8)="",0,INDEX(Transactions!$Q:$Q,ROW()-8))</f>
        <v>0</v>
      </c>
    </row>
    <row r="7191" spans="2:6" x14ac:dyDescent="0.15">
      <c r="B7191">
        <f ca="1">IF(INDEX(Transactions!$L:$L,ROW()-8)="",TODAY(),INDEX(Transactions!$G:$G,ROW()-8))</f>
        <v>46238</v>
      </c>
      <c r="F7191">
        <f>IF(INDEX(Transactions!$L:$L,ROW()-8)="",0,INDEX(Transactions!$Q:$Q,ROW()-8))</f>
        <v>0</v>
      </c>
    </row>
    <row r="7192" spans="2:6" x14ac:dyDescent="0.15">
      <c r="B7192">
        <f ca="1">IF(INDEX(Transactions!$L:$L,ROW()-8)="",TODAY(),INDEX(Transactions!$G:$G,ROW()-8))</f>
        <v>46238</v>
      </c>
      <c r="F7192">
        <f>IF(INDEX(Transactions!$L:$L,ROW()-8)="",0,INDEX(Transactions!$Q:$Q,ROW()-8))</f>
        <v>0</v>
      </c>
    </row>
    <row r="7193" spans="2:6" x14ac:dyDescent="0.15">
      <c r="B7193">
        <f ca="1">IF(INDEX(Transactions!$L:$L,ROW()-8)="",TODAY(),INDEX(Transactions!$G:$G,ROW()-8))</f>
        <v>46238</v>
      </c>
      <c r="F7193">
        <f>IF(INDEX(Transactions!$L:$L,ROW()-8)="",0,INDEX(Transactions!$Q:$Q,ROW()-8))</f>
        <v>0</v>
      </c>
    </row>
    <row r="7194" spans="2:6" x14ac:dyDescent="0.15">
      <c r="B7194">
        <f ca="1">IF(INDEX(Transactions!$L:$L,ROW()-8)="",TODAY(),INDEX(Transactions!$G:$G,ROW()-8))</f>
        <v>46238</v>
      </c>
      <c r="F7194">
        <f>IF(INDEX(Transactions!$L:$L,ROW()-8)="",0,INDEX(Transactions!$Q:$Q,ROW()-8))</f>
        <v>0</v>
      </c>
    </row>
    <row r="7195" spans="2:6" x14ac:dyDescent="0.15">
      <c r="B7195">
        <f ca="1">IF(INDEX(Transactions!$L:$L,ROW()-8)="",TODAY(),INDEX(Transactions!$G:$G,ROW()-8))</f>
        <v>46238</v>
      </c>
      <c r="F7195">
        <f>IF(INDEX(Transactions!$L:$L,ROW()-8)="",0,INDEX(Transactions!$Q:$Q,ROW()-8))</f>
        <v>0</v>
      </c>
    </row>
    <row r="7196" spans="2:6" x14ac:dyDescent="0.15">
      <c r="B7196">
        <f ca="1">IF(INDEX(Transactions!$L:$L,ROW()-8)="",TODAY(),INDEX(Transactions!$G:$G,ROW()-8))</f>
        <v>46238</v>
      </c>
      <c r="F7196">
        <f>IF(INDEX(Transactions!$L:$L,ROW()-8)="",0,INDEX(Transactions!$Q:$Q,ROW()-8))</f>
        <v>0</v>
      </c>
    </row>
    <row r="7197" spans="2:6" x14ac:dyDescent="0.15">
      <c r="B7197">
        <f ca="1">IF(INDEX(Transactions!$L:$L,ROW()-8)="",TODAY(),INDEX(Transactions!$G:$G,ROW()-8))</f>
        <v>46238</v>
      </c>
      <c r="F7197">
        <f>IF(INDEX(Transactions!$L:$L,ROW()-8)="",0,INDEX(Transactions!$Q:$Q,ROW()-8))</f>
        <v>0</v>
      </c>
    </row>
    <row r="7198" spans="2:6" x14ac:dyDescent="0.15">
      <c r="B7198">
        <f ca="1">IF(INDEX(Transactions!$L:$L,ROW()-8)="",TODAY(),INDEX(Transactions!$G:$G,ROW()-8))</f>
        <v>46238</v>
      </c>
      <c r="F7198">
        <f>IF(INDEX(Transactions!$L:$L,ROW()-8)="",0,INDEX(Transactions!$Q:$Q,ROW()-8))</f>
        <v>0</v>
      </c>
    </row>
    <row r="7199" spans="2:6" x14ac:dyDescent="0.15">
      <c r="B7199">
        <f ca="1">IF(INDEX(Transactions!$L:$L,ROW()-8)="",TODAY(),INDEX(Transactions!$G:$G,ROW()-8))</f>
        <v>46238</v>
      </c>
      <c r="F7199">
        <f>IF(INDEX(Transactions!$L:$L,ROW()-8)="",0,INDEX(Transactions!$Q:$Q,ROW()-8))</f>
        <v>0</v>
      </c>
    </row>
    <row r="7200" spans="2:6" x14ac:dyDescent="0.15">
      <c r="B7200">
        <f ca="1">IF(INDEX(Transactions!$L:$L,ROW()-8)="",TODAY(),INDEX(Transactions!$G:$G,ROW()-8))</f>
        <v>46238</v>
      </c>
      <c r="F7200">
        <f>IF(INDEX(Transactions!$L:$L,ROW()-8)="",0,INDEX(Transactions!$Q:$Q,ROW()-8))</f>
        <v>0</v>
      </c>
    </row>
    <row r="7201" spans="2:6" x14ac:dyDescent="0.15">
      <c r="B7201">
        <f ca="1">IF(INDEX(Transactions!$L:$L,ROW()-8)="",TODAY(),INDEX(Transactions!$G:$G,ROW()-8))</f>
        <v>46238</v>
      </c>
      <c r="F7201">
        <f>IF(INDEX(Transactions!$L:$L,ROW()-8)="",0,INDEX(Transactions!$Q:$Q,ROW()-8))</f>
        <v>0</v>
      </c>
    </row>
    <row r="7202" spans="2:6" x14ac:dyDescent="0.15">
      <c r="B7202">
        <f ca="1">IF(INDEX(Transactions!$L:$L,ROW()-8)="",TODAY(),INDEX(Transactions!$G:$G,ROW()-8))</f>
        <v>46238</v>
      </c>
      <c r="F7202">
        <f>IF(INDEX(Transactions!$L:$L,ROW()-8)="",0,INDEX(Transactions!$Q:$Q,ROW()-8))</f>
        <v>0</v>
      </c>
    </row>
    <row r="7203" spans="2:6" x14ac:dyDescent="0.15">
      <c r="B7203">
        <f ca="1">IF(INDEX(Transactions!$L:$L,ROW()-8)="",TODAY(),INDEX(Transactions!$G:$G,ROW()-8))</f>
        <v>46238</v>
      </c>
      <c r="F7203">
        <f>IF(INDEX(Transactions!$L:$L,ROW()-8)="",0,INDEX(Transactions!$Q:$Q,ROW()-8))</f>
        <v>0</v>
      </c>
    </row>
    <row r="7204" spans="2:6" x14ac:dyDescent="0.15">
      <c r="B7204">
        <f ca="1">IF(INDEX(Transactions!$L:$L,ROW()-8)="",TODAY(),INDEX(Transactions!$G:$G,ROW()-8))</f>
        <v>46238</v>
      </c>
      <c r="F7204">
        <f>IF(INDEX(Transactions!$L:$L,ROW()-8)="",0,INDEX(Transactions!$Q:$Q,ROW()-8))</f>
        <v>0</v>
      </c>
    </row>
    <row r="7205" spans="2:6" x14ac:dyDescent="0.15">
      <c r="B7205">
        <f ca="1">IF(INDEX(Transactions!$L:$L,ROW()-8)="",TODAY(),INDEX(Transactions!$G:$G,ROW()-8))</f>
        <v>46238</v>
      </c>
      <c r="F7205">
        <f>IF(INDEX(Transactions!$L:$L,ROW()-8)="",0,INDEX(Transactions!$Q:$Q,ROW()-8))</f>
        <v>0</v>
      </c>
    </row>
    <row r="7206" spans="2:6" x14ac:dyDescent="0.15">
      <c r="B7206">
        <f ca="1">IF(INDEX(Transactions!$L:$L,ROW()-8)="",TODAY(),INDEX(Transactions!$G:$G,ROW()-8))</f>
        <v>46238</v>
      </c>
      <c r="F7206">
        <f>IF(INDEX(Transactions!$L:$L,ROW()-8)="",0,INDEX(Transactions!$Q:$Q,ROW()-8))</f>
        <v>0</v>
      </c>
    </row>
    <row r="7207" spans="2:6" x14ac:dyDescent="0.15">
      <c r="B7207">
        <f ca="1">IF(INDEX(Transactions!$L:$L,ROW()-8)="",TODAY(),INDEX(Transactions!$G:$G,ROW()-8))</f>
        <v>46238</v>
      </c>
      <c r="F7207">
        <f>IF(INDEX(Transactions!$L:$L,ROW()-8)="",0,INDEX(Transactions!$Q:$Q,ROW()-8))</f>
        <v>0</v>
      </c>
    </row>
    <row r="7208" spans="2:6" x14ac:dyDescent="0.15">
      <c r="B7208">
        <f ca="1">IF(INDEX(Transactions!$L:$L,ROW()-8)="",TODAY(),INDEX(Transactions!$G:$G,ROW()-8))</f>
        <v>46238</v>
      </c>
      <c r="F7208">
        <f>IF(INDEX(Transactions!$L:$L,ROW()-8)="",0,INDEX(Transactions!$Q:$Q,ROW()-8))</f>
        <v>0</v>
      </c>
    </row>
    <row r="7209" spans="2:6" x14ac:dyDescent="0.15">
      <c r="B7209">
        <f ca="1">IF(INDEX(Transactions!$L:$L,ROW()-8)="",TODAY(),INDEX(Transactions!$G:$G,ROW()-8))</f>
        <v>46238</v>
      </c>
      <c r="F7209">
        <f>IF(INDEX(Transactions!$L:$L,ROW()-8)="",0,INDEX(Transactions!$Q:$Q,ROW()-8))</f>
        <v>0</v>
      </c>
    </row>
    <row r="7210" spans="2:6" x14ac:dyDescent="0.15">
      <c r="B7210">
        <f ca="1">IF(INDEX(Transactions!$L:$L,ROW()-8)="",TODAY(),INDEX(Transactions!$G:$G,ROW()-8))</f>
        <v>46238</v>
      </c>
      <c r="F7210">
        <f>IF(INDEX(Transactions!$L:$L,ROW()-8)="",0,INDEX(Transactions!$Q:$Q,ROW()-8))</f>
        <v>0</v>
      </c>
    </row>
    <row r="7211" spans="2:6" x14ac:dyDescent="0.15">
      <c r="B7211">
        <f ca="1">IF(INDEX(Transactions!$L:$L,ROW()-8)="",TODAY(),INDEX(Transactions!$G:$G,ROW()-8))</f>
        <v>46238</v>
      </c>
      <c r="F7211">
        <f>IF(INDEX(Transactions!$L:$L,ROW()-8)="",0,INDEX(Transactions!$Q:$Q,ROW()-8))</f>
        <v>0</v>
      </c>
    </row>
    <row r="7212" spans="2:6" x14ac:dyDescent="0.15">
      <c r="B7212">
        <f ca="1">IF(INDEX(Transactions!$L:$L,ROW()-8)="",TODAY(),INDEX(Transactions!$G:$G,ROW()-8))</f>
        <v>46238</v>
      </c>
      <c r="F7212">
        <f>IF(INDEX(Transactions!$L:$L,ROW()-8)="",0,INDEX(Transactions!$Q:$Q,ROW()-8))</f>
        <v>0</v>
      </c>
    </row>
    <row r="7213" spans="2:6" x14ac:dyDescent="0.15">
      <c r="B7213">
        <f ca="1">IF(INDEX(Transactions!$L:$L,ROW()-8)="",TODAY(),INDEX(Transactions!$G:$G,ROW()-8))</f>
        <v>46238</v>
      </c>
      <c r="F7213">
        <f>IF(INDEX(Transactions!$L:$L,ROW()-8)="",0,INDEX(Transactions!$Q:$Q,ROW()-8))</f>
        <v>0</v>
      </c>
    </row>
    <row r="7214" spans="2:6" x14ac:dyDescent="0.15">
      <c r="B7214">
        <f ca="1">IF(INDEX(Transactions!$L:$L,ROW()-8)="",TODAY(),INDEX(Transactions!$G:$G,ROW()-8))</f>
        <v>46238</v>
      </c>
      <c r="F7214">
        <f>IF(INDEX(Transactions!$L:$L,ROW()-8)="",0,INDEX(Transactions!$Q:$Q,ROW()-8))</f>
        <v>0</v>
      </c>
    </row>
    <row r="7215" spans="2:6" x14ac:dyDescent="0.15">
      <c r="B7215">
        <f ca="1">IF(INDEX(Transactions!$L:$L,ROW()-8)="",TODAY(),INDEX(Transactions!$G:$G,ROW()-8))</f>
        <v>46238</v>
      </c>
      <c r="F7215">
        <f>IF(INDEX(Transactions!$L:$L,ROW()-8)="",0,INDEX(Transactions!$Q:$Q,ROW()-8))</f>
        <v>0</v>
      </c>
    </row>
    <row r="7216" spans="2:6" x14ac:dyDescent="0.15">
      <c r="B7216">
        <f ca="1">IF(INDEX(Transactions!$L:$L,ROW()-8)="",TODAY(),INDEX(Transactions!$G:$G,ROW()-8))</f>
        <v>46238</v>
      </c>
      <c r="F7216">
        <f>IF(INDEX(Transactions!$L:$L,ROW()-8)="",0,INDEX(Transactions!$Q:$Q,ROW()-8))</f>
        <v>0</v>
      </c>
    </row>
    <row r="7217" spans="2:6" x14ac:dyDescent="0.15">
      <c r="B7217">
        <f ca="1">IF(INDEX(Transactions!$L:$L,ROW()-8)="",TODAY(),INDEX(Transactions!$G:$G,ROW()-8))</f>
        <v>46238</v>
      </c>
      <c r="F7217">
        <f>IF(INDEX(Transactions!$L:$L,ROW()-8)="",0,INDEX(Transactions!$Q:$Q,ROW()-8))</f>
        <v>0</v>
      </c>
    </row>
    <row r="7218" spans="2:6" x14ac:dyDescent="0.15">
      <c r="B7218">
        <f ca="1">IF(INDEX(Transactions!$L:$L,ROW()-8)="",TODAY(),INDEX(Transactions!$G:$G,ROW()-8))</f>
        <v>46238</v>
      </c>
      <c r="F7218">
        <f>IF(INDEX(Transactions!$L:$L,ROW()-8)="",0,INDEX(Transactions!$Q:$Q,ROW()-8))</f>
        <v>0</v>
      </c>
    </row>
    <row r="7219" spans="2:6" x14ac:dyDescent="0.15">
      <c r="B7219">
        <f ca="1">IF(INDEX(Transactions!$L:$L,ROW()-8)="",TODAY(),INDEX(Transactions!$G:$G,ROW()-8))</f>
        <v>46238</v>
      </c>
      <c r="F7219">
        <f>IF(INDEX(Transactions!$L:$L,ROW()-8)="",0,INDEX(Transactions!$Q:$Q,ROW()-8))</f>
        <v>0</v>
      </c>
    </row>
    <row r="7220" spans="2:6" x14ac:dyDescent="0.15">
      <c r="B7220">
        <f ca="1">IF(INDEX(Transactions!$L:$L,ROW()-8)="",TODAY(),INDEX(Transactions!$G:$G,ROW()-8))</f>
        <v>46238</v>
      </c>
      <c r="F7220">
        <f>IF(INDEX(Transactions!$L:$L,ROW()-8)="",0,INDEX(Transactions!$Q:$Q,ROW()-8))</f>
        <v>0</v>
      </c>
    </row>
    <row r="7221" spans="2:6" x14ac:dyDescent="0.15">
      <c r="B7221">
        <f ca="1">IF(INDEX(Transactions!$L:$L,ROW()-8)="",TODAY(),INDEX(Transactions!$G:$G,ROW()-8))</f>
        <v>46238</v>
      </c>
      <c r="F7221">
        <f>IF(INDEX(Transactions!$L:$L,ROW()-8)="",0,INDEX(Transactions!$Q:$Q,ROW()-8))</f>
        <v>0</v>
      </c>
    </row>
    <row r="7222" spans="2:6" x14ac:dyDescent="0.15">
      <c r="B7222">
        <f ca="1">IF(INDEX(Transactions!$L:$L,ROW()-8)="",TODAY(),INDEX(Transactions!$G:$G,ROW()-8))</f>
        <v>46238</v>
      </c>
      <c r="F7222">
        <f>IF(INDEX(Transactions!$L:$L,ROW()-8)="",0,INDEX(Transactions!$Q:$Q,ROW()-8))</f>
        <v>0</v>
      </c>
    </row>
    <row r="7223" spans="2:6" x14ac:dyDescent="0.15">
      <c r="B7223">
        <f ca="1">IF(INDEX(Transactions!$L:$L,ROW()-8)="",TODAY(),INDEX(Transactions!$G:$G,ROW()-8))</f>
        <v>46238</v>
      </c>
      <c r="F7223">
        <f>IF(INDEX(Transactions!$L:$L,ROW()-8)="",0,INDEX(Transactions!$Q:$Q,ROW()-8))</f>
        <v>0</v>
      </c>
    </row>
    <row r="7224" spans="2:6" x14ac:dyDescent="0.15">
      <c r="B7224">
        <f ca="1">IF(INDEX(Transactions!$L:$L,ROW()-8)="",TODAY(),INDEX(Transactions!$G:$G,ROW()-8))</f>
        <v>46238</v>
      </c>
      <c r="F7224">
        <f>IF(INDEX(Transactions!$L:$L,ROW()-8)="",0,INDEX(Transactions!$Q:$Q,ROW()-8))</f>
        <v>0</v>
      </c>
    </row>
    <row r="7225" spans="2:6" x14ac:dyDescent="0.15">
      <c r="B7225">
        <f ca="1">IF(INDEX(Transactions!$L:$L,ROW()-8)="",TODAY(),INDEX(Transactions!$G:$G,ROW()-8))</f>
        <v>46238</v>
      </c>
      <c r="F7225">
        <f>IF(INDEX(Transactions!$L:$L,ROW()-8)="",0,INDEX(Transactions!$Q:$Q,ROW()-8))</f>
        <v>0</v>
      </c>
    </row>
    <row r="7226" spans="2:6" x14ac:dyDescent="0.15">
      <c r="B7226">
        <f ca="1">IF(INDEX(Transactions!$L:$L,ROW()-8)="",TODAY(),INDEX(Transactions!$G:$G,ROW()-8))</f>
        <v>46238</v>
      </c>
      <c r="F7226">
        <f>IF(INDEX(Transactions!$L:$L,ROW()-8)="",0,INDEX(Transactions!$Q:$Q,ROW()-8))</f>
        <v>0</v>
      </c>
    </row>
    <row r="7227" spans="2:6" x14ac:dyDescent="0.15">
      <c r="B7227">
        <f ca="1">IF(INDEX(Transactions!$L:$L,ROW()-8)="",TODAY(),INDEX(Transactions!$G:$G,ROW()-8))</f>
        <v>46238</v>
      </c>
      <c r="F7227">
        <f>IF(INDEX(Transactions!$L:$L,ROW()-8)="",0,INDEX(Transactions!$Q:$Q,ROW()-8))</f>
        <v>0</v>
      </c>
    </row>
    <row r="7228" spans="2:6" x14ac:dyDescent="0.15">
      <c r="B7228">
        <f ca="1">IF(INDEX(Transactions!$L:$L,ROW()-8)="",TODAY(),INDEX(Transactions!$G:$G,ROW()-8))</f>
        <v>46238</v>
      </c>
      <c r="F7228">
        <f>IF(INDEX(Transactions!$L:$L,ROW()-8)="",0,INDEX(Transactions!$Q:$Q,ROW()-8))</f>
        <v>0</v>
      </c>
    </row>
    <row r="7229" spans="2:6" x14ac:dyDescent="0.15">
      <c r="B7229">
        <f ca="1">IF(INDEX(Transactions!$L:$L,ROW()-8)="",TODAY(),INDEX(Transactions!$G:$G,ROW()-8))</f>
        <v>46238</v>
      </c>
      <c r="F7229">
        <f>IF(INDEX(Transactions!$L:$L,ROW()-8)="",0,INDEX(Transactions!$Q:$Q,ROW()-8))</f>
        <v>0</v>
      </c>
    </row>
    <row r="7230" spans="2:6" x14ac:dyDescent="0.15">
      <c r="B7230">
        <f ca="1">IF(INDEX(Transactions!$L:$L,ROW()-8)="",TODAY(),INDEX(Transactions!$G:$G,ROW()-8))</f>
        <v>46238</v>
      </c>
      <c r="F7230">
        <f>IF(INDEX(Transactions!$L:$L,ROW()-8)="",0,INDEX(Transactions!$Q:$Q,ROW()-8))</f>
        <v>0</v>
      </c>
    </row>
    <row r="7231" spans="2:6" x14ac:dyDescent="0.15">
      <c r="B7231">
        <f ca="1">IF(INDEX(Transactions!$L:$L,ROW()-8)="",TODAY(),INDEX(Transactions!$G:$G,ROW()-8))</f>
        <v>46238</v>
      </c>
      <c r="F7231">
        <f>IF(INDEX(Transactions!$L:$L,ROW()-8)="",0,INDEX(Transactions!$Q:$Q,ROW()-8))</f>
        <v>0</v>
      </c>
    </row>
    <row r="7232" spans="2:6" x14ac:dyDescent="0.15">
      <c r="B7232">
        <f ca="1">IF(INDEX(Transactions!$L:$L,ROW()-8)="",TODAY(),INDEX(Transactions!$G:$G,ROW()-8))</f>
        <v>46238</v>
      </c>
      <c r="F7232">
        <f>IF(INDEX(Transactions!$L:$L,ROW()-8)="",0,INDEX(Transactions!$Q:$Q,ROW()-8))</f>
        <v>0</v>
      </c>
    </row>
    <row r="7233" spans="2:6" x14ac:dyDescent="0.15">
      <c r="B7233">
        <f ca="1">IF(INDEX(Transactions!$L:$L,ROW()-8)="",TODAY(),INDEX(Transactions!$G:$G,ROW()-8))</f>
        <v>46238</v>
      </c>
      <c r="F7233">
        <f>IF(INDEX(Transactions!$L:$L,ROW()-8)="",0,INDEX(Transactions!$Q:$Q,ROW()-8))</f>
        <v>0</v>
      </c>
    </row>
    <row r="7234" spans="2:6" x14ac:dyDescent="0.15">
      <c r="B7234">
        <f ca="1">IF(INDEX(Transactions!$L:$L,ROW()-8)="",TODAY(),INDEX(Transactions!$G:$G,ROW()-8))</f>
        <v>46238</v>
      </c>
      <c r="F7234">
        <f>IF(INDEX(Transactions!$L:$L,ROW()-8)="",0,INDEX(Transactions!$Q:$Q,ROW()-8))</f>
        <v>0</v>
      </c>
    </row>
    <row r="7235" spans="2:6" x14ac:dyDescent="0.15">
      <c r="B7235">
        <f ca="1">IF(INDEX(Transactions!$L:$L,ROW()-8)="",TODAY(),INDEX(Transactions!$G:$G,ROW()-8))</f>
        <v>46238</v>
      </c>
      <c r="F7235">
        <f>IF(INDEX(Transactions!$L:$L,ROW()-8)="",0,INDEX(Transactions!$Q:$Q,ROW()-8))</f>
        <v>0</v>
      </c>
    </row>
    <row r="7236" spans="2:6" x14ac:dyDescent="0.15">
      <c r="B7236">
        <f ca="1">IF(INDEX(Transactions!$L:$L,ROW()-8)="",TODAY(),INDEX(Transactions!$G:$G,ROW()-8))</f>
        <v>46238</v>
      </c>
      <c r="F7236">
        <f>IF(INDEX(Transactions!$L:$L,ROW()-8)="",0,INDEX(Transactions!$Q:$Q,ROW()-8))</f>
        <v>0</v>
      </c>
    </row>
    <row r="7237" spans="2:6" x14ac:dyDescent="0.15">
      <c r="B7237">
        <f ca="1">IF(INDEX(Transactions!$L:$L,ROW()-8)="",TODAY(),INDEX(Transactions!$G:$G,ROW()-8))</f>
        <v>46238</v>
      </c>
      <c r="F7237">
        <f>IF(INDEX(Transactions!$L:$L,ROW()-8)="",0,INDEX(Transactions!$Q:$Q,ROW()-8))</f>
        <v>0</v>
      </c>
    </row>
    <row r="7238" spans="2:6" x14ac:dyDescent="0.15">
      <c r="B7238">
        <f ca="1">IF(INDEX(Transactions!$L:$L,ROW()-8)="",TODAY(),INDEX(Transactions!$G:$G,ROW()-8))</f>
        <v>46238</v>
      </c>
      <c r="F7238">
        <f>IF(INDEX(Transactions!$L:$L,ROW()-8)="",0,INDEX(Transactions!$Q:$Q,ROW()-8))</f>
        <v>0</v>
      </c>
    </row>
    <row r="7239" spans="2:6" x14ac:dyDescent="0.15">
      <c r="B7239">
        <f ca="1">IF(INDEX(Transactions!$L:$L,ROW()-8)="",TODAY(),INDEX(Transactions!$G:$G,ROW()-8))</f>
        <v>46238</v>
      </c>
      <c r="F7239">
        <f>IF(INDEX(Transactions!$L:$L,ROW()-8)="",0,INDEX(Transactions!$Q:$Q,ROW()-8))</f>
        <v>0</v>
      </c>
    </row>
    <row r="7240" spans="2:6" x14ac:dyDescent="0.15">
      <c r="B7240">
        <f ca="1">IF(INDEX(Transactions!$L:$L,ROW()-8)="",TODAY(),INDEX(Transactions!$G:$G,ROW()-8))</f>
        <v>46238</v>
      </c>
      <c r="F7240">
        <f>IF(INDEX(Transactions!$L:$L,ROW()-8)="",0,INDEX(Transactions!$Q:$Q,ROW()-8))</f>
        <v>0</v>
      </c>
    </row>
    <row r="7241" spans="2:6" x14ac:dyDescent="0.15">
      <c r="B7241">
        <f ca="1">IF(INDEX(Transactions!$L:$L,ROW()-8)="",TODAY(),INDEX(Transactions!$G:$G,ROW()-8))</f>
        <v>46238</v>
      </c>
      <c r="F7241">
        <f>IF(INDEX(Transactions!$L:$L,ROW()-8)="",0,INDEX(Transactions!$Q:$Q,ROW()-8))</f>
        <v>0</v>
      </c>
    </row>
    <row r="7242" spans="2:6" x14ac:dyDescent="0.15">
      <c r="B7242">
        <f ca="1">IF(INDEX(Transactions!$L:$L,ROW()-8)="",TODAY(),INDEX(Transactions!$G:$G,ROW()-8))</f>
        <v>46238</v>
      </c>
      <c r="F7242">
        <f>IF(INDEX(Transactions!$L:$L,ROW()-8)="",0,INDEX(Transactions!$Q:$Q,ROW()-8))</f>
        <v>0</v>
      </c>
    </row>
    <row r="7243" spans="2:6" x14ac:dyDescent="0.15">
      <c r="B7243">
        <f ca="1">IF(INDEX(Transactions!$L:$L,ROW()-8)="",TODAY(),INDEX(Transactions!$G:$G,ROW()-8))</f>
        <v>46238</v>
      </c>
      <c r="F7243">
        <f>IF(INDEX(Transactions!$L:$L,ROW()-8)="",0,INDEX(Transactions!$Q:$Q,ROW()-8))</f>
        <v>0</v>
      </c>
    </row>
    <row r="7244" spans="2:6" x14ac:dyDescent="0.15">
      <c r="B7244">
        <f ca="1">IF(INDEX(Transactions!$L:$L,ROW()-8)="",TODAY(),INDEX(Transactions!$G:$G,ROW()-8))</f>
        <v>46238</v>
      </c>
      <c r="F7244">
        <f>IF(INDEX(Transactions!$L:$L,ROW()-8)="",0,INDEX(Transactions!$Q:$Q,ROW()-8))</f>
        <v>0</v>
      </c>
    </row>
    <row r="7245" spans="2:6" x14ac:dyDescent="0.15">
      <c r="B7245">
        <f ca="1">IF(INDEX(Transactions!$L:$L,ROW()-8)="",TODAY(),INDEX(Transactions!$G:$G,ROW()-8))</f>
        <v>46238</v>
      </c>
      <c r="F7245">
        <f>IF(INDEX(Transactions!$L:$L,ROW()-8)="",0,INDEX(Transactions!$Q:$Q,ROW()-8))</f>
        <v>0</v>
      </c>
    </row>
    <row r="7246" spans="2:6" x14ac:dyDescent="0.15">
      <c r="B7246">
        <f ca="1">IF(INDEX(Transactions!$L:$L,ROW()-8)="",TODAY(),INDEX(Transactions!$G:$G,ROW()-8))</f>
        <v>46238</v>
      </c>
      <c r="F7246">
        <f>IF(INDEX(Transactions!$L:$L,ROW()-8)="",0,INDEX(Transactions!$Q:$Q,ROW()-8))</f>
        <v>0</v>
      </c>
    </row>
    <row r="7247" spans="2:6" x14ac:dyDescent="0.15">
      <c r="B7247">
        <f ca="1">IF(INDEX(Transactions!$L:$L,ROW()-8)="",TODAY(),INDEX(Transactions!$G:$G,ROW()-8))</f>
        <v>46238</v>
      </c>
      <c r="F7247">
        <f>IF(INDEX(Transactions!$L:$L,ROW()-8)="",0,INDEX(Transactions!$Q:$Q,ROW()-8))</f>
        <v>0</v>
      </c>
    </row>
    <row r="7248" spans="2:6" x14ac:dyDescent="0.15">
      <c r="B7248">
        <f ca="1">IF(INDEX(Transactions!$L:$L,ROW()-8)="",TODAY(),INDEX(Transactions!$G:$G,ROW()-8))</f>
        <v>46238</v>
      </c>
      <c r="F7248">
        <f>IF(INDEX(Transactions!$L:$L,ROW()-8)="",0,INDEX(Transactions!$Q:$Q,ROW()-8))</f>
        <v>0</v>
      </c>
    </row>
    <row r="7249" spans="2:6" x14ac:dyDescent="0.15">
      <c r="B7249">
        <f ca="1">IF(INDEX(Transactions!$L:$L,ROW()-8)="",TODAY(),INDEX(Transactions!$G:$G,ROW()-8))</f>
        <v>46238</v>
      </c>
      <c r="F7249">
        <f>IF(INDEX(Transactions!$L:$L,ROW()-8)="",0,INDEX(Transactions!$Q:$Q,ROW()-8))</f>
        <v>0</v>
      </c>
    </row>
    <row r="7250" spans="2:6" x14ac:dyDescent="0.15">
      <c r="B7250">
        <f ca="1">IF(INDEX(Transactions!$L:$L,ROW()-8)="",TODAY(),INDEX(Transactions!$G:$G,ROW()-8))</f>
        <v>46238</v>
      </c>
      <c r="F7250">
        <f>IF(INDEX(Transactions!$L:$L,ROW()-8)="",0,INDEX(Transactions!$Q:$Q,ROW()-8))</f>
        <v>0</v>
      </c>
    </row>
    <row r="7251" spans="2:6" x14ac:dyDescent="0.15">
      <c r="B7251">
        <f ca="1">IF(INDEX(Transactions!$L:$L,ROW()-8)="",TODAY(),INDEX(Transactions!$G:$G,ROW()-8))</f>
        <v>46238</v>
      </c>
      <c r="F7251">
        <f>IF(INDEX(Transactions!$L:$L,ROW()-8)="",0,INDEX(Transactions!$Q:$Q,ROW()-8))</f>
        <v>0</v>
      </c>
    </row>
    <row r="7252" spans="2:6" x14ac:dyDescent="0.15">
      <c r="B7252">
        <f ca="1">IF(INDEX(Transactions!$L:$L,ROW()-8)="",TODAY(),INDEX(Transactions!$G:$G,ROW()-8))</f>
        <v>46238</v>
      </c>
      <c r="F7252">
        <f>IF(INDEX(Transactions!$L:$L,ROW()-8)="",0,INDEX(Transactions!$Q:$Q,ROW()-8))</f>
        <v>0</v>
      </c>
    </row>
    <row r="7253" spans="2:6" x14ac:dyDescent="0.15">
      <c r="B7253">
        <f ca="1">IF(INDEX(Transactions!$L:$L,ROW()-8)="",TODAY(),INDEX(Transactions!$G:$G,ROW()-8))</f>
        <v>46238</v>
      </c>
      <c r="F7253">
        <f>IF(INDEX(Transactions!$L:$L,ROW()-8)="",0,INDEX(Transactions!$Q:$Q,ROW()-8))</f>
        <v>0</v>
      </c>
    </row>
    <row r="7254" spans="2:6" x14ac:dyDescent="0.15">
      <c r="B7254">
        <f ca="1">IF(INDEX(Transactions!$L:$L,ROW()-8)="",TODAY(),INDEX(Transactions!$G:$G,ROW()-8))</f>
        <v>46238</v>
      </c>
      <c r="F7254">
        <f>IF(INDEX(Transactions!$L:$L,ROW()-8)="",0,INDEX(Transactions!$Q:$Q,ROW()-8))</f>
        <v>0</v>
      </c>
    </row>
    <row r="7255" spans="2:6" x14ac:dyDescent="0.15">
      <c r="B7255">
        <f ca="1">IF(INDEX(Transactions!$L:$L,ROW()-8)="",TODAY(),INDEX(Transactions!$G:$G,ROW()-8))</f>
        <v>46238</v>
      </c>
      <c r="F7255">
        <f>IF(INDEX(Transactions!$L:$L,ROW()-8)="",0,INDEX(Transactions!$Q:$Q,ROW()-8))</f>
        <v>0</v>
      </c>
    </row>
    <row r="7256" spans="2:6" x14ac:dyDescent="0.15">
      <c r="B7256">
        <f ca="1">IF(INDEX(Transactions!$L:$L,ROW()-8)="",TODAY(),INDEX(Transactions!$G:$G,ROW()-8))</f>
        <v>46238</v>
      </c>
      <c r="F7256">
        <f>IF(INDEX(Transactions!$L:$L,ROW()-8)="",0,INDEX(Transactions!$Q:$Q,ROW()-8))</f>
        <v>0</v>
      </c>
    </row>
    <row r="7257" spans="2:6" x14ac:dyDescent="0.15">
      <c r="B7257">
        <f ca="1">IF(INDEX(Transactions!$L:$L,ROW()-8)="",TODAY(),INDEX(Transactions!$G:$G,ROW()-8))</f>
        <v>46238</v>
      </c>
      <c r="F7257">
        <f>IF(INDEX(Transactions!$L:$L,ROW()-8)="",0,INDEX(Transactions!$Q:$Q,ROW()-8))</f>
        <v>0</v>
      </c>
    </row>
    <row r="7258" spans="2:6" x14ac:dyDescent="0.15">
      <c r="B7258">
        <f ca="1">IF(INDEX(Transactions!$L:$L,ROW()-8)="",TODAY(),INDEX(Transactions!$G:$G,ROW()-8))</f>
        <v>46238</v>
      </c>
      <c r="F7258">
        <f>IF(INDEX(Transactions!$L:$L,ROW()-8)="",0,INDEX(Transactions!$Q:$Q,ROW()-8))</f>
        <v>0</v>
      </c>
    </row>
    <row r="7259" spans="2:6" x14ac:dyDescent="0.15">
      <c r="B7259">
        <f ca="1">IF(INDEX(Transactions!$L:$L,ROW()-8)="",TODAY(),INDEX(Transactions!$G:$G,ROW()-8))</f>
        <v>46238</v>
      </c>
      <c r="F7259">
        <f>IF(INDEX(Transactions!$L:$L,ROW()-8)="",0,INDEX(Transactions!$Q:$Q,ROW()-8))</f>
        <v>0</v>
      </c>
    </row>
    <row r="7260" spans="2:6" x14ac:dyDescent="0.15">
      <c r="B7260">
        <f ca="1">IF(INDEX(Transactions!$L:$L,ROW()-8)="",TODAY(),INDEX(Transactions!$G:$G,ROW()-8))</f>
        <v>46238</v>
      </c>
      <c r="F7260">
        <f>IF(INDEX(Transactions!$L:$L,ROW()-8)="",0,INDEX(Transactions!$Q:$Q,ROW()-8))</f>
        <v>0</v>
      </c>
    </row>
    <row r="7261" spans="2:6" x14ac:dyDescent="0.15">
      <c r="B7261">
        <f ca="1">IF(INDEX(Transactions!$L:$L,ROW()-8)="",TODAY(),INDEX(Transactions!$G:$G,ROW()-8))</f>
        <v>46238</v>
      </c>
      <c r="F7261">
        <f>IF(INDEX(Transactions!$L:$L,ROW()-8)="",0,INDEX(Transactions!$Q:$Q,ROW()-8))</f>
        <v>0</v>
      </c>
    </row>
    <row r="7262" spans="2:6" x14ac:dyDescent="0.15">
      <c r="B7262">
        <f ca="1">IF(INDEX(Transactions!$L:$L,ROW()-8)="",TODAY(),INDEX(Transactions!$G:$G,ROW()-8))</f>
        <v>46238</v>
      </c>
      <c r="F7262">
        <f>IF(INDEX(Transactions!$L:$L,ROW()-8)="",0,INDEX(Transactions!$Q:$Q,ROW()-8))</f>
        <v>0</v>
      </c>
    </row>
    <row r="7263" spans="2:6" x14ac:dyDescent="0.15">
      <c r="B7263">
        <f ca="1">IF(INDEX(Transactions!$L:$L,ROW()-8)="",TODAY(),INDEX(Transactions!$G:$G,ROW()-8))</f>
        <v>46238</v>
      </c>
      <c r="F7263">
        <f>IF(INDEX(Transactions!$L:$L,ROW()-8)="",0,INDEX(Transactions!$Q:$Q,ROW()-8))</f>
        <v>0</v>
      </c>
    </row>
    <row r="7264" spans="2:6" x14ac:dyDescent="0.15">
      <c r="B7264">
        <f ca="1">IF(INDEX(Transactions!$L:$L,ROW()-8)="",TODAY(),INDEX(Transactions!$G:$G,ROW()-8))</f>
        <v>46238</v>
      </c>
      <c r="F7264">
        <f>IF(INDEX(Transactions!$L:$L,ROW()-8)="",0,INDEX(Transactions!$Q:$Q,ROW()-8))</f>
        <v>0</v>
      </c>
    </row>
    <row r="7265" spans="2:6" x14ac:dyDescent="0.15">
      <c r="B7265">
        <f ca="1">IF(INDEX(Transactions!$L:$L,ROW()-8)="",TODAY(),INDEX(Transactions!$G:$G,ROW()-8))</f>
        <v>46238</v>
      </c>
      <c r="F7265">
        <f>IF(INDEX(Transactions!$L:$L,ROW()-8)="",0,INDEX(Transactions!$Q:$Q,ROW()-8))</f>
        <v>0</v>
      </c>
    </row>
    <row r="7266" spans="2:6" x14ac:dyDescent="0.15">
      <c r="B7266">
        <f ca="1">IF(INDEX(Transactions!$L:$L,ROW()-8)="",TODAY(),INDEX(Transactions!$G:$G,ROW()-8))</f>
        <v>46238</v>
      </c>
      <c r="F7266">
        <f>IF(INDEX(Transactions!$L:$L,ROW()-8)="",0,INDEX(Transactions!$Q:$Q,ROW()-8))</f>
        <v>0</v>
      </c>
    </row>
    <row r="7267" spans="2:6" x14ac:dyDescent="0.15">
      <c r="B7267">
        <f ca="1">IF(INDEX(Transactions!$L:$L,ROW()-8)="",TODAY(),INDEX(Transactions!$G:$G,ROW()-8))</f>
        <v>46238</v>
      </c>
      <c r="F7267">
        <f>IF(INDEX(Transactions!$L:$L,ROW()-8)="",0,INDEX(Transactions!$Q:$Q,ROW()-8))</f>
        <v>0</v>
      </c>
    </row>
    <row r="7268" spans="2:6" x14ac:dyDescent="0.15">
      <c r="B7268">
        <f ca="1">IF(INDEX(Transactions!$L:$L,ROW()-8)="",TODAY(),INDEX(Transactions!$G:$G,ROW()-8))</f>
        <v>46238</v>
      </c>
      <c r="F7268">
        <f>IF(INDEX(Transactions!$L:$L,ROW()-8)="",0,INDEX(Transactions!$Q:$Q,ROW()-8))</f>
        <v>0</v>
      </c>
    </row>
    <row r="7269" spans="2:6" x14ac:dyDescent="0.15">
      <c r="B7269">
        <f ca="1">IF(INDEX(Transactions!$L:$L,ROW()-8)="",TODAY(),INDEX(Transactions!$G:$G,ROW()-8))</f>
        <v>46238</v>
      </c>
      <c r="F7269">
        <f>IF(INDEX(Transactions!$L:$L,ROW()-8)="",0,INDEX(Transactions!$Q:$Q,ROW()-8))</f>
        <v>0</v>
      </c>
    </row>
    <row r="7270" spans="2:6" x14ac:dyDescent="0.15">
      <c r="B7270">
        <f ca="1">IF(INDEX(Transactions!$L:$L,ROW()-8)="",TODAY(),INDEX(Transactions!$G:$G,ROW()-8))</f>
        <v>46238</v>
      </c>
      <c r="F7270">
        <f>IF(INDEX(Transactions!$L:$L,ROW()-8)="",0,INDEX(Transactions!$Q:$Q,ROW()-8))</f>
        <v>0</v>
      </c>
    </row>
    <row r="7271" spans="2:6" x14ac:dyDescent="0.15">
      <c r="B7271">
        <f ca="1">IF(INDEX(Transactions!$L:$L,ROW()-8)="",TODAY(),INDEX(Transactions!$G:$G,ROW()-8))</f>
        <v>46238</v>
      </c>
      <c r="F7271">
        <f>IF(INDEX(Transactions!$L:$L,ROW()-8)="",0,INDEX(Transactions!$Q:$Q,ROW()-8))</f>
        <v>0</v>
      </c>
    </row>
    <row r="7272" spans="2:6" x14ac:dyDescent="0.15">
      <c r="B7272">
        <f ca="1">IF(INDEX(Transactions!$L:$L,ROW()-8)="",TODAY(),INDEX(Transactions!$G:$G,ROW()-8))</f>
        <v>46238</v>
      </c>
      <c r="F7272">
        <f>IF(INDEX(Transactions!$L:$L,ROW()-8)="",0,INDEX(Transactions!$Q:$Q,ROW()-8))</f>
        <v>0</v>
      </c>
    </row>
    <row r="7273" spans="2:6" x14ac:dyDescent="0.15">
      <c r="B7273">
        <f ca="1">IF(INDEX(Transactions!$L:$L,ROW()-8)="",TODAY(),INDEX(Transactions!$G:$G,ROW()-8))</f>
        <v>46238</v>
      </c>
      <c r="F7273">
        <f>IF(INDEX(Transactions!$L:$L,ROW()-8)="",0,INDEX(Transactions!$Q:$Q,ROW()-8))</f>
        <v>0</v>
      </c>
    </row>
    <row r="7274" spans="2:6" x14ac:dyDescent="0.15">
      <c r="B7274">
        <f ca="1">IF(INDEX(Transactions!$L:$L,ROW()-8)="",TODAY(),INDEX(Transactions!$G:$G,ROW()-8))</f>
        <v>46238</v>
      </c>
      <c r="F7274">
        <f>IF(INDEX(Transactions!$L:$L,ROW()-8)="",0,INDEX(Transactions!$Q:$Q,ROW()-8))</f>
        <v>0</v>
      </c>
    </row>
    <row r="7275" spans="2:6" x14ac:dyDescent="0.15">
      <c r="B7275">
        <f ca="1">IF(INDEX(Transactions!$L:$L,ROW()-8)="",TODAY(),INDEX(Transactions!$G:$G,ROW()-8))</f>
        <v>46238</v>
      </c>
      <c r="F7275">
        <f>IF(INDEX(Transactions!$L:$L,ROW()-8)="",0,INDEX(Transactions!$Q:$Q,ROW()-8))</f>
        <v>0</v>
      </c>
    </row>
    <row r="7276" spans="2:6" x14ac:dyDescent="0.15">
      <c r="B7276">
        <f ca="1">IF(INDEX(Transactions!$L:$L,ROW()-8)="",TODAY(),INDEX(Transactions!$G:$G,ROW()-8))</f>
        <v>46238</v>
      </c>
      <c r="F7276">
        <f>IF(INDEX(Transactions!$L:$L,ROW()-8)="",0,INDEX(Transactions!$Q:$Q,ROW()-8))</f>
        <v>0</v>
      </c>
    </row>
    <row r="7277" spans="2:6" x14ac:dyDescent="0.15">
      <c r="B7277">
        <f ca="1">IF(INDEX(Transactions!$L:$L,ROW()-8)="",TODAY(),INDEX(Transactions!$G:$G,ROW()-8))</f>
        <v>46238</v>
      </c>
      <c r="F7277">
        <f>IF(INDEX(Transactions!$L:$L,ROW()-8)="",0,INDEX(Transactions!$Q:$Q,ROW()-8))</f>
        <v>0</v>
      </c>
    </row>
    <row r="7278" spans="2:6" x14ac:dyDescent="0.15">
      <c r="B7278">
        <f ca="1">IF(INDEX(Transactions!$L:$L,ROW()-8)="",TODAY(),INDEX(Transactions!$G:$G,ROW()-8))</f>
        <v>46238</v>
      </c>
      <c r="F7278">
        <f>IF(INDEX(Transactions!$L:$L,ROW()-8)="",0,INDEX(Transactions!$Q:$Q,ROW()-8))</f>
        <v>0</v>
      </c>
    </row>
    <row r="7279" spans="2:6" x14ac:dyDescent="0.15">
      <c r="B7279">
        <f ca="1">IF(INDEX(Transactions!$L:$L,ROW()-8)="",TODAY(),INDEX(Transactions!$G:$G,ROW()-8))</f>
        <v>46238</v>
      </c>
      <c r="F7279">
        <f>IF(INDEX(Transactions!$L:$L,ROW()-8)="",0,INDEX(Transactions!$Q:$Q,ROW()-8))</f>
        <v>0</v>
      </c>
    </row>
    <row r="7280" spans="2:6" x14ac:dyDescent="0.15">
      <c r="B7280">
        <f ca="1">IF(INDEX(Transactions!$L:$L,ROW()-8)="",TODAY(),INDEX(Transactions!$G:$G,ROW()-8))</f>
        <v>46238</v>
      </c>
      <c r="F7280">
        <f>IF(INDEX(Transactions!$L:$L,ROW()-8)="",0,INDEX(Transactions!$Q:$Q,ROW()-8))</f>
        <v>0</v>
      </c>
    </row>
    <row r="7281" spans="2:6" x14ac:dyDescent="0.15">
      <c r="B7281">
        <f ca="1">IF(INDEX(Transactions!$L:$L,ROW()-8)="",TODAY(),INDEX(Transactions!$G:$G,ROW()-8))</f>
        <v>46238</v>
      </c>
      <c r="F7281">
        <f>IF(INDEX(Transactions!$L:$L,ROW()-8)="",0,INDEX(Transactions!$Q:$Q,ROW()-8))</f>
        <v>0</v>
      </c>
    </row>
    <row r="7282" spans="2:6" x14ac:dyDescent="0.15">
      <c r="B7282">
        <f ca="1">IF(INDEX(Transactions!$L:$L,ROW()-8)="",TODAY(),INDEX(Transactions!$G:$G,ROW()-8))</f>
        <v>46238</v>
      </c>
      <c r="F7282">
        <f>IF(INDEX(Transactions!$L:$L,ROW()-8)="",0,INDEX(Transactions!$Q:$Q,ROW()-8))</f>
        <v>0</v>
      </c>
    </row>
    <row r="7283" spans="2:6" x14ac:dyDescent="0.15">
      <c r="B7283">
        <f ca="1">IF(INDEX(Transactions!$L:$L,ROW()-8)="",TODAY(),INDEX(Transactions!$G:$G,ROW()-8))</f>
        <v>46238</v>
      </c>
      <c r="F7283">
        <f>IF(INDEX(Transactions!$L:$L,ROW()-8)="",0,INDEX(Transactions!$Q:$Q,ROW()-8))</f>
        <v>0</v>
      </c>
    </row>
    <row r="7284" spans="2:6" x14ac:dyDescent="0.15">
      <c r="B7284">
        <f ca="1">IF(INDEX(Transactions!$L:$L,ROW()-8)="",TODAY(),INDEX(Transactions!$G:$G,ROW()-8))</f>
        <v>46238</v>
      </c>
      <c r="F7284">
        <f>IF(INDEX(Transactions!$L:$L,ROW()-8)="",0,INDEX(Transactions!$Q:$Q,ROW()-8))</f>
        <v>0</v>
      </c>
    </row>
    <row r="7285" spans="2:6" x14ac:dyDescent="0.15">
      <c r="B7285">
        <f ca="1">IF(INDEX(Transactions!$L:$L,ROW()-8)="",TODAY(),INDEX(Transactions!$G:$G,ROW()-8))</f>
        <v>46238</v>
      </c>
      <c r="F7285">
        <f>IF(INDEX(Transactions!$L:$L,ROW()-8)="",0,INDEX(Transactions!$Q:$Q,ROW()-8))</f>
        <v>0</v>
      </c>
    </row>
    <row r="7286" spans="2:6" x14ac:dyDescent="0.15">
      <c r="B7286">
        <f ca="1">IF(INDEX(Transactions!$L:$L,ROW()-8)="",TODAY(),INDEX(Transactions!$G:$G,ROW()-8))</f>
        <v>46238</v>
      </c>
      <c r="F7286">
        <f>IF(INDEX(Transactions!$L:$L,ROW()-8)="",0,INDEX(Transactions!$Q:$Q,ROW()-8))</f>
        <v>0</v>
      </c>
    </row>
    <row r="7287" spans="2:6" x14ac:dyDescent="0.15">
      <c r="B7287">
        <f ca="1">IF(INDEX(Transactions!$L:$L,ROW()-8)="",TODAY(),INDEX(Transactions!$G:$G,ROW()-8))</f>
        <v>46238</v>
      </c>
      <c r="F7287">
        <f>IF(INDEX(Transactions!$L:$L,ROW()-8)="",0,INDEX(Transactions!$Q:$Q,ROW()-8))</f>
        <v>0</v>
      </c>
    </row>
    <row r="7288" spans="2:6" x14ac:dyDescent="0.15">
      <c r="B7288">
        <f ca="1">IF(INDEX(Transactions!$L:$L,ROW()-8)="",TODAY(),INDEX(Transactions!$G:$G,ROW()-8))</f>
        <v>46238</v>
      </c>
      <c r="F7288">
        <f>IF(INDEX(Transactions!$L:$L,ROW()-8)="",0,INDEX(Transactions!$Q:$Q,ROW()-8))</f>
        <v>0</v>
      </c>
    </row>
    <row r="7289" spans="2:6" x14ac:dyDescent="0.15">
      <c r="B7289">
        <f ca="1">IF(INDEX(Transactions!$L:$L,ROW()-8)="",TODAY(),INDEX(Transactions!$G:$G,ROW()-8))</f>
        <v>46238</v>
      </c>
      <c r="F7289">
        <f>IF(INDEX(Transactions!$L:$L,ROW()-8)="",0,INDEX(Transactions!$Q:$Q,ROW()-8))</f>
        <v>0</v>
      </c>
    </row>
    <row r="7290" spans="2:6" x14ac:dyDescent="0.15">
      <c r="B7290">
        <f ca="1">IF(INDEX(Transactions!$L:$L,ROW()-8)="",TODAY(),INDEX(Transactions!$G:$G,ROW()-8))</f>
        <v>46238</v>
      </c>
      <c r="F7290">
        <f>IF(INDEX(Transactions!$L:$L,ROW()-8)="",0,INDEX(Transactions!$Q:$Q,ROW()-8))</f>
        <v>0</v>
      </c>
    </row>
    <row r="7291" spans="2:6" x14ac:dyDescent="0.15">
      <c r="B7291">
        <f ca="1">IF(INDEX(Transactions!$L:$L,ROW()-8)="",TODAY(),INDEX(Transactions!$G:$G,ROW()-8))</f>
        <v>46238</v>
      </c>
      <c r="F7291">
        <f>IF(INDEX(Transactions!$L:$L,ROW()-8)="",0,INDEX(Transactions!$Q:$Q,ROW()-8))</f>
        <v>0</v>
      </c>
    </row>
    <row r="7292" spans="2:6" x14ac:dyDescent="0.15">
      <c r="B7292">
        <f ca="1">IF(INDEX(Transactions!$L:$L,ROW()-8)="",TODAY(),INDEX(Transactions!$G:$G,ROW()-8))</f>
        <v>46238</v>
      </c>
      <c r="F7292">
        <f>IF(INDEX(Transactions!$L:$L,ROW()-8)="",0,INDEX(Transactions!$Q:$Q,ROW()-8))</f>
        <v>0</v>
      </c>
    </row>
    <row r="7293" spans="2:6" x14ac:dyDescent="0.15">
      <c r="B7293">
        <f ca="1">IF(INDEX(Transactions!$L:$L,ROW()-8)="",TODAY(),INDEX(Transactions!$G:$G,ROW()-8))</f>
        <v>46238</v>
      </c>
      <c r="F7293">
        <f>IF(INDEX(Transactions!$L:$L,ROW()-8)="",0,INDEX(Transactions!$Q:$Q,ROW()-8))</f>
        <v>0</v>
      </c>
    </row>
    <row r="7294" spans="2:6" x14ac:dyDescent="0.15">
      <c r="B7294">
        <f ca="1">IF(INDEX(Transactions!$L:$L,ROW()-8)="",TODAY(),INDEX(Transactions!$G:$G,ROW()-8))</f>
        <v>46238</v>
      </c>
      <c r="F7294">
        <f>IF(INDEX(Transactions!$L:$L,ROW()-8)="",0,INDEX(Transactions!$Q:$Q,ROW()-8))</f>
        <v>0</v>
      </c>
    </row>
    <row r="7295" spans="2:6" x14ac:dyDescent="0.15">
      <c r="B7295">
        <f ca="1">IF(INDEX(Transactions!$L:$L,ROW()-8)="",TODAY(),INDEX(Transactions!$G:$G,ROW()-8))</f>
        <v>46238</v>
      </c>
      <c r="F7295">
        <f>IF(INDEX(Transactions!$L:$L,ROW()-8)="",0,INDEX(Transactions!$Q:$Q,ROW()-8))</f>
        <v>0</v>
      </c>
    </row>
    <row r="7296" spans="2:6" x14ac:dyDescent="0.15">
      <c r="B7296">
        <f ca="1">IF(INDEX(Transactions!$L:$L,ROW()-8)="",TODAY(),INDEX(Transactions!$G:$G,ROW()-8))</f>
        <v>46238</v>
      </c>
      <c r="F7296">
        <f>IF(INDEX(Transactions!$L:$L,ROW()-8)="",0,INDEX(Transactions!$Q:$Q,ROW()-8))</f>
        <v>0</v>
      </c>
    </row>
    <row r="7297" spans="2:6" x14ac:dyDescent="0.15">
      <c r="B7297">
        <f ca="1">IF(INDEX(Transactions!$L:$L,ROW()-8)="",TODAY(),INDEX(Transactions!$G:$G,ROW()-8))</f>
        <v>46238</v>
      </c>
      <c r="F7297">
        <f>IF(INDEX(Transactions!$L:$L,ROW()-8)="",0,INDEX(Transactions!$Q:$Q,ROW()-8))</f>
        <v>0</v>
      </c>
    </row>
    <row r="7298" spans="2:6" x14ac:dyDescent="0.15">
      <c r="B7298">
        <f ca="1">IF(INDEX(Transactions!$L:$L,ROW()-8)="",TODAY(),INDEX(Transactions!$G:$G,ROW()-8))</f>
        <v>46238</v>
      </c>
      <c r="F7298">
        <f>IF(INDEX(Transactions!$L:$L,ROW()-8)="",0,INDEX(Transactions!$Q:$Q,ROW()-8))</f>
        <v>0</v>
      </c>
    </row>
    <row r="7299" spans="2:6" x14ac:dyDescent="0.15">
      <c r="B7299">
        <f ca="1">IF(INDEX(Transactions!$L:$L,ROW()-8)="",TODAY(),INDEX(Transactions!$G:$G,ROW()-8))</f>
        <v>46238</v>
      </c>
      <c r="F7299">
        <f>IF(INDEX(Transactions!$L:$L,ROW()-8)="",0,INDEX(Transactions!$Q:$Q,ROW()-8))</f>
        <v>0</v>
      </c>
    </row>
    <row r="7300" spans="2:6" x14ac:dyDescent="0.15">
      <c r="B7300">
        <f ca="1">IF(INDEX(Transactions!$L:$L,ROW()-8)="",TODAY(),INDEX(Transactions!$G:$G,ROW()-8))</f>
        <v>46238</v>
      </c>
      <c r="F7300">
        <f>IF(INDEX(Transactions!$L:$L,ROW()-8)="",0,INDEX(Transactions!$Q:$Q,ROW()-8))</f>
        <v>0</v>
      </c>
    </row>
    <row r="7301" spans="2:6" x14ac:dyDescent="0.15">
      <c r="B7301">
        <f ca="1">IF(INDEX(Transactions!$L:$L,ROW()-8)="",TODAY(),INDEX(Transactions!$G:$G,ROW()-8))</f>
        <v>46238</v>
      </c>
      <c r="F7301">
        <f>IF(INDEX(Transactions!$L:$L,ROW()-8)="",0,INDEX(Transactions!$Q:$Q,ROW()-8))</f>
        <v>0</v>
      </c>
    </row>
    <row r="7302" spans="2:6" x14ac:dyDescent="0.15">
      <c r="B7302">
        <f ca="1">IF(INDEX(Transactions!$L:$L,ROW()-8)="",TODAY(),INDEX(Transactions!$G:$G,ROW()-8))</f>
        <v>46238</v>
      </c>
      <c r="F7302">
        <f>IF(INDEX(Transactions!$L:$L,ROW()-8)="",0,INDEX(Transactions!$Q:$Q,ROW()-8))</f>
        <v>0</v>
      </c>
    </row>
    <row r="7303" spans="2:6" x14ac:dyDescent="0.15">
      <c r="B7303">
        <f ca="1">IF(INDEX(Transactions!$L:$L,ROW()-8)="",TODAY(),INDEX(Transactions!$G:$G,ROW()-8))</f>
        <v>46238</v>
      </c>
      <c r="F7303">
        <f>IF(INDEX(Transactions!$L:$L,ROW()-8)="",0,INDEX(Transactions!$Q:$Q,ROW()-8))</f>
        <v>0</v>
      </c>
    </row>
    <row r="7304" spans="2:6" x14ac:dyDescent="0.15">
      <c r="B7304">
        <f ca="1">IF(INDEX(Transactions!$L:$L,ROW()-8)="",TODAY(),INDEX(Transactions!$G:$G,ROW()-8))</f>
        <v>46238</v>
      </c>
      <c r="F7304">
        <f>IF(INDEX(Transactions!$L:$L,ROW()-8)="",0,INDEX(Transactions!$Q:$Q,ROW()-8))</f>
        <v>0</v>
      </c>
    </row>
    <row r="7305" spans="2:6" x14ac:dyDescent="0.15">
      <c r="B7305">
        <f ca="1">IF(INDEX(Transactions!$L:$L,ROW()-8)="",TODAY(),INDEX(Transactions!$G:$G,ROW()-8))</f>
        <v>46238</v>
      </c>
      <c r="F7305">
        <f>IF(INDEX(Transactions!$L:$L,ROW()-8)="",0,INDEX(Transactions!$Q:$Q,ROW()-8))</f>
        <v>0</v>
      </c>
    </row>
    <row r="7306" spans="2:6" x14ac:dyDescent="0.15">
      <c r="B7306">
        <f ca="1">IF(INDEX(Transactions!$L:$L,ROW()-8)="",TODAY(),INDEX(Transactions!$G:$G,ROW()-8))</f>
        <v>46238</v>
      </c>
      <c r="F7306">
        <f>IF(INDEX(Transactions!$L:$L,ROW()-8)="",0,INDEX(Transactions!$Q:$Q,ROW()-8))</f>
        <v>0</v>
      </c>
    </row>
    <row r="7307" spans="2:6" x14ac:dyDescent="0.15">
      <c r="B7307">
        <f ca="1">IF(INDEX(Transactions!$L:$L,ROW()-8)="",TODAY(),INDEX(Transactions!$G:$G,ROW()-8))</f>
        <v>46238</v>
      </c>
      <c r="F7307">
        <f>IF(INDEX(Transactions!$L:$L,ROW()-8)="",0,INDEX(Transactions!$Q:$Q,ROW()-8))</f>
        <v>0</v>
      </c>
    </row>
    <row r="7308" spans="2:6" x14ac:dyDescent="0.15">
      <c r="B7308">
        <f ca="1">IF(INDEX(Transactions!$L:$L,ROW()-8)="",TODAY(),INDEX(Transactions!$G:$G,ROW()-8))</f>
        <v>46238</v>
      </c>
      <c r="F7308">
        <f>IF(INDEX(Transactions!$L:$L,ROW()-8)="",0,INDEX(Transactions!$Q:$Q,ROW()-8))</f>
        <v>0</v>
      </c>
    </row>
    <row r="7309" spans="2:6" x14ac:dyDescent="0.15">
      <c r="B7309">
        <f ca="1">IF(INDEX(Transactions!$L:$L,ROW()-8)="",TODAY(),INDEX(Transactions!$G:$G,ROW()-8))</f>
        <v>46238</v>
      </c>
      <c r="F7309">
        <f>IF(INDEX(Transactions!$L:$L,ROW()-8)="",0,INDEX(Transactions!$Q:$Q,ROW()-8))</f>
        <v>0</v>
      </c>
    </row>
    <row r="7310" spans="2:6" x14ac:dyDescent="0.15">
      <c r="B7310">
        <f ca="1">IF(INDEX(Transactions!$L:$L,ROW()-8)="",TODAY(),INDEX(Transactions!$G:$G,ROW()-8))</f>
        <v>46238</v>
      </c>
      <c r="F7310">
        <f>IF(INDEX(Transactions!$L:$L,ROW()-8)="",0,INDEX(Transactions!$Q:$Q,ROW()-8))</f>
        <v>0</v>
      </c>
    </row>
    <row r="7311" spans="2:6" x14ac:dyDescent="0.15">
      <c r="B7311">
        <f ca="1">IF(INDEX(Transactions!$L:$L,ROW()-8)="",TODAY(),INDEX(Transactions!$G:$G,ROW()-8))</f>
        <v>46238</v>
      </c>
      <c r="F7311">
        <f>IF(INDEX(Transactions!$L:$L,ROW()-8)="",0,INDEX(Transactions!$Q:$Q,ROW()-8))</f>
        <v>0</v>
      </c>
    </row>
    <row r="7312" spans="2:6" x14ac:dyDescent="0.15">
      <c r="B7312">
        <f ca="1">IF(INDEX(Transactions!$L:$L,ROW()-8)="",TODAY(),INDEX(Transactions!$G:$G,ROW()-8))</f>
        <v>46238</v>
      </c>
      <c r="F7312">
        <f>IF(INDEX(Transactions!$L:$L,ROW()-8)="",0,INDEX(Transactions!$Q:$Q,ROW()-8))</f>
        <v>0</v>
      </c>
    </row>
    <row r="7313" spans="2:6" x14ac:dyDescent="0.15">
      <c r="B7313">
        <f ca="1">IF(INDEX(Transactions!$L:$L,ROW()-8)="",TODAY(),INDEX(Transactions!$G:$G,ROW()-8))</f>
        <v>46238</v>
      </c>
      <c r="F7313">
        <f>IF(INDEX(Transactions!$L:$L,ROW()-8)="",0,INDEX(Transactions!$Q:$Q,ROW()-8))</f>
        <v>0</v>
      </c>
    </row>
    <row r="7314" spans="2:6" x14ac:dyDescent="0.15">
      <c r="B7314">
        <f ca="1">IF(INDEX(Transactions!$L:$L,ROW()-8)="",TODAY(),INDEX(Transactions!$G:$G,ROW()-8))</f>
        <v>46238</v>
      </c>
      <c r="F7314">
        <f>IF(INDEX(Transactions!$L:$L,ROW()-8)="",0,INDEX(Transactions!$Q:$Q,ROW()-8))</f>
        <v>0</v>
      </c>
    </row>
    <row r="7315" spans="2:6" x14ac:dyDescent="0.15">
      <c r="B7315">
        <f ca="1">IF(INDEX(Transactions!$L:$L,ROW()-8)="",TODAY(),INDEX(Transactions!$G:$G,ROW()-8))</f>
        <v>46238</v>
      </c>
      <c r="F7315">
        <f>IF(INDEX(Transactions!$L:$L,ROW()-8)="",0,INDEX(Transactions!$Q:$Q,ROW()-8))</f>
        <v>0</v>
      </c>
    </row>
    <row r="7316" spans="2:6" x14ac:dyDescent="0.15">
      <c r="B7316">
        <f ca="1">IF(INDEX(Transactions!$L:$L,ROW()-8)="",TODAY(),INDEX(Transactions!$G:$G,ROW()-8))</f>
        <v>46238</v>
      </c>
      <c r="F7316">
        <f>IF(INDEX(Transactions!$L:$L,ROW()-8)="",0,INDEX(Transactions!$Q:$Q,ROW()-8))</f>
        <v>0</v>
      </c>
    </row>
    <row r="7317" spans="2:6" x14ac:dyDescent="0.15">
      <c r="B7317">
        <f ca="1">IF(INDEX(Transactions!$L:$L,ROW()-8)="",TODAY(),INDEX(Transactions!$G:$G,ROW()-8))</f>
        <v>46238</v>
      </c>
      <c r="F7317">
        <f>IF(INDEX(Transactions!$L:$L,ROW()-8)="",0,INDEX(Transactions!$Q:$Q,ROW()-8))</f>
        <v>0</v>
      </c>
    </row>
    <row r="7318" spans="2:6" x14ac:dyDescent="0.15">
      <c r="B7318">
        <f ca="1">IF(INDEX(Transactions!$L:$L,ROW()-8)="",TODAY(),INDEX(Transactions!$G:$G,ROW()-8))</f>
        <v>46238</v>
      </c>
      <c r="F7318">
        <f>IF(INDEX(Transactions!$L:$L,ROW()-8)="",0,INDEX(Transactions!$Q:$Q,ROW()-8))</f>
        <v>0</v>
      </c>
    </row>
    <row r="7319" spans="2:6" x14ac:dyDescent="0.15">
      <c r="B7319">
        <f ca="1">IF(INDEX(Transactions!$L:$L,ROW()-8)="",TODAY(),INDEX(Transactions!$G:$G,ROW()-8))</f>
        <v>46238</v>
      </c>
      <c r="F7319">
        <f>IF(INDEX(Transactions!$L:$L,ROW()-8)="",0,INDEX(Transactions!$Q:$Q,ROW()-8))</f>
        <v>0</v>
      </c>
    </row>
    <row r="7320" spans="2:6" x14ac:dyDescent="0.15">
      <c r="B7320">
        <f ca="1">IF(INDEX(Transactions!$L:$L,ROW()-8)="",TODAY(),INDEX(Transactions!$G:$G,ROW()-8))</f>
        <v>46238</v>
      </c>
      <c r="F7320">
        <f>IF(INDEX(Transactions!$L:$L,ROW()-8)="",0,INDEX(Transactions!$Q:$Q,ROW()-8))</f>
        <v>0</v>
      </c>
    </row>
    <row r="7321" spans="2:6" x14ac:dyDescent="0.15">
      <c r="B7321">
        <f ca="1">IF(INDEX(Transactions!$L:$L,ROW()-8)="",TODAY(),INDEX(Transactions!$G:$G,ROW()-8))</f>
        <v>46238</v>
      </c>
      <c r="F7321">
        <f>IF(INDEX(Transactions!$L:$L,ROW()-8)="",0,INDEX(Transactions!$Q:$Q,ROW()-8))</f>
        <v>0</v>
      </c>
    </row>
    <row r="7322" spans="2:6" x14ac:dyDescent="0.15">
      <c r="B7322">
        <f ca="1">IF(INDEX(Transactions!$L:$L,ROW()-8)="",TODAY(),INDEX(Transactions!$G:$G,ROW()-8))</f>
        <v>46238</v>
      </c>
      <c r="F7322">
        <f>IF(INDEX(Transactions!$L:$L,ROW()-8)="",0,INDEX(Transactions!$Q:$Q,ROW()-8))</f>
        <v>0</v>
      </c>
    </row>
    <row r="7323" spans="2:6" x14ac:dyDescent="0.15">
      <c r="B7323">
        <f ca="1">IF(INDEX(Transactions!$L:$L,ROW()-8)="",TODAY(),INDEX(Transactions!$G:$G,ROW()-8))</f>
        <v>46238</v>
      </c>
      <c r="F7323">
        <f>IF(INDEX(Transactions!$L:$L,ROW()-8)="",0,INDEX(Transactions!$Q:$Q,ROW()-8))</f>
        <v>0</v>
      </c>
    </row>
    <row r="7324" spans="2:6" x14ac:dyDescent="0.15">
      <c r="B7324">
        <f ca="1">IF(INDEX(Transactions!$L:$L,ROW()-8)="",TODAY(),INDEX(Transactions!$G:$G,ROW()-8))</f>
        <v>46238</v>
      </c>
      <c r="F7324">
        <f>IF(INDEX(Transactions!$L:$L,ROW()-8)="",0,INDEX(Transactions!$Q:$Q,ROW()-8))</f>
        <v>0</v>
      </c>
    </row>
    <row r="7325" spans="2:6" x14ac:dyDescent="0.15">
      <c r="B7325">
        <f ca="1">IF(INDEX(Transactions!$L:$L,ROW()-8)="",TODAY(),INDEX(Transactions!$G:$G,ROW()-8))</f>
        <v>46238</v>
      </c>
      <c r="F7325">
        <f>IF(INDEX(Transactions!$L:$L,ROW()-8)="",0,INDEX(Transactions!$Q:$Q,ROW()-8))</f>
        <v>0</v>
      </c>
    </row>
    <row r="7326" spans="2:6" x14ac:dyDescent="0.15">
      <c r="B7326">
        <f ca="1">IF(INDEX(Transactions!$L:$L,ROW()-8)="",TODAY(),INDEX(Transactions!$G:$G,ROW()-8))</f>
        <v>46238</v>
      </c>
      <c r="F7326">
        <f>IF(INDEX(Transactions!$L:$L,ROW()-8)="",0,INDEX(Transactions!$Q:$Q,ROW()-8))</f>
        <v>0</v>
      </c>
    </row>
    <row r="7327" spans="2:6" x14ac:dyDescent="0.15">
      <c r="B7327">
        <f ca="1">IF(INDEX(Transactions!$L:$L,ROW()-8)="",TODAY(),INDEX(Transactions!$G:$G,ROW()-8))</f>
        <v>46238</v>
      </c>
      <c r="F7327">
        <f>IF(INDEX(Transactions!$L:$L,ROW()-8)="",0,INDEX(Transactions!$Q:$Q,ROW()-8))</f>
        <v>0</v>
      </c>
    </row>
    <row r="7328" spans="2:6" x14ac:dyDescent="0.15">
      <c r="B7328">
        <f ca="1">IF(INDEX(Transactions!$L:$L,ROW()-8)="",TODAY(),INDEX(Transactions!$G:$G,ROW()-8))</f>
        <v>46238</v>
      </c>
      <c r="F7328">
        <f>IF(INDEX(Transactions!$L:$L,ROW()-8)="",0,INDEX(Transactions!$Q:$Q,ROW()-8))</f>
        <v>0</v>
      </c>
    </row>
    <row r="7329" spans="2:6" x14ac:dyDescent="0.15">
      <c r="B7329">
        <f ca="1">IF(INDEX(Transactions!$L:$L,ROW()-8)="",TODAY(),INDEX(Transactions!$G:$G,ROW()-8))</f>
        <v>46238</v>
      </c>
      <c r="F7329">
        <f>IF(INDEX(Transactions!$L:$L,ROW()-8)="",0,INDEX(Transactions!$Q:$Q,ROW()-8))</f>
        <v>0</v>
      </c>
    </row>
    <row r="7330" spans="2:6" x14ac:dyDescent="0.15">
      <c r="B7330">
        <f ca="1">IF(INDEX(Transactions!$L:$L,ROW()-8)="",TODAY(),INDEX(Transactions!$G:$G,ROW()-8))</f>
        <v>46238</v>
      </c>
      <c r="F7330">
        <f>IF(INDEX(Transactions!$L:$L,ROW()-8)="",0,INDEX(Transactions!$Q:$Q,ROW()-8))</f>
        <v>0</v>
      </c>
    </row>
    <row r="7331" spans="2:6" x14ac:dyDescent="0.15">
      <c r="B7331">
        <f ca="1">IF(INDEX(Transactions!$L:$L,ROW()-8)="",TODAY(),INDEX(Transactions!$G:$G,ROW()-8))</f>
        <v>46238</v>
      </c>
      <c r="F7331">
        <f>IF(INDEX(Transactions!$L:$L,ROW()-8)="",0,INDEX(Transactions!$Q:$Q,ROW()-8))</f>
        <v>0</v>
      </c>
    </row>
    <row r="7332" spans="2:6" x14ac:dyDescent="0.15">
      <c r="B7332">
        <f ca="1">IF(INDEX(Transactions!$L:$L,ROW()-8)="",TODAY(),INDEX(Transactions!$G:$G,ROW()-8))</f>
        <v>46238</v>
      </c>
      <c r="F7332">
        <f>IF(INDEX(Transactions!$L:$L,ROW()-8)="",0,INDEX(Transactions!$Q:$Q,ROW()-8))</f>
        <v>0</v>
      </c>
    </row>
    <row r="7333" spans="2:6" x14ac:dyDescent="0.15">
      <c r="B7333">
        <f ca="1">IF(INDEX(Transactions!$L:$L,ROW()-8)="",TODAY(),INDEX(Transactions!$G:$G,ROW()-8))</f>
        <v>46238</v>
      </c>
      <c r="F7333">
        <f>IF(INDEX(Transactions!$L:$L,ROW()-8)="",0,INDEX(Transactions!$Q:$Q,ROW()-8))</f>
        <v>0</v>
      </c>
    </row>
    <row r="7334" spans="2:6" x14ac:dyDescent="0.15">
      <c r="B7334">
        <f ca="1">IF(INDEX(Transactions!$L:$L,ROW()-8)="",TODAY(),INDEX(Transactions!$G:$G,ROW()-8))</f>
        <v>46238</v>
      </c>
      <c r="F7334">
        <f>IF(INDEX(Transactions!$L:$L,ROW()-8)="",0,INDEX(Transactions!$Q:$Q,ROW()-8))</f>
        <v>0</v>
      </c>
    </row>
    <row r="7335" spans="2:6" x14ac:dyDescent="0.15">
      <c r="B7335">
        <f ca="1">IF(INDEX(Transactions!$L:$L,ROW()-8)="",TODAY(),INDEX(Transactions!$G:$G,ROW()-8))</f>
        <v>46238</v>
      </c>
      <c r="F7335">
        <f>IF(INDEX(Transactions!$L:$L,ROW()-8)="",0,INDEX(Transactions!$Q:$Q,ROW()-8))</f>
        <v>0</v>
      </c>
    </row>
    <row r="7336" spans="2:6" x14ac:dyDescent="0.15">
      <c r="B7336">
        <f ca="1">IF(INDEX(Transactions!$L:$L,ROW()-8)="",TODAY(),INDEX(Transactions!$G:$G,ROW()-8))</f>
        <v>46238</v>
      </c>
      <c r="F7336">
        <f>IF(INDEX(Transactions!$L:$L,ROW()-8)="",0,INDEX(Transactions!$Q:$Q,ROW()-8))</f>
        <v>0</v>
      </c>
    </row>
    <row r="7337" spans="2:6" x14ac:dyDescent="0.15">
      <c r="B7337">
        <f ca="1">IF(INDEX(Transactions!$L:$L,ROW()-8)="",TODAY(),INDEX(Transactions!$G:$G,ROW()-8))</f>
        <v>46238</v>
      </c>
      <c r="F7337">
        <f>IF(INDEX(Transactions!$L:$L,ROW()-8)="",0,INDEX(Transactions!$Q:$Q,ROW()-8))</f>
        <v>0</v>
      </c>
    </row>
    <row r="7338" spans="2:6" x14ac:dyDescent="0.15">
      <c r="B7338">
        <f ca="1">IF(INDEX(Transactions!$L:$L,ROW()-8)="",TODAY(),INDEX(Transactions!$G:$G,ROW()-8))</f>
        <v>46238</v>
      </c>
      <c r="F7338">
        <f>IF(INDEX(Transactions!$L:$L,ROW()-8)="",0,INDEX(Transactions!$Q:$Q,ROW()-8))</f>
        <v>0</v>
      </c>
    </row>
    <row r="7339" spans="2:6" x14ac:dyDescent="0.15">
      <c r="B7339">
        <f ca="1">IF(INDEX(Transactions!$L:$L,ROW()-8)="",TODAY(),INDEX(Transactions!$G:$G,ROW()-8))</f>
        <v>46238</v>
      </c>
      <c r="F7339">
        <f>IF(INDEX(Transactions!$L:$L,ROW()-8)="",0,INDEX(Transactions!$Q:$Q,ROW()-8))</f>
        <v>0</v>
      </c>
    </row>
    <row r="7340" spans="2:6" x14ac:dyDescent="0.15">
      <c r="B7340">
        <f ca="1">IF(INDEX(Transactions!$L:$L,ROW()-8)="",TODAY(),INDEX(Transactions!$G:$G,ROW()-8))</f>
        <v>46238</v>
      </c>
      <c r="F7340">
        <f>IF(INDEX(Transactions!$L:$L,ROW()-8)="",0,INDEX(Transactions!$Q:$Q,ROW()-8))</f>
        <v>0</v>
      </c>
    </row>
    <row r="7341" spans="2:6" x14ac:dyDescent="0.15">
      <c r="B7341">
        <f ca="1">IF(INDEX(Transactions!$L:$L,ROW()-8)="",TODAY(),INDEX(Transactions!$G:$G,ROW()-8))</f>
        <v>46238</v>
      </c>
      <c r="F7341">
        <f>IF(INDEX(Transactions!$L:$L,ROW()-8)="",0,INDEX(Transactions!$Q:$Q,ROW()-8))</f>
        <v>0</v>
      </c>
    </row>
    <row r="7342" spans="2:6" x14ac:dyDescent="0.15">
      <c r="B7342">
        <f ca="1">IF(INDEX(Transactions!$L:$L,ROW()-8)="",TODAY(),INDEX(Transactions!$G:$G,ROW()-8))</f>
        <v>46238</v>
      </c>
      <c r="F7342">
        <f>IF(INDEX(Transactions!$L:$L,ROW()-8)="",0,INDEX(Transactions!$Q:$Q,ROW()-8))</f>
        <v>0</v>
      </c>
    </row>
    <row r="7343" spans="2:6" x14ac:dyDescent="0.15">
      <c r="B7343">
        <f ca="1">IF(INDEX(Transactions!$L:$L,ROW()-8)="",TODAY(),INDEX(Transactions!$G:$G,ROW()-8))</f>
        <v>46238</v>
      </c>
      <c r="F7343">
        <f>IF(INDEX(Transactions!$L:$L,ROW()-8)="",0,INDEX(Transactions!$Q:$Q,ROW()-8))</f>
        <v>0</v>
      </c>
    </row>
    <row r="7344" spans="2:6" x14ac:dyDescent="0.15">
      <c r="B7344">
        <f ca="1">IF(INDEX(Transactions!$L:$L,ROW()-8)="",TODAY(),INDEX(Transactions!$G:$G,ROW()-8))</f>
        <v>46238</v>
      </c>
      <c r="F7344">
        <f>IF(INDEX(Transactions!$L:$L,ROW()-8)="",0,INDEX(Transactions!$Q:$Q,ROW()-8))</f>
        <v>0</v>
      </c>
    </row>
    <row r="7345" spans="2:6" x14ac:dyDescent="0.15">
      <c r="B7345">
        <f ca="1">IF(INDEX(Transactions!$L:$L,ROW()-8)="",TODAY(),INDEX(Transactions!$G:$G,ROW()-8))</f>
        <v>46238</v>
      </c>
      <c r="F7345">
        <f>IF(INDEX(Transactions!$L:$L,ROW()-8)="",0,INDEX(Transactions!$Q:$Q,ROW()-8))</f>
        <v>0</v>
      </c>
    </row>
    <row r="7346" spans="2:6" x14ac:dyDescent="0.15">
      <c r="B7346">
        <f ca="1">IF(INDEX(Transactions!$L:$L,ROW()-8)="",TODAY(),INDEX(Transactions!$G:$G,ROW()-8))</f>
        <v>46238</v>
      </c>
      <c r="F7346">
        <f>IF(INDEX(Transactions!$L:$L,ROW()-8)="",0,INDEX(Transactions!$Q:$Q,ROW()-8))</f>
        <v>0</v>
      </c>
    </row>
    <row r="7347" spans="2:6" x14ac:dyDescent="0.15">
      <c r="B7347">
        <f ca="1">IF(INDEX(Transactions!$L:$L,ROW()-8)="",TODAY(),INDEX(Transactions!$G:$G,ROW()-8))</f>
        <v>46238</v>
      </c>
      <c r="F7347">
        <f>IF(INDEX(Transactions!$L:$L,ROW()-8)="",0,INDEX(Transactions!$Q:$Q,ROW()-8))</f>
        <v>0</v>
      </c>
    </row>
    <row r="7348" spans="2:6" x14ac:dyDescent="0.15">
      <c r="B7348">
        <f ca="1">IF(INDEX(Transactions!$L:$L,ROW()-8)="",TODAY(),INDEX(Transactions!$G:$G,ROW()-8))</f>
        <v>46238</v>
      </c>
      <c r="F7348">
        <f>IF(INDEX(Transactions!$L:$L,ROW()-8)="",0,INDEX(Transactions!$Q:$Q,ROW()-8))</f>
        <v>0</v>
      </c>
    </row>
    <row r="7349" spans="2:6" x14ac:dyDescent="0.15">
      <c r="B7349">
        <f ca="1">IF(INDEX(Transactions!$L:$L,ROW()-8)="",TODAY(),INDEX(Transactions!$G:$G,ROW()-8))</f>
        <v>46238</v>
      </c>
      <c r="F7349">
        <f>IF(INDEX(Transactions!$L:$L,ROW()-8)="",0,INDEX(Transactions!$Q:$Q,ROW()-8))</f>
        <v>0</v>
      </c>
    </row>
    <row r="7350" spans="2:6" x14ac:dyDescent="0.15">
      <c r="B7350">
        <f ca="1">IF(INDEX(Transactions!$L:$L,ROW()-8)="",TODAY(),INDEX(Transactions!$G:$G,ROW()-8))</f>
        <v>46238</v>
      </c>
      <c r="F7350">
        <f>IF(INDEX(Transactions!$L:$L,ROW()-8)="",0,INDEX(Transactions!$Q:$Q,ROW()-8))</f>
        <v>0</v>
      </c>
    </row>
    <row r="7351" spans="2:6" x14ac:dyDescent="0.15">
      <c r="B7351">
        <f ca="1">IF(INDEX(Transactions!$L:$L,ROW()-8)="",TODAY(),INDEX(Transactions!$G:$G,ROW()-8))</f>
        <v>46238</v>
      </c>
      <c r="F7351">
        <f>IF(INDEX(Transactions!$L:$L,ROW()-8)="",0,INDEX(Transactions!$Q:$Q,ROW()-8))</f>
        <v>0</v>
      </c>
    </row>
    <row r="7352" spans="2:6" x14ac:dyDescent="0.15">
      <c r="B7352">
        <f ca="1">IF(INDEX(Transactions!$L:$L,ROW()-8)="",TODAY(),INDEX(Transactions!$G:$G,ROW()-8))</f>
        <v>46238</v>
      </c>
      <c r="F7352">
        <f>IF(INDEX(Transactions!$L:$L,ROW()-8)="",0,INDEX(Transactions!$Q:$Q,ROW()-8))</f>
        <v>0</v>
      </c>
    </row>
    <row r="7353" spans="2:6" x14ac:dyDescent="0.15">
      <c r="B7353">
        <f ca="1">IF(INDEX(Transactions!$L:$L,ROW()-8)="",TODAY(),INDEX(Transactions!$G:$G,ROW()-8))</f>
        <v>46238</v>
      </c>
      <c r="F7353">
        <f>IF(INDEX(Transactions!$L:$L,ROW()-8)="",0,INDEX(Transactions!$Q:$Q,ROW()-8))</f>
        <v>0</v>
      </c>
    </row>
    <row r="7354" spans="2:6" x14ac:dyDescent="0.15">
      <c r="B7354">
        <f ca="1">IF(INDEX(Transactions!$L:$L,ROW()-8)="",TODAY(),INDEX(Transactions!$G:$G,ROW()-8))</f>
        <v>46238</v>
      </c>
      <c r="F7354">
        <f>IF(INDEX(Transactions!$L:$L,ROW()-8)="",0,INDEX(Transactions!$Q:$Q,ROW()-8))</f>
        <v>0</v>
      </c>
    </row>
    <row r="7355" spans="2:6" x14ac:dyDescent="0.15">
      <c r="B7355">
        <f ca="1">IF(INDEX(Transactions!$L:$L,ROW()-8)="",TODAY(),INDEX(Transactions!$G:$G,ROW()-8))</f>
        <v>46238</v>
      </c>
      <c r="F7355">
        <f>IF(INDEX(Transactions!$L:$L,ROW()-8)="",0,INDEX(Transactions!$Q:$Q,ROW()-8))</f>
        <v>0</v>
      </c>
    </row>
    <row r="7356" spans="2:6" x14ac:dyDescent="0.15">
      <c r="B7356">
        <f ca="1">IF(INDEX(Transactions!$L:$L,ROW()-8)="",TODAY(),INDEX(Transactions!$G:$G,ROW()-8))</f>
        <v>46238</v>
      </c>
      <c r="F7356">
        <f>IF(INDEX(Transactions!$L:$L,ROW()-8)="",0,INDEX(Transactions!$Q:$Q,ROW()-8))</f>
        <v>0</v>
      </c>
    </row>
    <row r="7357" spans="2:6" x14ac:dyDescent="0.15">
      <c r="B7357">
        <f ca="1">IF(INDEX(Transactions!$L:$L,ROW()-8)="",TODAY(),INDEX(Transactions!$G:$G,ROW()-8))</f>
        <v>46238</v>
      </c>
      <c r="F7357">
        <f>IF(INDEX(Transactions!$L:$L,ROW()-8)="",0,INDEX(Transactions!$Q:$Q,ROW()-8))</f>
        <v>0</v>
      </c>
    </row>
    <row r="7358" spans="2:6" x14ac:dyDescent="0.15">
      <c r="B7358">
        <f ca="1">IF(INDEX(Transactions!$L:$L,ROW()-8)="",TODAY(),INDEX(Transactions!$G:$G,ROW()-8))</f>
        <v>46238</v>
      </c>
      <c r="F7358">
        <f>IF(INDEX(Transactions!$L:$L,ROW()-8)="",0,INDEX(Transactions!$Q:$Q,ROW()-8))</f>
        <v>0</v>
      </c>
    </row>
    <row r="7359" spans="2:6" x14ac:dyDescent="0.15">
      <c r="B7359">
        <f ca="1">IF(INDEX(Transactions!$L:$L,ROW()-8)="",TODAY(),INDEX(Transactions!$G:$G,ROW()-8))</f>
        <v>46238</v>
      </c>
      <c r="F7359">
        <f>IF(INDEX(Transactions!$L:$L,ROW()-8)="",0,INDEX(Transactions!$Q:$Q,ROW()-8))</f>
        <v>0</v>
      </c>
    </row>
    <row r="7360" spans="2:6" x14ac:dyDescent="0.15">
      <c r="B7360">
        <f ca="1">IF(INDEX(Transactions!$L:$L,ROW()-8)="",TODAY(),INDEX(Transactions!$G:$G,ROW()-8))</f>
        <v>46238</v>
      </c>
      <c r="F7360">
        <f>IF(INDEX(Transactions!$L:$L,ROW()-8)="",0,INDEX(Transactions!$Q:$Q,ROW()-8))</f>
        <v>0</v>
      </c>
    </row>
    <row r="7361" spans="2:6" x14ac:dyDescent="0.15">
      <c r="B7361">
        <f ca="1">IF(INDEX(Transactions!$L:$L,ROW()-8)="",TODAY(),INDEX(Transactions!$G:$G,ROW()-8))</f>
        <v>46238</v>
      </c>
      <c r="F7361">
        <f>IF(INDEX(Transactions!$L:$L,ROW()-8)="",0,INDEX(Transactions!$Q:$Q,ROW()-8))</f>
        <v>0</v>
      </c>
    </row>
    <row r="7362" spans="2:6" x14ac:dyDescent="0.15">
      <c r="B7362">
        <f ca="1">IF(INDEX(Transactions!$L:$L,ROW()-8)="",TODAY(),INDEX(Transactions!$G:$G,ROW()-8))</f>
        <v>46238</v>
      </c>
      <c r="F7362">
        <f>IF(INDEX(Transactions!$L:$L,ROW()-8)="",0,INDEX(Transactions!$Q:$Q,ROW()-8))</f>
        <v>0</v>
      </c>
    </row>
    <row r="7363" spans="2:6" x14ac:dyDescent="0.15">
      <c r="B7363">
        <f ca="1">IF(INDEX(Transactions!$L:$L,ROW()-8)="",TODAY(),INDEX(Transactions!$G:$G,ROW()-8))</f>
        <v>46238</v>
      </c>
      <c r="F7363">
        <f>IF(INDEX(Transactions!$L:$L,ROW()-8)="",0,INDEX(Transactions!$Q:$Q,ROW()-8))</f>
        <v>0</v>
      </c>
    </row>
    <row r="7364" spans="2:6" x14ac:dyDescent="0.15">
      <c r="B7364">
        <f ca="1">IF(INDEX(Transactions!$L:$L,ROW()-8)="",TODAY(),INDEX(Transactions!$G:$G,ROW()-8))</f>
        <v>46238</v>
      </c>
      <c r="F7364">
        <f>IF(INDEX(Transactions!$L:$L,ROW()-8)="",0,INDEX(Transactions!$Q:$Q,ROW()-8))</f>
        <v>0</v>
      </c>
    </row>
    <row r="7365" spans="2:6" x14ac:dyDescent="0.15">
      <c r="B7365">
        <f ca="1">IF(INDEX(Transactions!$L:$L,ROW()-8)="",TODAY(),INDEX(Transactions!$G:$G,ROW()-8))</f>
        <v>46238</v>
      </c>
      <c r="F7365">
        <f>IF(INDEX(Transactions!$L:$L,ROW()-8)="",0,INDEX(Transactions!$Q:$Q,ROW()-8))</f>
        <v>0</v>
      </c>
    </row>
    <row r="7366" spans="2:6" x14ac:dyDescent="0.15">
      <c r="B7366">
        <f ca="1">IF(INDEX(Transactions!$L:$L,ROW()-8)="",TODAY(),INDEX(Transactions!$G:$G,ROW()-8))</f>
        <v>46238</v>
      </c>
      <c r="F7366">
        <f>IF(INDEX(Transactions!$L:$L,ROW()-8)="",0,INDEX(Transactions!$Q:$Q,ROW()-8))</f>
        <v>0</v>
      </c>
    </row>
    <row r="7367" spans="2:6" x14ac:dyDescent="0.15">
      <c r="B7367">
        <f ca="1">IF(INDEX(Transactions!$L:$L,ROW()-8)="",TODAY(),INDEX(Transactions!$G:$G,ROW()-8))</f>
        <v>46238</v>
      </c>
      <c r="F7367">
        <f>IF(INDEX(Transactions!$L:$L,ROW()-8)="",0,INDEX(Transactions!$Q:$Q,ROW()-8))</f>
        <v>0</v>
      </c>
    </row>
    <row r="7368" spans="2:6" x14ac:dyDescent="0.15">
      <c r="B7368">
        <f ca="1">IF(INDEX(Transactions!$L:$L,ROW()-8)="",TODAY(),INDEX(Transactions!$G:$G,ROW()-8))</f>
        <v>46238</v>
      </c>
      <c r="F7368">
        <f>IF(INDEX(Transactions!$L:$L,ROW()-8)="",0,INDEX(Transactions!$Q:$Q,ROW()-8))</f>
        <v>0</v>
      </c>
    </row>
    <row r="7369" spans="2:6" x14ac:dyDescent="0.15">
      <c r="B7369">
        <f ca="1">IF(INDEX(Transactions!$L:$L,ROW()-8)="",TODAY(),INDEX(Transactions!$G:$G,ROW()-8))</f>
        <v>46238</v>
      </c>
      <c r="F7369">
        <f>IF(INDEX(Transactions!$L:$L,ROW()-8)="",0,INDEX(Transactions!$Q:$Q,ROW()-8))</f>
        <v>0</v>
      </c>
    </row>
    <row r="7370" spans="2:6" x14ac:dyDescent="0.15">
      <c r="B7370">
        <f ca="1">IF(INDEX(Transactions!$L:$L,ROW()-8)="",TODAY(),INDEX(Transactions!$G:$G,ROW()-8))</f>
        <v>46238</v>
      </c>
      <c r="F7370">
        <f>IF(INDEX(Transactions!$L:$L,ROW()-8)="",0,INDEX(Transactions!$Q:$Q,ROW()-8))</f>
        <v>0</v>
      </c>
    </row>
    <row r="7371" spans="2:6" x14ac:dyDescent="0.15">
      <c r="B7371">
        <f ca="1">IF(INDEX(Transactions!$L:$L,ROW()-8)="",TODAY(),INDEX(Transactions!$G:$G,ROW()-8))</f>
        <v>46238</v>
      </c>
      <c r="F7371">
        <f>IF(INDEX(Transactions!$L:$L,ROW()-8)="",0,INDEX(Transactions!$Q:$Q,ROW()-8))</f>
        <v>0</v>
      </c>
    </row>
    <row r="7372" spans="2:6" x14ac:dyDescent="0.15">
      <c r="B7372">
        <f ca="1">IF(INDEX(Transactions!$L:$L,ROW()-8)="",TODAY(),INDEX(Transactions!$G:$G,ROW()-8))</f>
        <v>46238</v>
      </c>
      <c r="F7372">
        <f>IF(INDEX(Transactions!$L:$L,ROW()-8)="",0,INDEX(Transactions!$Q:$Q,ROW()-8))</f>
        <v>0</v>
      </c>
    </row>
    <row r="7373" spans="2:6" x14ac:dyDescent="0.15">
      <c r="B7373">
        <f ca="1">IF(INDEX(Transactions!$L:$L,ROW()-8)="",TODAY(),INDEX(Transactions!$G:$G,ROW()-8))</f>
        <v>46238</v>
      </c>
      <c r="F7373">
        <f>IF(INDEX(Transactions!$L:$L,ROW()-8)="",0,INDEX(Transactions!$Q:$Q,ROW()-8))</f>
        <v>0</v>
      </c>
    </row>
    <row r="7374" spans="2:6" x14ac:dyDescent="0.15">
      <c r="B7374">
        <f ca="1">IF(INDEX(Transactions!$L:$L,ROW()-8)="",TODAY(),INDEX(Transactions!$G:$G,ROW()-8))</f>
        <v>46238</v>
      </c>
      <c r="F7374">
        <f>IF(INDEX(Transactions!$L:$L,ROW()-8)="",0,INDEX(Transactions!$Q:$Q,ROW()-8))</f>
        <v>0</v>
      </c>
    </row>
    <row r="7375" spans="2:6" x14ac:dyDescent="0.15">
      <c r="B7375">
        <f ca="1">IF(INDEX(Transactions!$L:$L,ROW()-8)="",TODAY(),INDEX(Transactions!$G:$G,ROW()-8))</f>
        <v>46238</v>
      </c>
      <c r="F7375">
        <f>IF(INDEX(Transactions!$L:$L,ROW()-8)="",0,INDEX(Transactions!$Q:$Q,ROW()-8))</f>
        <v>0</v>
      </c>
    </row>
    <row r="7376" spans="2:6" x14ac:dyDescent="0.15">
      <c r="B7376">
        <f ca="1">IF(INDEX(Transactions!$L:$L,ROW()-8)="",TODAY(),INDEX(Transactions!$G:$G,ROW()-8))</f>
        <v>46238</v>
      </c>
      <c r="F7376">
        <f>IF(INDEX(Transactions!$L:$L,ROW()-8)="",0,INDEX(Transactions!$Q:$Q,ROW()-8))</f>
        <v>0</v>
      </c>
    </row>
    <row r="7377" spans="2:6" x14ac:dyDescent="0.15">
      <c r="B7377">
        <f ca="1">IF(INDEX(Transactions!$L:$L,ROW()-8)="",TODAY(),INDEX(Transactions!$G:$G,ROW()-8))</f>
        <v>46238</v>
      </c>
      <c r="F7377">
        <f>IF(INDEX(Transactions!$L:$L,ROW()-8)="",0,INDEX(Transactions!$Q:$Q,ROW()-8))</f>
        <v>0</v>
      </c>
    </row>
    <row r="7378" spans="2:6" x14ac:dyDescent="0.15">
      <c r="B7378">
        <f ca="1">IF(INDEX(Transactions!$L:$L,ROW()-8)="",TODAY(),INDEX(Transactions!$G:$G,ROW()-8))</f>
        <v>46238</v>
      </c>
      <c r="F7378">
        <f>IF(INDEX(Transactions!$L:$L,ROW()-8)="",0,INDEX(Transactions!$Q:$Q,ROW()-8))</f>
        <v>0</v>
      </c>
    </row>
    <row r="7379" spans="2:6" x14ac:dyDescent="0.15">
      <c r="B7379">
        <f ca="1">IF(INDEX(Transactions!$L:$L,ROW()-8)="",TODAY(),INDEX(Transactions!$G:$G,ROW()-8))</f>
        <v>46238</v>
      </c>
      <c r="F7379">
        <f>IF(INDEX(Transactions!$L:$L,ROW()-8)="",0,INDEX(Transactions!$Q:$Q,ROW()-8))</f>
        <v>0</v>
      </c>
    </row>
    <row r="7380" spans="2:6" x14ac:dyDescent="0.15">
      <c r="B7380">
        <f ca="1">IF(INDEX(Transactions!$L:$L,ROW()-8)="",TODAY(),INDEX(Transactions!$G:$G,ROW()-8))</f>
        <v>46238</v>
      </c>
      <c r="F7380">
        <f>IF(INDEX(Transactions!$L:$L,ROW()-8)="",0,INDEX(Transactions!$Q:$Q,ROW()-8))</f>
        <v>0</v>
      </c>
    </row>
    <row r="7381" spans="2:6" x14ac:dyDescent="0.15">
      <c r="B7381">
        <f ca="1">IF(INDEX(Transactions!$L:$L,ROW()-8)="",TODAY(),INDEX(Transactions!$G:$G,ROW()-8))</f>
        <v>46238</v>
      </c>
      <c r="F7381">
        <f>IF(INDEX(Transactions!$L:$L,ROW()-8)="",0,INDEX(Transactions!$Q:$Q,ROW()-8))</f>
        <v>0</v>
      </c>
    </row>
    <row r="7382" spans="2:6" x14ac:dyDescent="0.15">
      <c r="B7382">
        <f ca="1">IF(INDEX(Transactions!$L:$L,ROW()-8)="",TODAY(),INDEX(Transactions!$G:$G,ROW()-8))</f>
        <v>46238</v>
      </c>
      <c r="F7382">
        <f>IF(INDEX(Transactions!$L:$L,ROW()-8)="",0,INDEX(Transactions!$Q:$Q,ROW()-8))</f>
        <v>0</v>
      </c>
    </row>
    <row r="7383" spans="2:6" x14ac:dyDescent="0.15">
      <c r="B7383">
        <f ca="1">IF(INDEX(Transactions!$L:$L,ROW()-8)="",TODAY(),INDEX(Transactions!$G:$G,ROW()-8))</f>
        <v>46238</v>
      </c>
      <c r="F7383">
        <f>IF(INDEX(Transactions!$L:$L,ROW()-8)="",0,INDEX(Transactions!$Q:$Q,ROW()-8))</f>
        <v>0</v>
      </c>
    </row>
    <row r="7384" spans="2:6" x14ac:dyDescent="0.15">
      <c r="B7384">
        <f ca="1">IF(INDEX(Transactions!$L:$L,ROW()-8)="",TODAY(),INDEX(Transactions!$G:$G,ROW()-8))</f>
        <v>46238</v>
      </c>
      <c r="F7384">
        <f>IF(INDEX(Transactions!$L:$L,ROW()-8)="",0,INDEX(Transactions!$Q:$Q,ROW()-8))</f>
        <v>0</v>
      </c>
    </row>
    <row r="7385" spans="2:6" x14ac:dyDescent="0.15">
      <c r="B7385">
        <f ca="1">IF(INDEX(Transactions!$L:$L,ROW()-8)="",TODAY(),INDEX(Transactions!$G:$G,ROW()-8))</f>
        <v>46238</v>
      </c>
      <c r="F7385">
        <f>IF(INDEX(Transactions!$L:$L,ROW()-8)="",0,INDEX(Transactions!$Q:$Q,ROW()-8))</f>
        <v>0</v>
      </c>
    </row>
    <row r="7386" spans="2:6" x14ac:dyDescent="0.15">
      <c r="B7386">
        <f ca="1">IF(INDEX(Transactions!$L:$L,ROW()-8)="",TODAY(),INDEX(Transactions!$G:$G,ROW()-8))</f>
        <v>46238</v>
      </c>
      <c r="F7386">
        <f>IF(INDEX(Transactions!$L:$L,ROW()-8)="",0,INDEX(Transactions!$Q:$Q,ROW()-8))</f>
        <v>0</v>
      </c>
    </row>
    <row r="7387" spans="2:6" x14ac:dyDescent="0.15">
      <c r="B7387">
        <f ca="1">IF(INDEX(Transactions!$L:$L,ROW()-8)="",TODAY(),INDEX(Transactions!$G:$G,ROW()-8))</f>
        <v>46238</v>
      </c>
      <c r="F7387">
        <f>IF(INDEX(Transactions!$L:$L,ROW()-8)="",0,INDEX(Transactions!$Q:$Q,ROW()-8))</f>
        <v>0</v>
      </c>
    </row>
    <row r="7388" spans="2:6" x14ac:dyDescent="0.15">
      <c r="B7388">
        <f ca="1">IF(INDEX(Transactions!$L:$L,ROW()-8)="",TODAY(),INDEX(Transactions!$G:$G,ROW()-8))</f>
        <v>46238</v>
      </c>
      <c r="F7388">
        <f>IF(INDEX(Transactions!$L:$L,ROW()-8)="",0,INDEX(Transactions!$Q:$Q,ROW()-8))</f>
        <v>0</v>
      </c>
    </row>
    <row r="7389" spans="2:6" x14ac:dyDescent="0.15">
      <c r="B7389">
        <f ca="1">IF(INDEX(Transactions!$L:$L,ROW()-8)="",TODAY(),INDEX(Transactions!$G:$G,ROW()-8))</f>
        <v>46238</v>
      </c>
      <c r="F7389">
        <f>IF(INDEX(Transactions!$L:$L,ROW()-8)="",0,INDEX(Transactions!$Q:$Q,ROW()-8))</f>
        <v>0</v>
      </c>
    </row>
    <row r="7390" spans="2:6" x14ac:dyDescent="0.15">
      <c r="B7390">
        <f ca="1">IF(INDEX(Transactions!$L:$L,ROW()-8)="",TODAY(),INDEX(Transactions!$G:$G,ROW()-8))</f>
        <v>46238</v>
      </c>
      <c r="F7390">
        <f>IF(INDEX(Transactions!$L:$L,ROW()-8)="",0,INDEX(Transactions!$Q:$Q,ROW()-8))</f>
        <v>0</v>
      </c>
    </row>
    <row r="7391" spans="2:6" x14ac:dyDescent="0.15">
      <c r="B7391">
        <f ca="1">IF(INDEX(Transactions!$L:$L,ROW()-8)="",TODAY(),INDEX(Transactions!$G:$G,ROW()-8))</f>
        <v>46238</v>
      </c>
      <c r="F7391">
        <f>IF(INDEX(Transactions!$L:$L,ROW()-8)="",0,INDEX(Transactions!$Q:$Q,ROW()-8))</f>
        <v>0</v>
      </c>
    </row>
    <row r="7392" spans="2:6" x14ac:dyDescent="0.15">
      <c r="B7392">
        <f ca="1">IF(INDEX(Transactions!$L:$L,ROW()-8)="",TODAY(),INDEX(Transactions!$G:$G,ROW()-8))</f>
        <v>46238</v>
      </c>
      <c r="F7392">
        <f>IF(INDEX(Transactions!$L:$L,ROW()-8)="",0,INDEX(Transactions!$Q:$Q,ROW()-8))</f>
        <v>0</v>
      </c>
    </row>
    <row r="7393" spans="2:6" x14ac:dyDescent="0.15">
      <c r="B7393">
        <f ca="1">IF(INDEX(Transactions!$L:$L,ROW()-8)="",TODAY(),INDEX(Transactions!$G:$G,ROW()-8))</f>
        <v>46238</v>
      </c>
      <c r="F7393">
        <f>IF(INDEX(Transactions!$L:$L,ROW()-8)="",0,INDEX(Transactions!$Q:$Q,ROW()-8))</f>
        <v>0</v>
      </c>
    </row>
    <row r="7394" spans="2:6" x14ac:dyDescent="0.15">
      <c r="B7394">
        <f ca="1">IF(INDEX(Transactions!$L:$L,ROW()-8)="",TODAY(),INDEX(Transactions!$G:$G,ROW()-8))</f>
        <v>46238</v>
      </c>
      <c r="F7394">
        <f>IF(INDEX(Transactions!$L:$L,ROW()-8)="",0,INDEX(Transactions!$Q:$Q,ROW()-8))</f>
        <v>0</v>
      </c>
    </row>
    <row r="7395" spans="2:6" x14ac:dyDescent="0.15">
      <c r="B7395">
        <f ca="1">IF(INDEX(Transactions!$L:$L,ROW()-8)="",TODAY(),INDEX(Transactions!$G:$G,ROW()-8))</f>
        <v>46238</v>
      </c>
      <c r="F7395">
        <f>IF(INDEX(Transactions!$L:$L,ROW()-8)="",0,INDEX(Transactions!$Q:$Q,ROW()-8))</f>
        <v>0</v>
      </c>
    </row>
    <row r="7396" spans="2:6" x14ac:dyDescent="0.15">
      <c r="B7396">
        <f ca="1">IF(INDEX(Transactions!$L:$L,ROW()-8)="",TODAY(),INDEX(Transactions!$G:$G,ROW()-8))</f>
        <v>46238</v>
      </c>
      <c r="F7396">
        <f>IF(INDEX(Transactions!$L:$L,ROW()-8)="",0,INDEX(Transactions!$Q:$Q,ROW()-8))</f>
        <v>0</v>
      </c>
    </row>
    <row r="7397" spans="2:6" x14ac:dyDescent="0.15">
      <c r="B7397">
        <f ca="1">IF(INDEX(Transactions!$L:$L,ROW()-8)="",TODAY(),INDEX(Transactions!$G:$G,ROW()-8))</f>
        <v>46238</v>
      </c>
      <c r="F7397">
        <f>IF(INDEX(Transactions!$L:$L,ROW()-8)="",0,INDEX(Transactions!$Q:$Q,ROW()-8))</f>
        <v>0</v>
      </c>
    </row>
    <row r="7398" spans="2:6" x14ac:dyDescent="0.15">
      <c r="B7398">
        <f ca="1">IF(INDEX(Transactions!$L:$L,ROW()-8)="",TODAY(),INDEX(Transactions!$G:$G,ROW()-8))</f>
        <v>46238</v>
      </c>
      <c r="F7398">
        <f>IF(INDEX(Transactions!$L:$L,ROW()-8)="",0,INDEX(Transactions!$Q:$Q,ROW()-8))</f>
        <v>0</v>
      </c>
    </row>
    <row r="7399" spans="2:6" x14ac:dyDescent="0.15">
      <c r="B7399">
        <f ca="1">IF(INDEX(Transactions!$L:$L,ROW()-8)="",TODAY(),INDEX(Transactions!$G:$G,ROW()-8))</f>
        <v>46238</v>
      </c>
      <c r="F7399">
        <f>IF(INDEX(Transactions!$L:$L,ROW()-8)="",0,INDEX(Transactions!$Q:$Q,ROW()-8))</f>
        <v>0</v>
      </c>
    </row>
    <row r="7400" spans="2:6" x14ac:dyDescent="0.15">
      <c r="B7400">
        <f ca="1">IF(INDEX(Transactions!$L:$L,ROW()-8)="",TODAY(),INDEX(Transactions!$G:$G,ROW()-8))</f>
        <v>46238</v>
      </c>
      <c r="F7400">
        <f>IF(INDEX(Transactions!$L:$L,ROW()-8)="",0,INDEX(Transactions!$Q:$Q,ROW()-8))</f>
        <v>0</v>
      </c>
    </row>
    <row r="7401" spans="2:6" x14ac:dyDescent="0.15">
      <c r="B7401">
        <f ca="1">IF(INDEX(Transactions!$L:$L,ROW()-8)="",TODAY(),INDEX(Transactions!$G:$G,ROW()-8))</f>
        <v>46238</v>
      </c>
      <c r="F7401">
        <f>IF(INDEX(Transactions!$L:$L,ROW()-8)="",0,INDEX(Transactions!$Q:$Q,ROW()-8))</f>
        <v>0</v>
      </c>
    </row>
    <row r="7402" spans="2:6" x14ac:dyDescent="0.15">
      <c r="B7402">
        <f ca="1">IF(INDEX(Transactions!$L:$L,ROW()-8)="",TODAY(),INDEX(Transactions!$G:$G,ROW()-8))</f>
        <v>46238</v>
      </c>
      <c r="F7402">
        <f>IF(INDEX(Transactions!$L:$L,ROW()-8)="",0,INDEX(Transactions!$Q:$Q,ROW()-8))</f>
        <v>0</v>
      </c>
    </row>
    <row r="7403" spans="2:6" x14ac:dyDescent="0.15">
      <c r="B7403">
        <f ca="1">IF(INDEX(Transactions!$L:$L,ROW()-8)="",TODAY(),INDEX(Transactions!$G:$G,ROW()-8))</f>
        <v>46238</v>
      </c>
      <c r="F7403">
        <f>IF(INDEX(Transactions!$L:$L,ROW()-8)="",0,INDEX(Transactions!$Q:$Q,ROW()-8))</f>
        <v>0</v>
      </c>
    </row>
    <row r="7404" spans="2:6" x14ac:dyDescent="0.15">
      <c r="B7404">
        <f ca="1">IF(INDEX(Transactions!$L:$L,ROW()-8)="",TODAY(),INDEX(Transactions!$G:$G,ROW()-8))</f>
        <v>46238</v>
      </c>
      <c r="F7404">
        <f>IF(INDEX(Transactions!$L:$L,ROW()-8)="",0,INDEX(Transactions!$Q:$Q,ROW()-8))</f>
        <v>0</v>
      </c>
    </row>
    <row r="7405" spans="2:6" x14ac:dyDescent="0.15">
      <c r="B7405">
        <f ca="1">IF(INDEX(Transactions!$L:$L,ROW()-8)="",TODAY(),INDEX(Transactions!$G:$G,ROW()-8))</f>
        <v>46238</v>
      </c>
      <c r="F7405">
        <f>IF(INDEX(Transactions!$L:$L,ROW()-8)="",0,INDEX(Transactions!$Q:$Q,ROW()-8))</f>
        <v>0</v>
      </c>
    </row>
    <row r="7406" spans="2:6" x14ac:dyDescent="0.15">
      <c r="B7406">
        <f ca="1">IF(INDEX(Transactions!$L:$L,ROW()-8)="",TODAY(),INDEX(Transactions!$G:$G,ROW()-8))</f>
        <v>46238</v>
      </c>
      <c r="F7406">
        <f>IF(INDEX(Transactions!$L:$L,ROW()-8)="",0,INDEX(Transactions!$Q:$Q,ROW()-8))</f>
        <v>0</v>
      </c>
    </row>
    <row r="7407" spans="2:6" x14ac:dyDescent="0.15">
      <c r="B7407">
        <f ca="1">IF(INDEX(Transactions!$L:$L,ROW()-8)="",TODAY(),INDEX(Transactions!$G:$G,ROW()-8))</f>
        <v>46238</v>
      </c>
      <c r="F7407">
        <f>IF(INDEX(Transactions!$L:$L,ROW()-8)="",0,INDEX(Transactions!$Q:$Q,ROW()-8))</f>
        <v>0</v>
      </c>
    </row>
    <row r="7408" spans="2:6" x14ac:dyDescent="0.15">
      <c r="B7408">
        <f ca="1">IF(INDEX(Transactions!$L:$L,ROW()-8)="",TODAY(),INDEX(Transactions!$G:$G,ROW()-8))</f>
        <v>46238</v>
      </c>
      <c r="F7408">
        <f>IF(INDEX(Transactions!$L:$L,ROW()-8)="",0,INDEX(Transactions!$Q:$Q,ROW()-8))</f>
        <v>0</v>
      </c>
    </row>
    <row r="7409" spans="2:6" x14ac:dyDescent="0.15">
      <c r="B7409">
        <f ca="1">IF(INDEX(Transactions!$L:$L,ROW()-8)="",TODAY(),INDEX(Transactions!$G:$G,ROW()-8))</f>
        <v>46238</v>
      </c>
      <c r="F7409">
        <f>IF(INDEX(Transactions!$L:$L,ROW()-8)="",0,INDEX(Transactions!$Q:$Q,ROW()-8))</f>
        <v>0</v>
      </c>
    </row>
    <row r="7410" spans="2:6" x14ac:dyDescent="0.15">
      <c r="B7410">
        <f ca="1">IF(INDEX(Transactions!$L:$L,ROW()-8)="",TODAY(),INDEX(Transactions!$G:$G,ROW()-8))</f>
        <v>46238</v>
      </c>
      <c r="F7410">
        <f>IF(INDEX(Transactions!$L:$L,ROW()-8)="",0,INDEX(Transactions!$Q:$Q,ROW()-8))</f>
        <v>0</v>
      </c>
    </row>
    <row r="7411" spans="2:6" x14ac:dyDescent="0.15">
      <c r="B7411">
        <f ca="1">IF(INDEX(Transactions!$L:$L,ROW()-8)="",TODAY(),INDEX(Transactions!$G:$G,ROW()-8))</f>
        <v>46238</v>
      </c>
      <c r="F7411">
        <f>IF(INDEX(Transactions!$L:$L,ROW()-8)="",0,INDEX(Transactions!$Q:$Q,ROW()-8))</f>
        <v>0</v>
      </c>
    </row>
    <row r="7412" spans="2:6" x14ac:dyDescent="0.15">
      <c r="B7412">
        <f ca="1">IF(INDEX(Transactions!$L:$L,ROW()-8)="",TODAY(),INDEX(Transactions!$G:$G,ROW()-8))</f>
        <v>46238</v>
      </c>
      <c r="F7412">
        <f>IF(INDEX(Transactions!$L:$L,ROW()-8)="",0,INDEX(Transactions!$Q:$Q,ROW()-8))</f>
        <v>0</v>
      </c>
    </row>
    <row r="7413" spans="2:6" x14ac:dyDescent="0.15">
      <c r="B7413">
        <f ca="1">IF(INDEX(Transactions!$L:$L,ROW()-8)="",TODAY(),INDEX(Transactions!$G:$G,ROW()-8))</f>
        <v>46238</v>
      </c>
      <c r="F7413">
        <f>IF(INDEX(Transactions!$L:$L,ROW()-8)="",0,INDEX(Transactions!$Q:$Q,ROW()-8))</f>
        <v>0</v>
      </c>
    </row>
    <row r="7414" spans="2:6" x14ac:dyDescent="0.15">
      <c r="B7414">
        <f ca="1">IF(INDEX(Transactions!$L:$L,ROW()-8)="",TODAY(),INDEX(Transactions!$G:$G,ROW()-8))</f>
        <v>46238</v>
      </c>
      <c r="F7414">
        <f>IF(INDEX(Transactions!$L:$L,ROW()-8)="",0,INDEX(Transactions!$Q:$Q,ROW()-8))</f>
        <v>0</v>
      </c>
    </row>
    <row r="7415" spans="2:6" x14ac:dyDescent="0.15">
      <c r="B7415">
        <f ca="1">IF(INDEX(Transactions!$L:$L,ROW()-8)="",TODAY(),INDEX(Transactions!$G:$G,ROW()-8))</f>
        <v>46238</v>
      </c>
      <c r="F7415">
        <f>IF(INDEX(Transactions!$L:$L,ROW()-8)="",0,INDEX(Transactions!$Q:$Q,ROW()-8))</f>
        <v>0</v>
      </c>
    </row>
    <row r="7416" spans="2:6" x14ac:dyDescent="0.15">
      <c r="B7416">
        <f ca="1">IF(INDEX(Transactions!$L:$L,ROW()-8)="",TODAY(),INDEX(Transactions!$G:$G,ROW()-8))</f>
        <v>46238</v>
      </c>
      <c r="F7416">
        <f>IF(INDEX(Transactions!$L:$L,ROW()-8)="",0,INDEX(Transactions!$Q:$Q,ROW()-8))</f>
        <v>0</v>
      </c>
    </row>
    <row r="7417" spans="2:6" x14ac:dyDescent="0.15">
      <c r="B7417">
        <f ca="1">IF(INDEX(Transactions!$L:$L,ROW()-8)="",TODAY(),INDEX(Transactions!$G:$G,ROW()-8))</f>
        <v>46238</v>
      </c>
      <c r="F7417">
        <f>IF(INDEX(Transactions!$L:$L,ROW()-8)="",0,INDEX(Transactions!$Q:$Q,ROW()-8))</f>
        <v>0</v>
      </c>
    </row>
    <row r="7418" spans="2:6" x14ac:dyDescent="0.15">
      <c r="B7418">
        <f ca="1">IF(INDEX(Transactions!$L:$L,ROW()-8)="",TODAY(),INDEX(Transactions!$G:$G,ROW()-8))</f>
        <v>46238</v>
      </c>
      <c r="F7418">
        <f>IF(INDEX(Transactions!$L:$L,ROW()-8)="",0,INDEX(Transactions!$Q:$Q,ROW()-8))</f>
        <v>0</v>
      </c>
    </row>
    <row r="7419" spans="2:6" x14ac:dyDescent="0.15">
      <c r="B7419">
        <f ca="1">IF(INDEX(Transactions!$L:$L,ROW()-8)="",TODAY(),INDEX(Transactions!$G:$G,ROW()-8))</f>
        <v>46238</v>
      </c>
      <c r="F7419">
        <f>IF(INDEX(Transactions!$L:$L,ROW()-8)="",0,INDEX(Transactions!$Q:$Q,ROW()-8))</f>
        <v>0</v>
      </c>
    </row>
    <row r="7420" spans="2:6" x14ac:dyDescent="0.15">
      <c r="B7420">
        <f ca="1">IF(INDEX(Transactions!$L:$L,ROW()-8)="",TODAY(),INDEX(Transactions!$G:$G,ROW()-8))</f>
        <v>46238</v>
      </c>
      <c r="F7420">
        <f>IF(INDEX(Transactions!$L:$L,ROW()-8)="",0,INDEX(Transactions!$Q:$Q,ROW()-8))</f>
        <v>0</v>
      </c>
    </row>
    <row r="7421" spans="2:6" x14ac:dyDescent="0.15">
      <c r="B7421">
        <f ca="1">IF(INDEX(Transactions!$L:$L,ROW()-8)="",TODAY(),INDEX(Transactions!$G:$G,ROW()-8))</f>
        <v>46238</v>
      </c>
      <c r="F7421">
        <f>IF(INDEX(Transactions!$L:$L,ROW()-8)="",0,INDEX(Transactions!$Q:$Q,ROW()-8))</f>
        <v>0</v>
      </c>
    </row>
    <row r="7422" spans="2:6" x14ac:dyDescent="0.15">
      <c r="B7422">
        <f ca="1">IF(INDEX(Transactions!$L:$L,ROW()-8)="",TODAY(),INDEX(Transactions!$G:$G,ROW()-8))</f>
        <v>46238</v>
      </c>
      <c r="F7422">
        <f>IF(INDEX(Transactions!$L:$L,ROW()-8)="",0,INDEX(Transactions!$Q:$Q,ROW()-8))</f>
        <v>0</v>
      </c>
    </row>
    <row r="7423" spans="2:6" x14ac:dyDescent="0.15">
      <c r="B7423">
        <f ca="1">IF(INDEX(Transactions!$L:$L,ROW()-8)="",TODAY(),INDEX(Transactions!$G:$G,ROW()-8))</f>
        <v>46238</v>
      </c>
      <c r="F7423">
        <f>IF(INDEX(Transactions!$L:$L,ROW()-8)="",0,INDEX(Transactions!$Q:$Q,ROW()-8))</f>
        <v>0</v>
      </c>
    </row>
    <row r="7424" spans="2:6" x14ac:dyDescent="0.15">
      <c r="B7424">
        <f ca="1">IF(INDEX(Transactions!$L:$L,ROW()-8)="",TODAY(),INDEX(Transactions!$G:$G,ROW()-8))</f>
        <v>46238</v>
      </c>
      <c r="F7424">
        <f>IF(INDEX(Transactions!$L:$L,ROW()-8)="",0,INDEX(Transactions!$Q:$Q,ROW()-8))</f>
        <v>0</v>
      </c>
    </row>
    <row r="7425" spans="2:6" x14ac:dyDescent="0.15">
      <c r="B7425">
        <f ca="1">IF(INDEX(Transactions!$L:$L,ROW()-8)="",TODAY(),INDEX(Transactions!$G:$G,ROW()-8))</f>
        <v>46238</v>
      </c>
      <c r="F7425">
        <f>IF(INDEX(Transactions!$L:$L,ROW()-8)="",0,INDEX(Transactions!$Q:$Q,ROW()-8))</f>
        <v>0</v>
      </c>
    </row>
    <row r="7426" spans="2:6" x14ac:dyDescent="0.15">
      <c r="B7426">
        <f ca="1">IF(INDEX(Transactions!$L:$L,ROW()-8)="",TODAY(),INDEX(Transactions!$G:$G,ROW()-8))</f>
        <v>46238</v>
      </c>
      <c r="F7426">
        <f>IF(INDEX(Transactions!$L:$L,ROW()-8)="",0,INDEX(Transactions!$Q:$Q,ROW()-8))</f>
        <v>0</v>
      </c>
    </row>
    <row r="7427" spans="2:6" x14ac:dyDescent="0.15">
      <c r="B7427">
        <f ca="1">IF(INDEX(Transactions!$L:$L,ROW()-8)="",TODAY(),INDEX(Transactions!$G:$G,ROW()-8))</f>
        <v>46238</v>
      </c>
      <c r="F7427">
        <f>IF(INDEX(Transactions!$L:$L,ROW()-8)="",0,INDEX(Transactions!$Q:$Q,ROW()-8))</f>
        <v>0</v>
      </c>
    </row>
    <row r="7428" spans="2:6" x14ac:dyDescent="0.15">
      <c r="B7428">
        <f ca="1">IF(INDEX(Transactions!$L:$L,ROW()-8)="",TODAY(),INDEX(Transactions!$G:$G,ROW()-8))</f>
        <v>46238</v>
      </c>
      <c r="F7428">
        <f>IF(INDEX(Transactions!$L:$L,ROW()-8)="",0,INDEX(Transactions!$Q:$Q,ROW()-8))</f>
        <v>0</v>
      </c>
    </row>
    <row r="7429" spans="2:6" x14ac:dyDescent="0.15">
      <c r="B7429">
        <f ca="1">IF(INDEX(Transactions!$L:$L,ROW()-8)="",TODAY(),INDEX(Transactions!$G:$G,ROW()-8))</f>
        <v>46238</v>
      </c>
      <c r="F7429">
        <f>IF(INDEX(Transactions!$L:$L,ROW()-8)="",0,INDEX(Transactions!$Q:$Q,ROW()-8))</f>
        <v>0</v>
      </c>
    </row>
    <row r="7430" spans="2:6" x14ac:dyDescent="0.15">
      <c r="B7430">
        <f ca="1">IF(INDEX(Transactions!$L:$L,ROW()-8)="",TODAY(),INDEX(Transactions!$G:$G,ROW()-8))</f>
        <v>46238</v>
      </c>
      <c r="F7430">
        <f>IF(INDEX(Transactions!$L:$L,ROW()-8)="",0,INDEX(Transactions!$Q:$Q,ROW()-8))</f>
        <v>0</v>
      </c>
    </row>
    <row r="7431" spans="2:6" x14ac:dyDescent="0.15">
      <c r="B7431">
        <f ca="1">IF(INDEX(Transactions!$L:$L,ROW()-8)="",TODAY(),INDEX(Transactions!$G:$G,ROW()-8))</f>
        <v>46238</v>
      </c>
      <c r="F7431">
        <f>IF(INDEX(Transactions!$L:$L,ROW()-8)="",0,INDEX(Transactions!$Q:$Q,ROW()-8))</f>
        <v>0</v>
      </c>
    </row>
    <row r="7432" spans="2:6" x14ac:dyDescent="0.15">
      <c r="B7432">
        <f ca="1">IF(INDEX(Transactions!$L:$L,ROW()-8)="",TODAY(),INDEX(Transactions!$G:$G,ROW()-8))</f>
        <v>46238</v>
      </c>
      <c r="F7432">
        <f>IF(INDEX(Transactions!$L:$L,ROW()-8)="",0,INDEX(Transactions!$Q:$Q,ROW()-8))</f>
        <v>0</v>
      </c>
    </row>
    <row r="7433" spans="2:6" x14ac:dyDescent="0.15">
      <c r="B7433">
        <f ca="1">IF(INDEX(Transactions!$L:$L,ROW()-8)="",TODAY(),INDEX(Transactions!$G:$G,ROW()-8))</f>
        <v>46238</v>
      </c>
      <c r="F7433">
        <f>IF(INDEX(Transactions!$L:$L,ROW()-8)="",0,INDEX(Transactions!$Q:$Q,ROW()-8))</f>
        <v>0</v>
      </c>
    </row>
    <row r="7434" spans="2:6" x14ac:dyDescent="0.15">
      <c r="B7434">
        <f ca="1">IF(INDEX(Transactions!$L:$L,ROW()-8)="",TODAY(),INDEX(Transactions!$G:$G,ROW()-8))</f>
        <v>46238</v>
      </c>
      <c r="F7434">
        <f>IF(INDEX(Transactions!$L:$L,ROW()-8)="",0,INDEX(Transactions!$Q:$Q,ROW()-8))</f>
        <v>0</v>
      </c>
    </row>
    <row r="7435" spans="2:6" x14ac:dyDescent="0.15">
      <c r="B7435">
        <f ca="1">IF(INDEX(Transactions!$L:$L,ROW()-8)="",TODAY(),INDEX(Transactions!$G:$G,ROW()-8))</f>
        <v>46238</v>
      </c>
      <c r="F7435">
        <f>IF(INDEX(Transactions!$L:$L,ROW()-8)="",0,INDEX(Transactions!$Q:$Q,ROW()-8))</f>
        <v>0</v>
      </c>
    </row>
    <row r="7436" spans="2:6" x14ac:dyDescent="0.15">
      <c r="B7436">
        <f ca="1">IF(INDEX(Transactions!$L:$L,ROW()-8)="",TODAY(),INDEX(Transactions!$G:$G,ROW()-8))</f>
        <v>46238</v>
      </c>
      <c r="F7436">
        <f>IF(INDEX(Transactions!$L:$L,ROW()-8)="",0,INDEX(Transactions!$Q:$Q,ROW()-8))</f>
        <v>0</v>
      </c>
    </row>
    <row r="7437" spans="2:6" x14ac:dyDescent="0.15">
      <c r="B7437">
        <f ca="1">IF(INDEX(Transactions!$L:$L,ROW()-8)="",TODAY(),INDEX(Transactions!$G:$G,ROW()-8))</f>
        <v>46238</v>
      </c>
      <c r="F7437">
        <f>IF(INDEX(Transactions!$L:$L,ROW()-8)="",0,INDEX(Transactions!$Q:$Q,ROW()-8))</f>
        <v>0</v>
      </c>
    </row>
    <row r="7438" spans="2:6" x14ac:dyDescent="0.15">
      <c r="B7438">
        <f ca="1">IF(INDEX(Transactions!$L:$L,ROW()-8)="",TODAY(),INDEX(Transactions!$G:$G,ROW()-8))</f>
        <v>46238</v>
      </c>
      <c r="F7438">
        <f>IF(INDEX(Transactions!$L:$L,ROW()-8)="",0,INDEX(Transactions!$Q:$Q,ROW()-8))</f>
        <v>0</v>
      </c>
    </row>
    <row r="7439" spans="2:6" x14ac:dyDescent="0.15">
      <c r="B7439">
        <f ca="1">IF(INDEX(Transactions!$L:$L,ROW()-8)="",TODAY(),INDEX(Transactions!$G:$G,ROW()-8))</f>
        <v>46238</v>
      </c>
      <c r="F7439">
        <f>IF(INDEX(Transactions!$L:$L,ROW()-8)="",0,INDEX(Transactions!$Q:$Q,ROW()-8))</f>
        <v>0</v>
      </c>
    </row>
    <row r="7440" spans="2:6" x14ac:dyDescent="0.15">
      <c r="B7440">
        <f ca="1">IF(INDEX(Transactions!$L:$L,ROW()-8)="",TODAY(),INDEX(Transactions!$G:$G,ROW()-8))</f>
        <v>46238</v>
      </c>
      <c r="F7440">
        <f>IF(INDEX(Transactions!$L:$L,ROW()-8)="",0,INDEX(Transactions!$Q:$Q,ROW()-8))</f>
        <v>0</v>
      </c>
    </row>
    <row r="7441" spans="2:6" x14ac:dyDescent="0.15">
      <c r="B7441">
        <f ca="1">IF(INDEX(Transactions!$L:$L,ROW()-8)="",TODAY(),INDEX(Transactions!$G:$G,ROW()-8))</f>
        <v>46238</v>
      </c>
      <c r="F7441">
        <f>IF(INDEX(Transactions!$L:$L,ROW()-8)="",0,INDEX(Transactions!$Q:$Q,ROW()-8))</f>
        <v>0</v>
      </c>
    </row>
    <row r="7442" spans="2:6" x14ac:dyDescent="0.15">
      <c r="B7442">
        <f ca="1">IF(INDEX(Transactions!$L:$L,ROW()-8)="",TODAY(),INDEX(Transactions!$G:$G,ROW()-8))</f>
        <v>46238</v>
      </c>
      <c r="F7442">
        <f>IF(INDEX(Transactions!$L:$L,ROW()-8)="",0,INDEX(Transactions!$Q:$Q,ROW()-8))</f>
        <v>0</v>
      </c>
    </row>
    <row r="7443" spans="2:6" x14ac:dyDescent="0.15">
      <c r="B7443">
        <f ca="1">IF(INDEX(Transactions!$L:$L,ROW()-8)="",TODAY(),INDEX(Transactions!$G:$G,ROW()-8))</f>
        <v>46238</v>
      </c>
      <c r="F7443">
        <f>IF(INDEX(Transactions!$L:$L,ROW()-8)="",0,INDEX(Transactions!$Q:$Q,ROW()-8))</f>
        <v>0</v>
      </c>
    </row>
    <row r="7444" spans="2:6" x14ac:dyDescent="0.15">
      <c r="B7444">
        <f ca="1">IF(INDEX(Transactions!$L:$L,ROW()-8)="",TODAY(),INDEX(Transactions!$G:$G,ROW()-8))</f>
        <v>46238</v>
      </c>
      <c r="F7444">
        <f>IF(INDEX(Transactions!$L:$L,ROW()-8)="",0,INDEX(Transactions!$Q:$Q,ROW()-8))</f>
        <v>0</v>
      </c>
    </row>
    <row r="7445" spans="2:6" x14ac:dyDescent="0.15">
      <c r="B7445">
        <f ca="1">IF(INDEX(Transactions!$L:$L,ROW()-8)="",TODAY(),INDEX(Transactions!$G:$G,ROW()-8))</f>
        <v>46238</v>
      </c>
      <c r="F7445">
        <f>IF(INDEX(Transactions!$L:$L,ROW()-8)="",0,INDEX(Transactions!$Q:$Q,ROW()-8))</f>
        <v>0</v>
      </c>
    </row>
    <row r="7446" spans="2:6" x14ac:dyDescent="0.15">
      <c r="B7446">
        <f ca="1">IF(INDEX(Transactions!$L:$L,ROW()-8)="",TODAY(),INDEX(Transactions!$G:$G,ROW()-8))</f>
        <v>46238</v>
      </c>
      <c r="F7446">
        <f>IF(INDEX(Transactions!$L:$L,ROW()-8)="",0,INDEX(Transactions!$Q:$Q,ROW()-8))</f>
        <v>0</v>
      </c>
    </row>
    <row r="7447" spans="2:6" x14ac:dyDescent="0.15">
      <c r="B7447">
        <f ca="1">IF(INDEX(Transactions!$L:$L,ROW()-8)="",TODAY(),INDEX(Transactions!$G:$G,ROW()-8))</f>
        <v>46238</v>
      </c>
      <c r="F7447">
        <f>IF(INDEX(Transactions!$L:$L,ROW()-8)="",0,INDEX(Transactions!$Q:$Q,ROW()-8))</f>
        <v>0</v>
      </c>
    </row>
    <row r="7448" spans="2:6" x14ac:dyDescent="0.15">
      <c r="B7448">
        <f ca="1">IF(INDEX(Transactions!$L:$L,ROW()-8)="",TODAY(),INDEX(Transactions!$G:$G,ROW()-8))</f>
        <v>46238</v>
      </c>
      <c r="F7448">
        <f>IF(INDEX(Transactions!$L:$L,ROW()-8)="",0,INDEX(Transactions!$Q:$Q,ROW()-8))</f>
        <v>0</v>
      </c>
    </row>
    <row r="7449" spans="2:6" x14ac:dyDescent="0.15">
      <c r="B7449">
        <f ca="1">IF(INDEX(Transactions!$L:$L,ROW()-8)="",TODAY(),INDEX(Transactions!$G:$G,ROW()-8))</f>
        <v>46238</v>
      </c>
      <c r="F7449">
        <f>IF(INDEX(Transactions!$L:$L,ROW()-8)="",0,INDEX(Transactions!$Q:$Q,ROW()-8))</f>
        <v>0</v>
      </c>
    </row>
    <row r="7450" spans="2:6" x14ac:dyDescent="0.15">
      <c r="B7450">
        <f ca="1">IF(INDEX(Transactions!$L:$L,ROW()-8)="",TODAY(),INDEX(Transactions!$G:$G,ROW()-8))</f>
        <v>46238</v>
      </c>
      <c r="F7450">
        <f>IF(INDEX(Transactions!$L:$L,ROW()-8)="",0,INDEX(Transactions!$Q:$Q,ROW()-8))</f>
        <v>0</v>
      </c>
    </row>
    <row r="7451" spans="2:6" x14ac:dyDescent="0.15">
      <c r="B7451">
        <f ca="1">IF(INDEX(Transactions!$L:$L,ROW()-8)="",TODAY(),INDEX(Transactions!$G:$G,ROW()-8))</f>
        <v>46238</v>
      </c>
      <c r="F7451">
        <f>IF(INDEX(Transactions!$L:$L,ROW()-8)="",0,INDEX(Transactions!$Q:$Q,ROW()-8))</f>
        <v>0</v>
      </c>
    </row>
    <row r="7452" spans="2:6" x14ac:dyDescent="0.15">
      <c r="B7452">
        <f ca="1">IF(INDEX(Transactions!$L:$L,ROW()-8)="",TODAY(),INDEX(Transactions!$G:$G,ROW()-8))</f>
        <v>46238</v>
      </c>
      <c r="F7452">
        <f>IF(INDEX(Transactions!$L:$L,ROW()-8)="",0,INDEX(Transactions!$Q:$Q,ROW()-8))</f>
        <v>0</v>
      </c>
    </row>
    <row r="7453" spans="2:6" x14ac:dyDescent="0.15">
      <c r="B7453">
        <f ca="1">IF(INDEX(Transactions!$L:$L,ROW()-8)="",TODAY(),INDEX(Transactions!$G:$G,ROW()-8))</f>
        <v>46238</v>
      </c>
      <c r="F7453">
        <f>IF(INDEX(Transactions!$L:$L,ROW()-8)="",0,INDEX(Transactions!$Q:$Q,ROW()-8))</f>
        <v>0</v>
      </c>
    </row>
    <row r="7454" spans="2:6" x14ac:dyDescent="0.15">
      <c r="B7454">
        <f ca="1">IF(INDEX(Transactions!$L:$L,ROW()-8)="",TODAY(),INDEX(Transactions!$G:$G,ROW()-8))</f>
        <v>46238</v>
      </c>
      <c r="F7454">
        <f>IF(INDEX(Transactions!$L:$L,ROW()-8)="",0,INDEX(Transactions!$Q:$Q,ROW()-8))</f>
        <v>0</v>
      </c>
    </row>
    <row r="7455" spans="2:6" x14ac:dyDescent="0.15">
      <c r="B7455">
        <f ca="1">IF(INDEX(Transactions!$L:$L,ROW()-8)="",TODAY(),INDEX(Transactions!$G:$G,ROW()-8))</f>
        <v>46238</v>
      </c>
      <c r="F7455">
        <f>IF(INDEX(Transactions!$L:$L,ROW()-8)="",0,INDEX(Transactions!$Q:$Q,ROW()-8))</f>
        <v>0</v>
      </c>
    </row>
    <row r="7456" spans="2:6" x14ac:dyDescent="0.15">
      <c r="B7456">
        <f ca="1">IF(INDEX(Transactions!$L:$L,ROW()-8)="",TODAY(),INDEX(Transactions!$G:$G,ROW()-8))</f>
        <v>46238</v>
      </c>
      <c r="F7456">
        <f>IF(INDEX(Transactions!$L:$L,ROW()-8)="",0,INDEX(Transactions!$Q:$Q,ROW()-8))</f>
        <v>0</v>
      </c>
    </row>
    <row r="7457" spans="2:6" x14ac:dyDescent="0.15">
      <c r="B7457">
        <f ca="1">IF(INDEX(Transactions!$L:$L,ROW()-8)="",TODAY(),INDEX(Transactions!$G:$G,ROW()-8))</f>
        <v>46238</v>
      </c>
      <c r="F7457">
        <f>IF(INDEX(Transactions!$L:$L,ROW()-8)="",0,INDEX(Transactions!$Q:$Q,ROW()-8))</f>
        <v>0</v>
      </c>
    </row>
    <row r="7458" spans="2:6" x14ac:dyDescent="0.15">
      <c r="B7458">
        <f ca="1">IF(INDEX(Transactions!$L:$L,ROW()-8)="",TODAY(),INDEX(Transactions!$G:$G,ROW()-8))</f>
        <v>46238</v>
      </c>
      <c r="F7458">
        <f>IF(INDEX(Transactions!$L:$L,ROW()-8)="",0,INDEX(Transactions!$Q:$Q,ROW()-8))</f>
        <v>0</v>
      </c>
    </row>
    <row r="7459" spans="2:6" x14ac:dyDescent="0.15">
      <c r="B7459">
        <f ca="1">IF(INDEX(Transactions!$L:$L,ROW()-8)="",TODAY(),INDEX(Transactions!$G:$G,ROW()-8))</f>
        <v>46238</v>
      </c>
      <c r="F7459">
        <f>IF(INDEX(Transactions!$L:$L,ROW()-8)="",0,INDEX(Transactions!$Q:$Q,ROW()-8))</f>
        <v>0</v>
      </c>
    </row>
    <row r="7460" spans="2:6" x14ac:dyDescent="0.15">
      <c r="B7460">
        <f ca="1">IF(INDEX(Transactions!$L:$L,ROW()-8)="",TODAY(),INDEX(Transactions!$G:$G,ROW()-8))</f>
        <v>46238</v>
      </c>
      <c r="F7460">
        <f>IF(INDEX(Transactions!$L:$L,ROW()-8)="",0,INDEX(Transactions!$Q:$Q,ROW()-8))</f>
        <v>0</v>
      </c>
    </row>
    <row r="7461" spans="2:6" x14ac:dyDescent="0.15">
      <c r="B7461">
        <f ca="1">IF(INDEX(Transactions!$L:$L,ROW()-8)="",TODAY(),INDEX(Transactions!$G:$G,ROW()-8))</f>
        <v>46238</v>
      </c>
      <c r="F7461">
        <f>IF(INDEX(Transactions!$L:$L,ROW()-8)="",0,INDEX(Transactions!$Q:$Q,ROW()-8))</f>
        <v>0</v>
      </c>
    </row>
    <row r="7462" spans="2:6" x14ac:dyDescent="0.15">
      <c r="B7462">
        <f ca="1">IF(INDEX(Transactions!$L:$L,ROW()-8)="",TODAY(),INDEX(Transactions!$G:$G,ROW()-8))</f>
        <v>46238</v>
      </c>
      <c r="F7462">
        <f>IF(INDEX(Transactions!$L:$L,ROW()-8)="",0,INDEX(Transactions!$Q:$Q,ROW()-8))</f>
        <v>0</v>
      </c>
    </row>
    <row r="7463" spans="2:6" x14ac:dyDescent="0.15">
      <c r="B7463">
        <f ca="1">IF(INDEX(Transactions!$L:$L,ROW()-8)="",TODAY(),INDEX(Transactions!$G:$G,ROW()-8))</f>
        <v>46238</v>
      </c>
      <c r="F7463">
        <f>IF(INDEX(Transactions!$L:$L,ROW()-8)="",0,INDEX(Transactions!$Q:$Q,ROW()-8))</f>
        <v>0</v>
      </c>
    </row>
    <row r="7464" spans="2:6" x14ac:dyDescent="0.15">
      <c r="B7464">
        <f ca="1">IF(INDEX(Transactions!$L:$L,ROW()-8)="",TODAY(),INDEX(Transactions!$G:$G,ROW()-8))</f>
        <v>46238</v>
      </c>
      <c r="F7464">
        <f>IF(INDEX(Transactions!$L:$L,ROW()-8)="",0,INDEX(Transactions!$Q:$Q,ROW()-8))</f>
        <v>0</v>
      </c>
    </row>
    <row r="7465" spans="2:6" x14ac:dyDescent="0.15">
      <c r="B7465">
        <f ca="1">IF(INDEX(Transactions!$L:$L,ROW()-8)="",TODAY(),INDEX(Transactions!$G:$G,ROW()-8))</f>
        <v>46238</v>
      </c>
      <c r="F7465">
        <f>IF(INDEX(Transactions!$L:$L,ROW()-8)="",0,INDEX(Transactions!$Q:$Q,ROW()-8))</f>
        <v>0</v>
      </c>
    </row>
    <row r="7466" spans="2:6" x14ac:dyDescent="0.15">
      <c r="B7466">
        <f ca="1">IF(INDEX(Transactions!$L:$L,ROW()-8)="",TODAY(),INDEX(Transactions!$G:$G,ROW()-8))</f>
        <v>46238</v>
      </c>
      <c r="F7466">
        <f>IF(INDEX(Transactions!$L:$L,ROW()-8)="",0,INDEX(Transactions!$Q:$Q,ROW()-8))</f>
        <v>0</v>
      </c>
    </row>
    <row r="7467" spans="2:6" x14ac:dyDescent="0.15">
      <c r="B7467">
        <f ca="1">IF(INDEX(Transactions!$L:$L,ROW()-8)="",TODAY(),INDEX(Transactions!$G:$G,ROW()-8))</f>
        <v>46238</v>
      </c>
      <c r="F7467">
        <f>IF(INDEX(Transactions!$L:$L,ROW()-8)="",0,INDEX(Transactions!$Q:$Q,ROW()-8))</f>
        <v>0</v>
      </c>
    </row>
    <row r="7468" spans="2:6" x14ac:dyDescent="0.15">
      <c r="B7468">
        <f ca="1">IF(INDEX(Transactions!$L:$L,ROW()-8)="",TODAY(),INDEX(Transactions!$G:$G,ROW()-8))</f>
        <v>46238</v>
      </c>
      <c r="F7468">
        <f>IF(INDEX(Transactions!$L:$L,ROW()-8)="",0,INDEX(Transactions!$Q:$Q,ROW()-8))</f>
        <v>0</v>
      </c>
    </row>
    <row r="7469" spans="2:6" x14ac:dyDescent="0.15">
      <c r="B7469">
        <f ca="1">IF(INDEX(Transactions!$L:$L,ROW()-8)="",TODAY(),INDEX(Transactions!$G:$G,ROW()-8))</f>
        <v>46238</v>
      </c>
      <c r="F7469">
        <f>IF(INDEX(Transactions!$L:$L,ROW()-8)="",0,INDEX(Transactions!$Q:$Q,ROW()-8))</f>
        <v>0</v>
      </c>
    </row>
    <row r="7470" spans="2:6" x14ac:dyDescent="0.15">
      <c r="B7470">
        <f ca="1">IF(INDEX(Transactions!$L:$L,ROW()-8)="",TODAY(),INDEX(Transactions!$G:$G,ROW()-8))</f>
        <v>46238</v>
      </c>
      <c r="F7470">
        <f>IF(INDEX(Transactions!$L:$L,ROW()-8)="",0,INDEX(Transactions!$Q:$Q,ROW()-8))</f>
        <v>0</v>
      </c>
    </row>
    <row r="7471" spans="2:6" x14ac:dyDescent="0.15">
      <c r="B7471">
        <f ca="1">IF(INDEX(Transactions!$L:$L,ROW()-8)="",TODAY(),INDEX(Transactions!$G:$G,ROW()-8))</f>
        <v>46238</v>
      </c>
      <c r="F7471">
        <f>IF(INDEX(Transactions!$L:$L,ROW()-8)="",0,INDEX(Transactions!$Q:$Q,ROW()-8))</f>
        <v>0</v>
      </c>
    </row>
    <row r="7472" spans="2:6" x14ac:dyDescent="0.15">
      <c r="B7472">
        <f ca="1">IF(INDEX(Transactions!$L:$L,ROW()-8)="",TODAY(),INDEX(Transactions!$G:$G,ROW()-8))</f>
        <v>46238</v>
      </c>
      <c r="F7472">
        <f>IF(INDEX(Transactions!$L:$L,ROW()-8)="",0,INDEX(Transactions!$Q:$Q,ROW()-8))</f>
        <v>0</v>
      </c>
    </row>
    <row r="7473" spans="2:6" x14ac:dyDescent="0.15">
      <c r="B7473">
        <f ca="1">IF(INDEX(Transactions!$L:$L,ROW()-8)="",TODAY(),INDEX(Transactions!$G:$G,ROW()-8))</f>
        <v>46238</v>
      </c>
      <c r="F7473">
        <f>IF(INDEX(Transactions!$L:$L,ROW()-8)="",0,INDEX(Transactions!$Q:$Q,ROW()-8))</f>
        <v>0</v>
      </c>
    </row>
    <row r="7474" spans="2:6" x14ac:dyDescent="0.15">
      <c r="B7474">
        <f ca="1">IF(INDEX(Transactions!$L:$L,ROW()-8)="",TODAY(),INDEX(Transactions!$G:$G,ROW()-8))</f>
        <v>46238</v>
      </c>
      <c r="F7474">
        <f>IF(INDEX(Transactions!$L:$L,ROW()-8)="",0,INDEX(Transactions!$Q:$Q,ROW()-8))</f>
        <v>0</v>
      </c>
    </row>
    <row r="7475" spans="2:6" x14ac:dyDescent="0.15">
      <c r="B7475">
        <f ca="1">IF(INDEX(Transactions!$L:$L,ROW()-8)="",TODAY(),INDEX(Transactions!$G:$G,ROW()-8))</f>
        <v>46238</v>
      </c>
      <c r="F7475">
        <f>IF(INDEX(Transactions!$L:$L,ROW()-8)="",0,INDEX(Transactions!$Q:$Q,ROW()-8))</f>
        <v>0</v>
      </c>
    </row>
    <row r="7476" spans="2:6" x14ac:dyDescent="0.15">
      <c r="B7476">
        <f ca="1">IF(INDEX(Transactions!$L:$L,ROW()-8)="",TODAY(),INDEX(Transactions!$G:$G,ROW()-8))</f>
        <v>46238</v>
      </c>
      <c r="F7476">
        <f>IF(INDEX(Transactions!$L:$L,ROW()-8)="",0,INDEX(Transactions!$Q:$Q,ROW()-8))</f>
        <v>0</v>
      </c>
    </row>
    <row r="7477" spans="2:6" x14ac:dyDescent="0.15">
      <c r="B7477">
        <f ca="1">IF(INDEX(Transactions!$L:$L,ROW()-8)="",TODAY(),INDEX(Transactions!$G:$G,ROW()-8))</f>
        <v>46238</v>
      </c>
      <c r="F7477">
        <f>IF(INDEX(Transactions!$L:$L,ROW()-8)="",0,INDEX(Transactions!$Q:$Q,ROW()-8))</f>
        <v>0</v>
      </c>
    </row>
    <row r="7478" spans="2:6" x14ac:dyDescent="0.15">
      <c r="B7478">
        <f ca="1">IF(INDEX(Transactions!$L:$L,ROW()-8)="",TODAY(),INDEX(Transactions!$G:$G,ROW()-8))</f>
        <v>46238</v>
      </c>
      <c r="F7478">
        <f>IF(INDEX(Transactions!$L:$L,ROW()-8)="",0,INDEX(Transactions!$Q:$Q,ROW()-8))</f>
        <v>0</v>
      </c>
    </row>
    <row r="7479" spans="2:6" x14ac:dyDescent="0.15">
      <c r="B7479">
        <f ca="1">IF(INDEX(Transactions!$L:$L,ROW()-8)="",TODAY(),INDEX(Transactions!$G:$G,ROW()-8))</f>
        <v>46238</v>
      </c>
      <c r="F7479">
        <f>IF(INDEX(Transactions!$L:$L,ROW()-8)="",0,INDEX(Transactions!$Q:$Q,ROW()-8))</f>
        <v>0</v>
      </c>
    </row>
    <row r="7480" spans="2:6" x14ac:dyDescent="0.15">
      <c r="B7480">
        <f ca="1">IF(INDEX(Transactions!$L:$L,ROW()-8)="",TODAY(),INDEX(Transactions!$G:$G,ROW()-8))</f>
        <v>46238</v>
      </c>
      <c r="F7480">
        <f>IF(INDEX(Transactions!$L:$L,ROW()-8)="",0,INDEX(Transactions!$Q:$Q,ROW()-8))</f>
        <v>0</v>
      </c>
    </row>
    <row r="7481" spans="2:6" x14ac:dyDescent="0.15">
      <c r="B7481">
        <f ca="1">IF(INDEX(Transactions!$L:$L,ROW()-8)="",TODAY(),INDEX(Transactions!$G:$G,ROW()-8))</f>
        <v>46238</v>
      </c>
      <c r="F7481">
        <f>IF(INDEX(Transactions!$L:$L,ROW()-8)="",0,INDEX(Transactions!$Q:$Q,ROW()-8))</f>
        <v>0</v>
      </c>
    </row>
    <row r="7482" spans="2:6" x14ac:dyDescent="0.15">
      <c r="B7482">
        <f ca="1">IF(INDEX(Transactions!$L:$L,ROW()-8)="",TODAY(),INDEX(Transactions!$G:$G,ROW()-8))</f>
        <v>46238</v>
      </c>
      <c r="F7482">
        <f>IF(INDEX(Transactions!$L:$L,ROW()-8)="",0,INDEX(Transactions!$Q:$Q,ROW()-8))</f>
        <v>0</v>
      </c>
    </row>
    <row r="7483" spans="2:6" x14ac:dyDescent="0.15">
      <c r="B7483">
        <f ca="1">IF(INDEX(Transactions!$L:$L,ROW()-8)="",TODAY(),INDEX(Transactions!$G:$G,ROW()-8))</f>
        <v>46238</v>
      </c>
      <c r="F7483">
        <f>IF(INDEX(Transactions!$L:$L,ROW()-8)="",0,INDEX(Transactions!$Q:$Q,ROW()-8))</f>
        <v>0</v>
      </c>
    </row>
    <row r="7484" spans="2:6" x14ac:dyDescent="0.15">
      <c r="B7484">
        <f ca="1">IF(INDEX(Transactions!$L:$L,ROW()-8)="",TODAY(),INDEX(Transactions!$G:$G,ROW()-8))</f>
        <v>46238</v>
      </c>
      <c r="F7484">
        <f>IF(INDEX(Transactions!$L:$L,ROW()-8)="",0,INDEX(Transactions!$Q:$Q,ROW()-8))</f>
        <v>0</v>
      </c>
    </row>
    <row r="7485" spans="2:6" x14ac:dyDescent="0.15">
      <c r="B7485">
        <f ca="1">IF(INDEX(Transactions!$L:$L,ROW()-8)="",TODAY(),INDEX(Transactions!$G:$G,ROW()-8))</f>
        <v>46238</v>
      </c>
      <c r="F7485">
        <f>IF(INDEX(Transactions!$L:$L,ROW()-8)="",0,INDEX(Transactions!$Q:$Q,ROW()-8))</f>
        <v>0</v>
      </c>
    </row>
    <row r="7486" spans="2:6" x14ac:dyDescent="0.15">
      <c r="B7486">
        <f ca="1">IF(INDEX(Transactions!$L:$L,ROW()-8)="",TODAY(),INDEX(Transactions!$G:$G,ROW()-8))</f>
        <v>46238</v>
      </c>
      <c r="F7486">
        <f>IF(INDEX(Transactions!$L:$L,ROW()-8)="",0,INDEX(Transactions!$Q:$Q,ROW()-8))</f>
        <v>0</v>
      </c>
    </row>
    <row r="7487" spans="2:6" x14ac:dyDescent="0.15">
      <c r="B7487">
        <f ca="1">IF(INDEX(Transactions!$L:$L,ROW()-8)="",TODAY(),INDEX(Transactions!$G:$G,ROW()-8))</f>
        <v>46238</v>
      </c>
      <c r="F7487">
        <f>IF(INDEX(Transactions!$L:$L,ROW()-8)="",0,INDEX(Transactions!$Q:$Q,ROW()-8))</f>
        <v>0</v>
      </c>
    </row>
    <row r="7488" spans="2:6" x14ac:dyDescent="0.15">
      <c r="B7488">
        <f ca="1">IF(INDEX(Transactions!$L:$L,ROW()-8)="",TODAY(),INDEX(Transactions!$G:$G,ROW()-8))</f>
        <v>46238</v>
      </c>
      <c r="F7488">
        <f>IF(INDEX(Transactions!$L:$L,ROW()-8)="",0,INDEX(Transactions!$Q:$Q,ROW()-8))</f>
        <v>0</v>
      </c>
    </row>
    <row r="7489" spans="2:6" x14ac:dyDescent="0.15">
      <c r="B7489">
        <f ca="1">IF(INDEX(Transactions!$L:$L,ROW()-8)="",TODAY(),INDEX(Transactions!$G:$G,ROW()-8))</f>
        <v>46238</v>
      </c>
      <c r="F7489">
        <f>IF(INDEX(Transactions!$L:$L,ROW()-8)="",0,INDEX(Transactions!$Q:$Q,ROW()-8))</f>
        <v>0</v>
      </c>
    </row>
    <row r="7490" spans="2:6" x14ac:dyDescent="0.15">
      <c r="B7490">
        <f ca="1">IF(INDEX(Transactions!$L:$L,ROW()-8)="",TODAY(),INDEX(Transactions!$G:$G,ROW()-8))</f>
        <v>46238</v>
      </c>
      <c r="F7490">
        <f>IF(INDEX(Transactions!$L:$L,ROW()-8)="",0,INDEX(Transactions!$Q:$Q,ROW()-8))</f>
        <v>0</v>
      </c>
    </row>
    <row r="7491" spans="2:6" x14ac:dyDescent="0.15">
      <c r="B7491">
        <f ca="1">IF(INDEX(Transactions!$L:$L,ROW()-8)="",TODAY(),INDEX(Transactions!$G:$G,ROW()-8))</f>
        <v>46238</v>
      </c>
      <c r="F7491">
        <f>IF(INDEX(Transactions!$L:$L,ROW()-8)="",0,INDEX(Transactions!$Q:$Q,ROW()-8))</f>
        <v>0</v>
      </c>
    </row>
    <row r="7492" spans="2:6" x14ac:dyDescent="0.15">
      <c r="B7492">
        <f ca="1">IF(INDEX(Transactions!$L:$L,ROW()-8)="",TODAY(),INDEX(Transactions!$G:$G,ROW()-8))</f>
        <v>46238</v>
      </c>
      <c r="F7492">
        <f>IF(INDEX(Transactions!$L:$L,ROW()-8)="",0,INDEX(Transactions!$Q:$Q,ROW()-8))</f>
        <v>0</v>
      </c>
    </row>
    <row r="7493" spans="2:6" x14ac:dyDescent="0.15">
      <c r="B7493">
        <f ca="1">IF(INDEX(Transactions!$L:$L,ROW()-8)="",TODAY(),INDEX(Transactions!$G:$G,ROW()-8))</f>
        <v>46238</v>
      </c>
      <c r="F7493">
        <f>IF(INDEX(Transactions!$L:$L,ROW()-8)="",0,INDEX(Transactions!$Q:$Q,ROW()-8))</f>
        <v>0</v>
      </c>
    </row>
    <row r="7494" spans="2:6" x14ac:dyDescent="0.15">
      <c r="B7494">
        <f ca="1">IF(INDEX(Transactions!$L:$L,ROW()-8)="",TODAY(),INDEX(Transactions!$G:$G,ROW()-8))</f>
        <v>46238</v>
      </c>
      <c r="F7494">
        <f>IF(INDEX(Transactions!$L:$L,ROW()-8)="",0,INDEX(Transactions!$Q:$Q,ROW()-8))</f>
        <v>0</v>
      </c>
    </row>
    <row r="7495" spans="2:6" x14ac:dyDescent="0.15">
      <c r="B7495">
        <f ca="1">IF(INDEX(Transactions!$L:$L,ROW()-8)="",TODAY(),INDEX(Transactions!$G:$G,ROW()-8))</f>
        <v>46238</v>
      </c>
      <c r="F7495">
        <f>IF(INDEX(Transactions!$L:$L,ROW()-8)="",0,INDEX(Transactions!$Q:$Q,ROW()-8))</f>
        <v>0</v>
      </c>
    </row>
    <row r="7496" spans="2:6" x14ac:dyDescent="0.15">
      <c r="B7496">
        <f ca="1">IF(INDEX(Transactions!$L:$L,ROW()-8)="",TODAY(),INDEX(Transactions!$G:$G,ROW()-8))</f>
        <v>46238</v>
      </c>
      <c r="F7496">
        <f>IF(INDEX(Transactions!$L:$L,ROW()-8)="",0,INDEX(Transactions!$Q:$Q,ROW()-8))</f>
        <v>0</v>
      </c>
    </row>
    <row r="7497" spans="2:6" x14ac:dyDescent="0.15">
      <c r="B7497">
        <f ca="1">IF(INDEX(Transactions!$L:$L,ROW()-8)="",TODAY(),INDEX(Transactions!$G:$G,ROW()-8))</f>
        <v>46238</v>
      </c>
      <c r="F7497">
        <f>IF(INDEX(Transactions!$L:$L,ROW()-8)="",0,INDEX(Transactions!$Q:$Q,ROW()-8))</f>
        <v>0</v>
      </c>
    </row>
    <row r="7498" spans="2:6" x14ac:dyDescent="0.15">
      <c r="B7498">
        <f ca="1">IF(INDEX(Transactions!$L:$L,ROW()-8)="",TODAY(),INDEX(Transactions!$G:$G,ROW()-8))</f>
        <v>46238</v>
      </c>
      <c r="F7498">
        <f>IF(INDEX(Transactions!$L:$L,ROW()-8)="",0,INDEX(Transactions!$Q:$Q,ROW()-8))</f>
        <v>0</v>
      </c>
    </row>
    <row r="7499" spans="2:6" x14ac:dyDescent="0.15">
      <c r="B7499">
        <f ca="1">IF(INDEX(Transactions!$L:$L,ROW()-8)="",TODAY(),INDEX(Transactions!$G:$G,ROW()-8))</f>
        <v>46238</v>
      </c>
      <c r="F7499">
        <f>IF(INDEX(Transactions!$L:$L,ROW()-8)="",0,INDEX(Transactions!$Q:$Q,ROW()-8))</f>
        <v>0</v>
      </c>
    </row>
    <row r="7500" spans="2:6" x14ac:dyDescent="0.15">
      <c r="B7500">
        <f ca="1">IF(INDEX(Transactions!$L:$L,ROW()-8)="",TODAY(),INDEX(Transactions!$G:$G,ROW()-8))</f>
        <v>46238</v>
      </c>
      <c r="F7500">
        <f>IF(INDEX(Transactions!$L:$L,ROW()-8)="",0,INDEX(Transactions!$Q:$Q,ROW()-8))</f>
        <v>0</v>
      </c>
    </row>
    <row r="7501" spans="2:6" x14ac:dyDescent="0.15">
      <c r="B7501">
        <f ca="1">IF(INDEX(Transactions!$L:$L,ROW()-8)="",TODAY(),INDEX(Transactions!$G:$G,ROW()-8))</f>
        <v>46238</v>
      </c>
      <c r="F7501">
        <f>IF(INDEX(Transactions!$L:$L,ROW()-8)="",0,INDEX(Transactions!$Q:$Q,ROW()-8))</f>
        <v>0</v>
      </c>
    </row>
    <row r="7502" spans="2:6" x14ac:dyDescent="0.15">
      <c r="B7502">
        <f ca="1">IF(INDEX(Transactions!$L:$L,ROW()-8)="",TODAY(),INDEX(Transactions!$G:$G,ROW()-8))</f>
        <v>46238</v>
      </c>
      <c r="F7502">
        <f>IF(INDEX(Transactions!$L:$L,ROW()-8)="",0,INDEX(Transactions!$Q:$Q,ROW()-8))</f>
        <v>0</v>
      </c>
    </row>
    <row r="7503" spans="2:6" x14ac:dyDescent="0.15">
      <c r="B7503">
        <f ca="1">IF(INDEX(Transactions!$L:$L,ROW()-8)="",TODAY(),INDEX(Transactions!$G:$G,ROW()-8))</f>
        <v>46238</v>
      </c>
      <c r="F7503">
        <f>IF(INDEX(Transactions!$L:$L,ROW()-8)="",0,INDEX(Transactions!$Q:$Q,ROW()-8))</f>
        <v>0</v>
      </c>
    </row>
    <row r="7504" spans="2:6" x14ac:dyDescent="0.15">
      <c r="B7504">
        <f ca="1">IF(INDEX(Transactions!$L:$L,ROW()-8)="",TODAY(),INDEX(Transactions!$G:$G,ROW()-8))</f>
        <v>46238</v>
      </c>
      <c r="F7504">
        <f>IF(INDEX(Transactions!$L:$L,ROW()-8)="",0,INDEX(Transactions!$Q:$Q,ROW()-8))</f>
        <v>0</v>
      </c>
    </row>
    <row r="7505" spans="2:6" x14ac:dyDescent="0.15">
      <c r="B7505">
        <f ca="1">IF(INDEX(Transactions!$L:$L,ROW()-8)="",TODAY(),INDEX(Transactions!$G:$G,ROW()-8))</f>
        <v>46238</v>
      </c>
      <c r="F7505">
        <f>IF(INDEX(Transactions!$L:$L,ROW()-8)="",0,INDEX(Transactions!$Q:$Q,ROW()-8))</f>
        <v>0</v>
      </c>
    </row>
    <row r="7506" spans="2:6" x14ac:dyDescent="0.15">
      <c r="B7506">
        <f ca="1">IF(INDEX(Transactions!$L:$L,ROW()-8)="",TODAY(),INDEX(Transactions!$G:$G,ROW()-8))</f>
        <v>46238</v>
      </c>
      <c r="F7506">
        <f>IF(INDEX(Transactions!$L:$L,ROW()-8)="",0,INDEX(Transactions!$Q:$Q,ROW()-8))</f>
        <v>0</v>
      </c>
    </row>
    <row r="7507" spans="2:6" x14ac:dyDescent="0.15">
      <c r="B7507">
        <f ca="1">IF(INDEX(Transactions!$L:$L,ROW()-8)="",TODAY(),INDEX(Transactions!$G:$G,ROW()-8))</f>
        <v>46238</v>
      </c>
      <c r="F7507">
        <f>IF(INDEX(Transactions!$L:$L,ROW()-8)="",0,INDEX(Transactions!$Q:$Q,ROW()-8))</f>
        <v>0</v>
      </c>
    </row>
    <row r="7508" spans="2:6" x14ac:dyDescent="0.15">
      <c r="B7508">
        <f ca="1">IF(INDEX(Transactions!$L:$L,ROW()-8)="",TODAY(),INDEX(Transactions!$G:$G,ROW()-8))</f>
        <v>46238</v>
      </c>
      <c r="F7508">
        <f>IF(INDEX(Transactions!$L:$L,ROW()-8)="",0,INDEX(Transactions!$Q:$Q,ROW()-8))</f>
        <v>0</v>
      </c>
    </row>
    <row r="7509" spans="2:6" x14ac:dyDescent="0.15">
      <c r="B7509">
        <f ca="1">IF(INDEX(Transactions!$L:$L,ROW()-8)="",TODAY(),INDEX(Transactions!$G:$G,ROW()-8))</f>
        <v>46238</v>
      </c>
      <c r="F7509">
        <f>IF(INDEX(Transactions!$L:$L,ROW()-8)="",0,INDEX(Transactions!$Q:$Q,ROW()-8))</f>
        <v>0</v>
      </c>
    </row>
    <row r="7510" spans="2:6" x14ac:dyDescent="0.15">
      <c r="B7510">
        <f ca="1">IF(INDEX(Transactions!$L:$L,ROW()-8)="",TODAY(),INDEX(Transactions!$G:$G,ROW()-8))</f>
        <v>46238</v>
      </c>
      <c r="F7510">
        <f>IF(INDEX(Transactions!$L:$L,ROW()-8)="",0,INDEX(Transactions!$Q:$Q,ROW()-8))</f>
        <v>0</v>
      </c>
    </row>
    <row r="7511" spans="2:6" x14ac:dyDescent="0.15">
      <c r="B7511">
        <f ca="1">IF(INDEX(Transactions!$L:$L,ROW()-8)="",TODAY(),INDEX(Transactions!$G:$G,ROW()-8))</f>
        <v>46238</v>
      </c>
      <c r="F7511">
        <f>IF(INDEX(Transactions!$L:$L,ROW()-8)="",0,INDEX(Transactions!$Q:$Q,ROW()-8))</f>
        <v>0</v>
      </c>
    </row>
    <row r="7512" spans="2:6" x14ac:dyDescent="0.15">
      <c r="B7512">
        <f ca="1">IF(INDEX(Transactions!$L:$L,ROW()-8)="",TODAY(),INDEX(Transactions!$G:$G,ROW()-8))</f>
        <v>46238</v>
      </c>
      <c r="F7512">
        <f>IF(INDEX(Transactions!$L:$L,ROW()-8)="",0,INDEX(Transactions!$Q:$Q,ROW()-8))</f>
        <v>0</v>
      </c>
    </row>
    <row r="7513" spans="2:6" x14ac:dyDescent="0.15">
      <c r="B7513">
        <f ca="1">IF(INDEX(Transactions!$L:$L,ROW()-8)="",TODAY(),INDEX(Transactions!$G:$G,ROW()-8))</f>
        <v>46238</v>
      </c>
      <c r="F7513">
        <f>IF(INDEX(Transactions!$L:$L,ROW()-8)="",0,INDEX(Transactions!$Q:$Q,ROW()-8))</f>
        <v>0</v>
      </c>
    </row>
    <row r="7514" spans="2:6" x14ac:dyDescent="0.15">
      <c r="B7514">
        <f ca="1">IF(INDEX(Transactions!$L:$L,ROW()-8)="",TODAY(),INDEX(Transactions!$G:$G,ROW()-8))</f>
        <v>46238</v>
      </c>
      <c r="F7514">
        <f>IF(INDEX(Transactions!$L:$L,ROW()-8)="",0,INDEX(Transactions!$Q:$Q,ROW()-8))</f>
        <v>0</v>
      </c>
    </row>
    <row r="7515" spans="2:6" x14ac:dyDescent="0.15">
      <c r="B7515">
        <f ca="1">IF(INDEX(Transactions!$L:$L,ROW()-8)="",TODAY(),INDEX(Transactions!$G:$G,ROW()-8))</f>
        <v>46238</v>
      </c>
      <c r="F7515">
        <f>IF(INDEX(Transactions!$L:$L,ROW()-8)="",0,INDEX(Transactions!$Q:$Q,ROW()-8))</f>
        <v>0</v>
      </c>
    </row>
    <row r="7516" spans="2:6" x14ac:dyDescent="0.15">
      <c r="B7516">
        <f ca="1">IF(INDEX(Transactions!$L:$L,ROW()-8)="",TODAY(),INDEX(Transactions!$G:$G,ROW()-8))</f>
        <v>46238</v>
      </c>
      <c r="F7516">
        <f>IF(INDEX(Transactions!$L:$L,ROW()-8)="",0,INDEX(Transactions!$Q:$Q,ROW()-8))</f>
        <v>0</v>
      </c>
    </row>
    <row r="7517" spans="2:6" x14ac:dyDescent="0.15">
      <c r="B7517">
        <f ca="1">IF(INDEX(Transactions!$L:$L,ROW()-8)="",TODAY(),INDEX(Transactions!$G:$G,ROW()-8))</f>
        <v>46238</v>
      </c>
      <c r="F7517">
        <f>IF(INDEX(Transactions!$L:$L,ROW()-8)="",0,INDEX(Transactions!$Q:$Q,ROW()-8))</f>
        <v>0</v>
      </c>
    </row>
    <row r="7518" spans="2:6" x14ac:dyDescent="0.15">
      <c r="B7518">
        <f ca="1">IF(INDEX(Transactions!$L:$L,ROW()-8)="",TODAY(),INDEX(Transactions!$G:$G,ROW()-8))</f>
        <v>46238</v>
      </c>
      <c r="F7518">
        <f>IF(INDEX(Transactions!$L:$L,ROW()-8)="",0,INDEX(Transactions!$Q:$Q,ROW()-8))</f>
        <v>0</v>
      </c>
    </row>
    <row r="7519" spans="2:6" x14ac:dyDescent="0.15">
      <c r="B7519">
        <f ca="1">IF(INDEX(Transactions!$L:$L,ROW()-8)="",TODAY(),INDEX(Transactions!$G:$G,ROW()-8))</f>
        <v>46238</v>
      </c>
      <c r="F7519">
        <f>IF(INDEX(Transactions!$L:$L,ROW()-8)="",0,INDEX(Transactions!$Q:$Q,ROW()-8))</f>
        <v>0</v>
      </c>
    </row>
    <row r="7520" spans="2:6" x14ac:dyDescent="0.15">
      <c r="B7520">
        <f ca="1">IF(INDEX(Transactions!$L:$L,ROW()-8)="",TODAY(),INDEX(Transactions!$G:$G,ROW()-8))</f>
        <v>46238</v>
      </c>
      <c r="F7520">
        <f>IF(INDEX(Transactions!$L:$L,ROW()-8)="",0,INDEX(Transactions!$Q:$Q,ROW()-8))</f>
        <v>0</v>
      </c>
    </row>
    <row r="7521" spans="2:6" x14ac:dyDescent="0.15">
      <c r="B7521">
        <f ca="1">IF(INDEX(Transactions!$L:$L,ROW()-8)="",TODAY(),INDEX(Transactions!$G:$G,ROW()-8))</f>
        <v>46238</v>
      </c>
      <c r="F7521">
        <f>IF(INDEX(Transactions!$L:$L,ROW()-8)="",0,INDEX(Transactions!$Q:$Q,ROW()-8))</f>
        <v>0</v>
      </c>
    </row>
    <row r="7522" spans="2:6" x14ac:dyDescent="0.15">
      <c r="B7522">
        <f ca="1">IF(INDEX(Transactions!$L:$L,ROW()-8)="",TODAY(),INDEX(Transactions!$G:$G,ROW()-8))</f>
        <v>46238</v>
      </c>
      <c r="F7522">
        <f>IF(INDEX(Transactions!$L:$L,ROW()-8)="",0,INDEX(Transactions!$Q:$Q,ROW()-8))</f>
        <v>0</v>
      </c>
    </row>
    <row r="7523" spans="2:6" x14ac:dyDescent="0.15">
      <c r="B7523">
        <f ca="1">IF(INDEX(Transactions!$L:$L,ROW()-8)="",TODAY(),INDEX(Transactions!$G:$G,ROW()-8))</f>
        <v>46238</v>
      </c>
      <c r="F7523">
        <f>IF(INDEX(Transactions!$L:$L,ROW()-8)="",0,INDEX(Transactions!$Q:$Q,ROW()-8))</f>
        <v>0</v>
      </c>
    </row>
    <row r="7524" spans="2:6" x14ac:dyDescent="0.15">
      <c r="B7524">
        <f ca="1">IF(INDEX(Transactions!$L:$L,ROW()-8)="",TODAY(),INDEX(Transactions!$G:$G,ROW()-8))</f>
        <v>46238</v>
      </c>
      <c r="F7524">
        <f>IF(INDEX(Transactions!$L:$L,ROW()-8)="",0,INDEX(Transactions!$Q:$Q,ROW()-8))</f>
        <v>0</v>
      </c>
    </row>
    <row r="7525" spans="2:6" x14ac:dyDescent="0.15">
      <c r="B7525">
        <f ca="1">IF(INDEX(Transactions!$L:$L,ROW()-8)="",TODAY(),INDEX(Transactions!$G:$G,ROW()-8))</f>
        <v>46238</v>
      </c>
      <c r="F7525">
        <f>IF(INDEX(Transactions!$L:$L,ROW()-8)="",0,INDEX(Transactions!$Q:$Q,ROW()-8))</f>
        <v>0</v>
      </c>
    </row>
    <row r="7526" spans="2:6" x14ac:dyDescent="0.15">
      <c r="B7526">
        <f ca="1">IF(INDEX(Transactions!$L:$L,ROW()-8)="",TODAY(),INDEX(Transactions!$G:$G,ROW()-8))</f>
        <v>46238</v>
      </c>
      <c r="F7526">
        <f>IF(INDEX(Transactions!$L:$L,ROW()-8)="",0,INDEX(Transactions!$Q:$Q,ROW()-8))</f>
        <v>0</v>
      </c>
    </row>
    <row r="7527" spans="2:6" x14ac:dyDescent="0.15">
      <c r="B7527">
        <f ca="1">IF(INDEX(Transactions!$L:$L,ROW()-8)="",TODAY(),INDEX(Transactions!$G:$G,ROW()-8))</f>
        <v>46238</v>
      </c>
      <c r="F7527">
        <f>IF(INDEX(Transactions!$L:$L,ROW()-8)="",0,INDEX(Transactions!$Q:$Q,ROW()-8))</f>
        <v>0</v>
      </c>
    </row>
    <row r="7528" spans="2:6" x14ac:dyDescent="0.15">
      <c r="B7528">
        <f ca="1">IF(INDEX(Transactions!$L:$L,ROW()-8)="",TODAY(),INDEX(Transactions!$G:$G,ROW()-8))</f>
        <v>46238</v>
      </c>
      <c r="F7528">
        <f>IF(INDEX(Transactions!$L:$L,ROW()-8)="",0,INDEX(Transactions!$Q:$Q,ROW()-8))</f>
        <v>0</v>
      </c>
    </row>
    <row r="7529" spans="2:6" x14ac:dyDescent="0.15">
      <c r="B7529">
        <f ca="1">IF(INDEX(Transactions!$L:$L,ROW()-8)="",TODAY(),INDEX(Transactions!$G:$G,ROW()-8))</f>
        <v>46238</v>
      </c>
      <c r="F7529">
        <f>IF(INDEX(Transactions!$L:$L,ROW()-8)="",0,INDEX(Transactions!$Q:$Q,ROW()-8))</f>
        <v>0</v>
      </c>
    </row>
    <row r="7530" spans="2:6" x14ac:dyDescent="0.15">
      <c r="B7530">
        <f ca="1">IF(INDEX(Transactions!$L:$L,ROW()-8)="",TODAY(),INDEX(Transactions!$G:$G,ROW()-8))</f>
        <v>46238</v>
      </c>
      <c r="F7530">
        <f>IF(INDEX(Transactions!$L:$L,ROW()-8)="",0,INDEX(Transactions!$Q:$Q,ROW()-8))</f>
        <v>0</v>
      </c>
    </row>
    <row r="7531" spans="2:6" x14ac:dyDescent="0.15">
      <c r="B7531">
        <f ca="1">IF(INDEX(Transactions!$L:$L,ROW()-8)="",TODAY(),INDEX(Transactions!$G:$G,ROW()-8))</f>
        <v>46238</v>
      </c>
      <c r="F7531">
        <f>IF(INDEX(Transactions!$L:$L,ROW()-8)="",0,INDEX(Transactions!$Q:$Q,ROW()-8))</f>
        <v>0</v>
      </c>
    </row>
    <row r="7532" spans="2:6" x14ac:dyDescent="0.15">
      <c r="B7532">
        <f ca="1">IF(INDEX(Transactions!$L:$L,ROW()-8)="",TODAY(),INDEX(Transactions!$G:$G,ROW()-8))</f>
        <v>46238</v>
      </c>
      <c r="F7532">
        <f>IF(INDEX(Transactions!$L:$L,ROW()-8)="",0,INDEX(Transactions!$Q:$Q,ROW()-8))</f>
        <v>0</v>
      </c>
    </row>
    <row r="7533" spans="2:6" x14ac:dyDescent="0.15">
      <c r="B7533">
        <f ca="1">IF(INDEX(Transactions!$L:$L,ROW()-8)="",TODAY(),INDEX(Transactions!$G:$G,ROW()-8))</f>
        <v>46238</v>
      </c>
      <c r="F7533">
        <f>IF(INDEX(Transactions!$L:$L,ROW()-8)="",0,INDEX(Transactions!$Q:$Q,ROW()-8))</f>
        <v>0</v>
      </c>
    </row>
    <row r="7534" spans="2:6" x14ac:dyDescent="0.15">
      <c r="B7534">
        <f ca="1">IF(INDEX(Transactions!$L:$L,ROW()-8)="",TODAY(),INDEX(Transactions!$G:$G,ROW()-8))</f>
        <v>46238</v>
      </c>
      <c r="F7534">
        <f>IF(INDEX(Transactions!$L:$L,ROW()-8)="",0,INDEX(Transactions!$Q:$Q,ROW()-8))</f>
        <v>0</v>
      </c>
    </row>
    <row r="7535" spans="2:6" x14ac:dyDescent="0.15">
      <c r="B7535">
        <f ca="1">IF(INDEX(Transactions!$L:$L,ROW()-8)="",TODAY(),INDEX(Transactions!$G:$G,ROW()-8))</f>
        <v>46238</v>
      </c>
      <c r="F7535">
        <f>IF(INDEX(Transactions!$L:$L,ROW()-8)="",0,INDEX(Transactions!$Q:$Q,ROW()-8))</f>
        <v>0</v>
      </c>
    </row>
    <row r="7536" spans="2:6" x14ac:dyDescent="0.15">
      <c r="B7536">
        <f ca="1">IF(INDEX(Transactions!$L:$L,ROW()-8)="",TODAY(),INDEX(Transactions!$G:$G,ROW()-8))</f>
        <v>46238</v>
      </c>
      <c r="F7536">
        <f>IF(INDEX(Transactions!$L:$L,ROW()-8)="",0,INDEX(Transactions!$Q:$Q,ROW()-8))</f>
        <v>0</v>
      </c>
    </row>
    <row r="7537" spans="2:6" x14ac:dyDescent="0.15">
      <c r="B7537">
        <f ca="1">IF(INDEX(Transactions!$L:$L,ROW()-8)="",TODAY(),INDEX(Transactions!$G:$G,ROW()-8))</f>
        <v>46238</v>
      </c>
      <c r="F7537">
        <f>IF(INDEX(Transactions!$L:$L,ROW()-8)="",0,INDEX(Transactions!$Q:$Q,ROW()-8))</f>
        <v>0</v>
      </c>
    </row>
    <row r="7538" spans="2:6" x14ac:dyDescent="0.15">
      <c r="B7538">
        <f ca="1">IF(INDEX(Transactions!$L:$L,ROW()-8)="",TODAY(),INDEX(Transactions!$G:$G,ROW()-8))</f>
        <v>46238</v>
      </c>
      <c r="F7538">
        <f>IF(INDEX(Transactions!$L:$L,ROW()-8)="",0,INDEX(Transactions!$Q:$Q,ROW()-8))</f>
        <v>0</v>
      </c>
    </row>
    <row r="7539" spans="2:6" x14ac:dyDescent="0.15">
      <c r="B7539">
        <f ca="1">IF(INDEX(Transactions!$L:$L,ROW()-8)="",TODAY(),INDEX(Transactions!$G:$G,ROW()-8))</f>
        <v>46238</v>
      </c>
      <c r="F7539">
        <f>IF(INDEX(Transactions!$L:$L,ROW()-8)="",0,INDEX(Transactions!$Q:$Q,ROW()-8))</f>
        <v>0</v>
      </c>
    </row>
    <row r="7540" spans="2:6" x14ac:dyDescent="0.15">
      <c r="B7540">
        <f ca="1">IF(INDEX(Transactions!$L:$L,ROW()-8)="",TODAY(),INDEX(Transactions!$G:$G,ROW()-8))</f>
        <v>46238</v>
      </c>
      <c r="F7540">
        <f>IF(INDEX(Transactions!$L:$L,ROW()-8)="",0,INDEX(Transactions!$Q:$Q,ROW()-8))</f>
        <v>0</v>
      </c>
    </row>
    <row r="7541" spans="2:6" x14ac:dyDescent="0.15">
      <c r="B7541">
        <f ca="1">IF(INDEX(Transactions!$L:$L,ROW()-8)="",TODAY(),INDEX(Transactions!$G:$G,ROW()-8))</f>
        <v>46238</v>
      </c>
      <c r="F7541">
        <f>IF(INDEX(Transactions!$L:$L,ROW()-8)="",0,INDEX(Transactions!$Q:$Q,ROW()-8))</f>
        <v>0</v>
      </c>
    </row>
    <row r="7542" spans="2:6" x14ac:dyDescent="0.15">
      <c r="B7542">
        <f ca="1">IF(INDEX(Transactions!$L:$L,ROW()-8)="",TODAY(),INDEX(Transactions!$G:$G,ROW()-8))</f>
        <v>46238</v>
      </c>
      <c r="F7542">
        <f>IF(INDEX(Transactions!$L:$L,ROW()-8)="",0,INDEX(Transactions!$Q:$Q,ROW()-8))</f>
        <v>0</v>
      </c>
    </row>
    <row r="7543" spans="2:6" x14ac:dyDescent="0.15">
      <c r="B7543">
        <f ca="1">IF(INDEX(Transactions!$L:$L,ROW()-8)="",TODAY(),INDEX(Transactions!$G:$G,ROW()-8))</f>
        <v>46238</v>
      </c>
      <c r="F7543">
        <f>IF(INDEX(Transactions!$L:$L,ROW()-8)="",0,INDEX(Transactions!$Q:$Q,ROW()-8))</f>
        <v>0</v>
      </c>
    </row>
    <row r="7544" spans="2:6" x14ac:dyDescent="0.15">
      <c r="B7544">
        <f ca="1">IF(INDEX(Transactions!$L:$L,ROW()-8)="",TODAY(),INDEX(Transactions!$G:$G,ROW()-8))</f>
        <v>46238</v>
      </c>
      <c r="F7544">
        <f>IF(INDEX(Transactions!$L:$L,ROW()-8)="",0,INDEX(Transactions!$Q:$Q,ROW()-8))</f>
        <v>0</v>
      </c>
    </row>
    <row r="7545" spans="2:6" x14ac:dyDescent="0.15">
      <c r="B7545">
        <f ca="1">IF(INDEX(Transactions!$L:$L,ROW()-8)="",TODAY(),INDEX(Transactions!$G:$G,ROW()-8))</f>
        <v>46238</v>
      </c>
      <c r="F7545">
        <f>IF(INDEX(Transactions!$L:$L,ROW()-8)="",0,INDEX(Transactions!$Q:$Q,ROW()-8))</f>
        <v>0</v>
      </c>
    </row>
    <row r="7546" spans="2:6" x14ac:dyDescent="0.15">
      <c r="B7546">
        <f ca="1">IF(INDEX(Transactions!$L:$L,ROW()-8)="",TODAY(),INDEX(Transactions!$G:$G,ROW()-8))</f>
        <v>46238</v>
      </c>
      <c r="F7546">
        <f>IF(INDEX(Transactions!$L:$L,ROW()-8)="",0,INDEX(Transactions!$Q:$Q,ROW()-8))</f>
        <v>0</v>
      </c>
    </row>
    <row r="7547" spans="2:6" x14ac:dyDescent="0.15">
      <c r="B7547">
        <f ca="1">IF(INDEX(Transactions!$L:$L,ROW()-8)="",TODAY(),INDEX(Transactions!$G:$G,ROW()-8))</f>
        <v>46238</v>
      </c>
      <c r="F7547">
        <f>IF(INDEX(Transactions!$L:$L,ROW()-8)="",0,INDEX(Transactions!$Q:$Q,ROW()-8))</f>
        <v>0</v>
      </c>
    </row>
    <row r="7548" spans="2:6" x14ac:dyDescent="0.15">
      <c r="B7548">
        <f ca="1">IF(INDEX(Transactions!$L:$L,ROW()-8)="",TODAY(),INDEX(Transactions!$G:$G,ROW()-8))</f>
        <v>46238</v>
      </c>
      <c r="F7548">
        <f>IF(INDEX(Transactions!$L:$L,ROW()-8)="",0,INDEX(Transactions!$Q:$Q,ROW()-8))</f>
        <v>0</v>
      </c>
    </row>
    <row r="7549" spans="2:6" x14ac:dyDescent="0.15">
      <c r="B7549">
        <f ca="1">IF(INDEX(Transactions!$L:$L,ROW()-8)="",TODAY(),INDEX(Transactions!$G:$G,ROW()-8))</f>
        <v>46238</v>
      </c>
      <c r="F7549">
        <f>IF(INDEX(Transactions!$L:$L,ROW()-8)="",0,INDEX(Transactions!$Q:$Q,ROW()-8))</f>
        <v>0</v>
      </c>
    </row>
    <row r="7550" spans="2:6" x14ac:dyDescent="0.15">
      <c r="B7550">
        <f ca="1">IF(INDEX(Transactions!$L:$L,ROW()-8)="",TODAY(),INDEX(Transactions!$G:$G,ROW()-8))</f>
        <v>46238</v>
      </c>
      <c r="F7550">
        <f>IF(INDEX(Transactions!$L:$L,ROW()-8)="",0,INDEX(Transactions!$Q:$Q,ROW()-8))</f>
        <v>0</v>
      </c>
    </row>
    <row r="7551" spans="2:6" x14ac:dyDescent="0.15">
      <c r="B7551">
        <f ca="1">IF(INDEX(Transactions!$L:$L,ROW()-8)="",TODAY(),INDEX(Transactions!$G:$G,ROW()-8))</f>
        <v>46238</v>
      </c>
      <c r="F7551">
        <f>IF(INDEX(Transactions!$L:$L,ROW()-8)="",0,INDEX(Transactions!$Q:$Q,ROW()-8))</f>
        <v>0</v>
      </c>
    </row>
    <row r="7552" spans="2:6" x14ac:dyDescent="0.15">
      <c r="B7552">
        <f ca="1">IF(INDEX(Transactions!$L:$L,ROW()-8)="",TODAY(),INDEX(Transactions!$G:$G,ROW()-8))</f>
        <v>46238</v>
      </c>
      <c r="F7552">
        <f>IF(INDEX(Transactions!$L:$L,ROW()-8)="",0,INDEX(Transactions!$Q:$Q,ROW()-8))</f>
        <v>0</v>
      </c>
    </row>
    <row r="7553" spans="2:6" x14ac:dyDescent="0.15">
      <c r="B7553">
        <f ca="1">IF(INDEX(Transactions!$L:$L,ROW()-8)="",TODAY(),INDEX(Transactions!$G:$G,ROW()-8))</f>
        <v>46238</v>
      </c>
      <c r="F7553">
        <f>IF(INDEX(Transactions!$L:$L,ROW()-8)="",0,INDEX(Transactions!$Q:$Q,ROW()-8))</f>
        <v>0</v>
      </c>
    </row>
    <row r="7554" spans="2:6" x14ac:dyDescent="0.15">
      <c r="B7554">
        <f ca="1">IF(INDEX(Transactions!$L:$L,ROW()-8)="",TODAY(),INDEX(Transactions!$G:$G,ROW()-8))</f>
        <v>46238</v>
      </c>
      <c r="F7554">
        <f>IF(INDEX(Transactions!$L:$L,ROW()-8)="",0,INDEX(Transactions!$Q:$Q,ROW()-8))</f>
        <v>0</v>
      </c>
    </row>
    <row r="7555" spans="2:6" x14ac:dyDescent="0.15">
      <c r="B7555">
        <f ca="1">IF(INDEX(Transactions!$L:$L,ROW()-8)="",TODAY(),INDEX(Transactions!$G:$G,ROW()-8))</f>
        <v>46238</v>
      </c>
      <c r="F7555">
        <f>IF(INDEX(Transactions!$L:$L,ROW()-8)="",0,INDEX(Transactions!$Q:$Q,ROW()-8))</f>
        <v>0</v>
      </c>
    </row>
    <row r="7556" spans="2:6" x14ac:dyDescent="0.15">
      <c r="B7556">
        <f ca="1">IF(INDEX(Transactions!$L:$L,ROW()-8)="",TODAY(),INDEX(Transactions!$G:$G,ROW()-8))</f>
        <v>46238</v>
      </c>
      <c r="F7556">
        <f>IF(INDEX(Transactions!$L:$L,ROW()-8)="",0,INDEX(Transactions!$Q:$Q,ROW()-8))</f>
        <v>0</v>
      </c>
    </row>
    <row r="7557" spans="2:6" x14ac:dyDescent="0.15">
      <c r="B7557">
        <f ca="1">IF(INDEX(Transactions!$L:$L,ROW()-8)="",TODAY(),INDEX(Transactions!$G:$G,ROW()-8))</f>
        <v>46238</v>
      </c>
      <c r="F7557">
        <f>IF(INDEX(Transactions!$L:$L,ROW()-8)="",0,INDEX(Transactions!$Q:$Q,ROW()-8))</f>
        <v>0</v>
      </c>
    </row>
    <row r="7558" spans="2:6" x14ac:dyDescent="0.15">
      <c r="B7558">
        <f ca="1">IF(INDEX(Transactions!$L:$L,ROW()-8)="",TODAY(),INDEX(Transactions!$G:$G,ROW()-8))</f>
        <v>46238</v>
      </c>
      <c r="F7558">
        <f>IF(INDEX(Transactions!$L:$L,ROW()-8)="",0,INDEX(Transactions!$Q:$Q,ROW()-8))</f>
        <v>0</v>
      </c>
    </row>
    <row r="7559" spans="2:6" x14ac:dyDescent="0.15">
      <c r="B7559">
        <f ca="1">IF(INDEX(Transactions!$L:$L,ROW()-8)="",TODAY(),INDEX(Transactions!$G:$G,ROW()-8))</f>
        <v>46238</v>
      </c>
      <c r="F7559">
        <f>IF(INDEX(Transactions!$L:$L,ROW()-8)="",0,INDEX(Transactions!$Q:$Q,ROW()-8))</f>
        <v>0</v>
      </c>
    </row>
    <row r="7560" spans="2:6" x14ac:dyDescent="0.15">
      <c r="B7560">
        <f ca="1">IF(INDEX(Transactions!$L:$L,ROW()-8)="",TODAY(),INDEX(Transactions!$G:$G,ROW()-8))</f>
        <v>46238</v>
      </c>
      <c r="F7560">
        <f>IF(INDEX(Transactions!$L:$L,ROW()-8)="",0,INDEX(Transactions!$Q:$Q,ROW()-8))</f>
        <v>0</v>
      </c>
    </row>
    <row r="7561" spans="2:6" x14ac:dyDescent="0.15">
      <c r="B7561">
        <f ca="1">IF(INDEX(Transactions!$L:$L,ROW()-8)="",TODAY(),INDEX(Transactions!$G:$G,ROW()-8))</f>
        <v>46238</v>
      </c>
      <c r="F7561">
        <f>IF(INDEX(Transactions!$L:$L,ROW()-8)="",0,INDEX(Transactions!$Q:$Q,ROW()-8))</f>
        <v>0</v>
      </c>
    </row>
    <row r="7562" spans="2:6" x14ac:dyDescent="0.15">
      <c r="B7562">
        <f ca="1">IF(INDEX(Transactions!$L:$L,ROW()-8)="",TODAY(),INDEX(Transactions!$G:$G,ROW()-8))</f>
        <v>46238</v>
      </c>
      <c r="F7562">
        <f>IF(INDEX(Transactions!$L:$L,ROW()-8)="",0,INDEX(Transactions!$Q:$Q,ROW()-8))</f>
        <v>0</v>
      </c>
    </row>
    <row r="7563" spans="2:6" x14ac:dyDescent="0.15">
      <c r="B7563">
        <f ca="1">IF(INDEX(Transactions!$L:$L,ROW()-8)="",TODAY(),INDEX(Transactions!$G:$G,ROW()-8))</f>
        <v>46238</v>
      </c>
      <c r="F7563">
        <f>IF(INDEX(Transactions!$L:$L,ROW()-8)="",0,INDEX(Transactions!$Q:$Q,ROW()-8))</f>
        <v>0</v>
      </c>
    </row>
    <row r="7564" spans="2:6" x14ac:dyDescent="0.15">
      <c r="B7564">
        <f ca="1">IF(INDEX(Transactions!$L:$L,ROW()-8)="",TODAY(),INDEX(Transactions!$G:$G,ROW()-8))</f>
        <v>46238</v>
      </c>
      <c r="F7564">
        <f>IF(INDEX(Transactions!$L:$L,ROW()-8)="",0,INDEX(Transactions!$Q:$Q,ROW()-8))</f>
        <v>0</v>
      </c>
    </row>
    <row r="7565" spans="2:6" x14ac:dyDescent="0.15">
      <c r="B7565">
        <f ca="1">IF(INDEX(Transactions!$L:$L,ROW()-8)="",TODAY(),INDEX(Transactions!$G:$G,ROW()-8))</f>
        <v>46238</v>
      </c>
      <c r="F7565">
        <f>IF(INDEX(Transactions!$L:$L,ROW()-8)="",0,INDEX(Transactions!$Q:$Q,ROW()-8))</f>
        <v>0</v>
      </c>
    </row>
    <row r="7566" spans="2:6" x14ac:dyDescent="0.15">
      <c r="B7566">
        <f ca="1">IF(INDEX(Transactions!$L:$L,ROW()-8)="",TODAY(),INDEX(Transactions!$G:$G,ROW()-8))</f>
        <v>46238</v>
      </c>
      <c r="F7566">
        <f>IF(INDEX(Transactions!$L:$L,ROW()-8)="",0,INDEX(Transactions!$Q:$Q,ROW()-8))</f>
        <v>0</v>
      </c>
    </row>
    <row r="7567" spans="2:6" x14ac:dyDescent="0.15">
      <c r="B7567">
        <f ca="1">IF(INDEX(Transactions!$L:$L,ROW()-8)="",TODAY(),INDEX(Transactions!$G:$G,ROW()-8))</f>
        <v>46238</v>
      </c>
      <c r="F7567">
        <f>IF(INDEX(Transactions!$L:$L,ROW()-8)="",0,INDEX(Transactions!$Q:$Q,ROW()-8))</f>
        <v>0</v>
      </c>
    </row>
    <row r="7568" spans="2:6" x14ac:dyDescent="0.15">
      <c r="B7568">
        <f ca="1">IF(INDEX(Transactions!$L:$L,ROW()-8)="",TODAY(),INDEX(Transactions!$G:$G,ROW()-8))</f>
        <v>46238</v>
      </c>
      <c r="F7568">
        <f>IF(INDEX(Transactions!$L:$L,ROW()-8)="",0,INDEX(Transactions!$Q:$Q,ROW()-8))</f>
        <v>0</v>
      </c>
    </row>
    <row r="7569" spans="2:6" x14ac:dyDescent="0.15">
      <c r="B7569">
        <f ca="1">IF(INDEX(Transactions!$L:$L,ROW()-8)="",TODAY(),INDEX(Transactions!$G:$G,ROW()-8))</f>
        <v>46238</v>
      </c>
      <c r="F7569">
        <f>IF(INDEX(Transactions!$L:$L,ROW()-8)="",0,INDEX(Transactions!$Q:$Q,ROW()-8))</f>
        <v>0</v>
      </c>
    </row>
    <row r="7570" spans="2:6" x14ac:dyDescent="0.15">
      <c r="B7570">
        <f ca="1">IF(INDEX(Transactions!$L:$L,ROW()-8)="",TODAY(),INDEX(Transactions!$G:$G,ROW()-8))</f>
        <v>46238</v>
      </c>
      <c r="F7570">
        <f>IF(INDEX(Transactions!$L:$L,ROW()-8)="",0,INDEX(Transactions!$Q:$Q,ROW()-8))</f>
        <v>0</v>
      </c>
    </row>
    <row r="7571" spans="2:6" x14ac:dyDescent="0.15">
      <c r="B7571">
        <f ca="1">IF(INDEX(Transactions!$L:$L,ROW()-8)="",TODAY(),INDEX(Transactions!$G:$G,ROW()-8))</f>
        <v>46238</v>
      </c>
      <c r="F7571">
        <f>IF(INDEX(Transactions!$L:$L,ROW()-8)="",0,INDEX(Transactions!$Q:$Q,ROW()-8))</f>
        <v>0</v>
      </c>
    </row>
    <row r="7572" spans="2:6" x14ac:dyDescent="0.15">
      <c r="B7572">
        <f ca="1">IF(INDEX(Transactions!$L:$L,ROW()-8)="",TODAY(),INDEX(Transactions!$G:$G,ROW()-8))</f>
        <v>46238</v>
      </c>
      <c r="F7572">
        <f>IF(INDEX(Transactions!$L:$L,ROW()-8)="",0,INDEX(Transactions!$Q:$Q,ROW()-8))</f>
        <v>0</v>
      </c>
    </row>
    <row r="7573" spans="2:6" x14ac:dyDescent="0.15">
      <c r="B7573">
        <f ca="1">IF(INDEX(Transactions!$L:$L,ROW()-8)="",TODAY(),INDEX(Transactions!$G:$G,ROW()-8))</f>
        <v>46238</v>
      </c>
      <c r="F7573">
        <f>IF(INDEX(Transactions!$L:$L,ROW()-8)="",0,INDEX(Transactions!$Q:$Q,ROW()-8))</f>
        <v>0</v>
      </c>
    </row>
    <row r="7574" spans="2:6" x14ac:dyDescent="0.15">
      <c r="B7574">
        <f ca="1">IF(INDEX(Transactions!$L:$L,ROW()-8)="",TODAY(),INDEX(Transactions!$G:$G,ROW()-8))</f>
        <v>46238</v>
      </c>
      <c r="F7574">
        <f>IF(INDEX(Transactions!$L:$L,ROW()-8)="",0,INDEX(Transactions!$Q:$Q,ROW()-8))</f>
        <v>0</v>
      </c>
    </row>
    <row r="7575" spans="2:6" x14ac:dyDescent="0.15">
      <c r="B7575">
        <f ca="1">IF(INDEX(Transactions!$L:$L,ROW()-8)="",TODAY(),INDEX(Transactions!$G:$G,ROW()-8))</f>
        <v>46238</v>
      </c>
      <c r="F7575">
        <f>IF(INDEX(Transactions!$L:$L,ROW()-8)="",0,INDEX(Transactions!$Q:$Q,ROW()-8))</f>
        <v>0</v>
      </c>
    </row>
    <row r="7576" spans="2:6" x14ac:dyDescent="0.15">
      <c r="B7576">
        <f ca="1">IF(INDEX(Transactions!$L:$L,ROW()-8)="",TODAY(),INDEX(Transactions!$G:$G,ROW()-8))</f>
        <v>46238</v>
      </c>
      <c r="F7576">
        <f>IF(INDEX(Transactions!$L:$L,ROW()-8)="",0,INDEX(Transactions!$Q:$Q,ROW()-8))</f>
        <v>0</v>
      </c>
    </row>
    <row r="7577" spans="2:6" x14ac:dyDescent="0.15">
      <c r="B7577">
        <f ca="1">IF(INDEX(Transactions!$L:$L,ROW()-8)="",TODAY(),INDEX(Transactions!$G:$G,ROW()-8))</f>
        <v>46238</v>
      </c>
      <c r="F7577">
        <f>IF(INDEX(Transactions!$L:$L,ROW()-8)="",0,INDEX(Transactions!$Q:$Q,ROW()-8))</f>
        <v>0</v>
      </c>
    </row>
    <row r="7578" spans="2:6" x14ac:dyDescent="0.15">
      <c r="B7578">
        <f ca="1">IF(INDEX(Transactions!$L:$L,ROW()-8)="",TODAY(),INDEX(Transactions!$G:$G,ROW()-8))</f>
        <v>46238</v>
      </c>
      <c r="F7578">
        <f>IF(INDEX(Transactions!$L:$L,ROW()-8)="",0,INDEX(Transactions!$Q:$Q,ROW()-8))</f>
        <v>0</v>
      </c>
    </row>
    <row r="7579" spans="2:6" x14ac:dyDescent="0.15">
      <c r="B7579">
        <f ca="1">IF(INDEX(Transactions!$L:$L,ROW()-8)="",TODAY(),INDEX(Transactions!$G:$G,ROW()-8))</f>
        <v>46238</v>
      </c>
      <c r="F7579">
        <f>IF(INDEX(Transactions!$L:$L,ROW()-8)="",0,INDEX(Transactions!$Q:$Q,ROW()-8))</f>
        <v>0</v>
      </c>
    </row>
    <row r="7580" spans="2:6" x14ac:dyDescent="0.15">
      <c r="B7580">
        <f ca="1">IF(INDEX(Transactions!$L:$L,ROW()-8)="",TODAY(),INDEX(Transactions!$G:$G,ROW()-8))</f>
        <v>46238</v>
      </c>
      <c r="F7580">
        <f>IF(INDEX(Transactions!$L:$L,ROW()-8)="",0,INDEX(Transactions!$Q:$Q,ROW()-8))</f>
        <v>0</v>
      </c>
    </row>
    <row r="7581" spans="2:6" x14ac:dyDescent="0.15">
      <c r="B7581">
        <f ca="1">IF(INDEX(Transactions!$L:$L,ROW()-8)="",TODAY(),INDEX(Transactions!$G:$G,ROW()-8))</f>
        <v>46238</v>
      </c>
      <c r="F7581">
        <f>IF(INDEX(Transactions!$L:$L,ROW()-8)="",0,INDEX(Transactions!$Q:$Q,ROW()-8))</f>
        <v>0</v>
      </c>
    </row>
    <row r="7582" spans="2:6" x14ac:dyDescent="0.15">
      <c r="B7582">
        <f ca="1">IF(INDEX(Transactions!$L:$L,ROW()-8)="",TODAY(),INDEX(Transactions!$G:$G,ROW()-8))</f>
        <v>46238</v>
      </c>
      <c r="F7582">
        <f>IF(INDEX(Transactions!$L:$L,ROW()-8)="",0,INDEX(Transactions!$Q:$Q,ROW()-8))</f>
        <v>0</v>
      </c>
    </row>
    <row r="7583" spans="2:6" x14ac:dyDescent="0.15">
      <c r="B7583">
        <f ca="1">IF(INDEX(Transactions!$L:$L,ROW()-8)="",TODAY(),INDEX(Transactions!$G:$G,ROW()-8))</f>
        <v>46238</v>
      </c>
      <c r="F7583">
        <f>IF(INDEX(Transactions!$L:$L,ROW()-8)="",0,INDEX(Transactions!$Q:$Q,ROW()-8))</f>
        <v>0</v>
      </c>
    </row>
    <row r="7584" spans="2:6" x14ac:dyDescent="0.15">
      <c r="B7584">
        <f ca="1">IF(INDEX(Transactions!$L:$L,ROW()-8)="",TODAY(),INDEX(Transactions!$G:$G,ROW()-8))</f>
        <v>46238</v>
      </c>
      <c r="F7584">
        <f>IF(INDEX(Transactions!$L:$L,ROW()-8)="",0,INDEX(Transactions!$Q:$Q,ROW()-8))</f>
        <v>0</v>
      </c>
    </row>
    <row r="7585" spans="2:6" x14ac:dyDescent="0.15">
      <c r="B7585">
        <f ca="1">IF(INDEX(Transactions!$L:$L,ROW()-8)="",TODAY(),INDEX(Transactions!$G:$G,ROW()-8))</f>
        <v>46238</v>
      </c>
      <c r="F7585">
        <f>IF(INDEX(Transactions!$L:$L,ROW()-8)="",0,INDEX(Transactions!$Q:$Q,ROW()-8))</f>
        <v>0</v>
      </c>
    </row>
    <row r="7586" spans="2:6" x14ac:dyDescent="0.15">
      <c r="B7586">
        <f ca="1">IF(INDEX(Transactions!$L:$L,ROW()-8)="",TODAY(),INDEX(Transactions!$G:$G,ROW()-8))</f>
        <v>46238</v>
      </c>
      <c r="F7586">
        <f>IF(INDEX(Transactions!$L:$L,ROW()-8)="",0,INDEX(Transactions!$Q:$Q,ROW()-8))</f>
        <v>0</v>
      </c>
    </row>
    <row r="7587" spans="2:6" x14ac:dyDescent="0.15">
      <c r="B7587">
        <f ca="1">IF(INDEX(Transactions!$L:$L,ROW()-8)="",TODAY(),INDEX(Transactions!$G:$G,ROW()-8))</f>
        <v>46238</v>
      </c>
      <c r="F7587">
        <f>IF(INDEX(Transactions!$L:$L,ROW()-8)="",0,INDEX(Transactions!$Q:$Q,ROW()-8))</f>
        <v>0</v>
      </c>
    </row>
    <row r="7588" spans="2:6" x14ac:dyDescent="0.15">
      <c r="B7588">
        <f ca="1">IF(INDEX(Transactions!$L:$L,ROW()-8)="",TODAY(),INDEX(Transactions!$G:$G,ROW()-8))</f>
        <v>46238</v>
      </c>
      <c r="F7588">
        <f>IF(INDEX(Transactions!$L:$L,ROW()-8)="",0,INDEX(Transactions!$Q:$Q,ROW()-8))</f>
        <v>0</v>
      </c>
    </row>
    <row r="7589" spans="2:6" x14ac:dyDescent="0.15">
      <c r="B7589">
        <f ca="1">IF(INDEX(Transactions!$L:$L,ROW()-8)="",TODAY(),INDEX(Transactions!$G:$G,ROW()-8))</f>
        <v>46238</v>
      </c>
      <c r="F7589">
        <f>IF(INDEX(Transactions!$L:$L,ROW()-8)="",0,INDEX(Transactions!$Q:$Q,ROW()-8))</f>
        <v>0</v>
      </c>
    </row>
    <row r="7590" spans="2:6" x14ac:dyDescent="0.15">
      <c r="B7590">
        <f ca="1">IF(INDEX(Transactions!$L:$L,ROW()-8)="",TODAY(),INDEX(Transactions!$G:$G,ROW()-8))</f>
        <v>46238</v>
      </c>
      <c r="F7590">
        <f>IF(INDEX(Transactions!$L:$L,ROW()-8)="",0,INDEX(Transactions!$Q:$Q,ROW()-8))</f>
        <v>0</v>
      </c>
    </row>
    <row r="7591" spans="2:6" x14ac:dyDescent="0.15">
      <c r="B7591">
        <f ca="1">IF(INDEX(Transactions!$L:$L,ROW()-8)="",TODAY(),INDEX(Transactions!$G:$G,ROW()-8))</f>
        <v>46238</v>
      </c>
      <c r="F7591">
        <f>IF(INDEX(Transactions!$L:$L,ROW()-8)="",0,INDEX(Transactions!$Q:$Q,ROW()-8))</f>
        <v>0</v>
      </c>
    </row>
    <row r="7592" spans="2:6" x14ac:dyDescent="0.15">
      <c r="B7592">
        <f ca="1">IF(INDEX(Transactions!$L:$L,ROW()-8)="",TODAY(),INDEX(Transactions!$G:$G,ROW()-8))</f>
        <v>46238</v>
      </c>
      <c r="F7592">
        <f>IF(INDEX(Transactions!$L:$L,ROW()-8)="",0,INDEX(Transactions!$Q:$Q,ROW()-8))</f>
        <v>0</v>
      </c>
    </row>
    <row r="7593" spans="2:6" x14ac:dyDescent="0.15">
      <c r="B7593">
        <f ca="1">IF(INDEX(Transactions!$L:$L,ROW()-8)="",TODAY(),INDEX(Transactions!$G:$G,ROW()-8))</f>
        <v>46238</v>
      </c>
      <c r="F7593">
        <f>IF(INDEX(Transactions!$L:$L,ROW()-8)="",0,INDEX(Transactions!$Q:$Q,ROW()-8))</f>
        <v>0</v>
      </c>
    </row>
    <row r="7594" spans="2:6" x14ac:dyDescent="0.15">
      <c r="B7594">
        <f ca="1">IF(INDEX(Transactions!$L:$L,ROW()-8)="",TODAY(),INDEX(Transactions!$G:$G,ROW()-8))</f>
        <v>46238</v>
      </c>
      <c r="F7594">
        <f>IF(INDEX(Transactions!$L:$L,ROW()-8)="",0,INDEX(Transactions!$Q:$Q,ROW()-8))</f>
        <v>0</v>
      </c>
    </row>
    <row r="7595" spans="2:6" x14ac:dyDescent="0.15">
      <c r="B7595">
        <f ca="1">IF(INDEX(Transactions!$L:$L,ROW()-8)="",TODAY(),INDEX(Transactions!$G:$G,ROW()-8))</f>
        <v>46238</v>
      </c>
      <c r="F7595">
        <f>IF(INDEX(Transactions!$L:$L,ROW()-8)="",0,INDEX(Transactions!$Q:$Q,ROW()-8))</f>
        <v>0</v>
      </c>
    </row>
    <row r="7596" spans="2:6" x14ac:dyDescent="0.15">
      <c r="B7596">
        <f ca="1">IF(INDEX(Transactions!$L:$L,ROW()-8)="",TODAY(),INDEX(Transactions!$G:$G,ROW()-8))</f>
        <v>46238</v>
      </c>
      <c r="F7596">
        <f>IF(INDEX(Transactions!$L:$L,ROW()-8)="",0,INDEX(Transactions!$Q:$Q,ROW()-8))</f>
        <v>0</v>
      </c>
    </row>
    <row r="7597" spans="2:6" x14ac:dyDescent="0.15">
      <c r="B7597">
        <f ca="1">IF(INDEX(Transactions!$L:$L,ROW()-8)="",TODAY(),INDEX(Transactions!$G:$G,ROW()-8))</f>
        <v>46238</v>
      </c>
      <c r="F7597">
        <f>IF(INDEX(Transactions!$L:$L,ROW()-8)="",0,INDEX(Transactions!$Q:$Q,ROW()-8))</f>
        <v>0</v>
      </c>
    </row>
    <row r="7598" spans="2:6" x14ac:dyDescent="0.15">
      <c r="B7598">
        <f ca="1">IF(INDEX(Transactions!$L:$L,ROW()-8)="",TODAY(),INDEX(Transactions!$G:$G,ROW()-8))</f>
        <v>46238</v>
      </c>
      <c r="F7598">
        <f>IF(INDEX(Transactions!$L:$L,ROW()-8)="",0,INDEX(Transactions!$Q:$Q,ROW()-8))</f>
        <v>0</v>
      </c>
    </row>
    <row r="7599" spans="2:6" x14ac:dyDescent="0.15">
      <c r="B7599">
        <f ca="1">IF(INDEX(Transactions!$L:$L,ROW()-8)="",TODAY(),INDEX(Transactions!$G:$G,ROW()-8))</f>
        <v>46238</v>
      </c>
      <c r="F7599">
        <f>IF(INDEX(Transactions!$L:$L,ROW()-8)="",0,INDEX(Transactions!$Q:$Q,ROW()-8))</f>
        <v>0</v>
      </c>
    </row>
    <row r="7600" spans="2:6" x14ac:dyDescent="0.15">
      <c r="B7600">
        <f ca="1">IF(INDEX(Transactions!$L:$L,ROW()-8)="",TODAY(),INDEX(Transactions!$G:$G,ROW()-8))</f>
        <v>46238</v>
      </c>
      <c r="F7600">
        <f>IF(INDEX(Transactions!$L:$L,ROW()-8)="",0,INDEX(Transactions!$Q:$Q,ROW()-8))</f>
        <v>0</v>
      </c>
    </row>
    <row r="7601" spans="2:6" x14ac:dyDescent="0.15">
      <c r="B7601">
        <f ca="1">IF(INDEX(Transactions!$L:$L,ROW()-8)="",TODAY(),INDEX(Transactions!$G:$G,ROW()-8))</f>
        <v>46238</v>
      </c>
      <c r="F7601">
        <f>IF(INDEX(Transactions!$L:$L,ROW()-8)="",0,INDEX(Transactions!$Q:$Q,ROW()-8))</f>
        <v>0</v>
      </c>
    </row>
    <row r="7602" spans="2:6" x14ac:dyDescent="0.15">
      <c r="B7602">
        <f ca="1">IF(INDEX(Transactions!$L:$L,ROW()-8)="",TODAY(),INDEX(Transactions!$G:$G,ROW()-8))</f>
        <v>46238</v>
      </c>
      <c r="F7602">
        <f>IF(INDEX(Transactions!$L:$L,ROW()-8)="",0,INDEX(Transactions!$Q:$Q,ROW()-8))</f>
        <v>0</v>
      </c>
    </row>
    <row r="7603" spans="2:6" x14ac:dyDescent="0.15">
      <c r="B7603">
        <f ca="1">IF(INDEX(Transactions!$L:$L,ROW()-8)="",TODAY(),INDEX(Transactions!$G:$G,ROW()-8))</f>
        <v>46238</v>
      </c>
      <c r="F7603">
        <f>IF(INDEX(Transactions!$L:$L,ROW()-8)="",0,INDEX(Transactions!$Q:$Q,ROW()-8))</f>
        <v>0</v>
      </c>
    </row>
    <row r="7604" spans="2:6" x14ac:dyDescent="0.15">
      <c r="B7604">
        <f ca="1">IF(INDEX(Transactions!$L:$L,ROW()-8)="",TODAY(),INDEX(Transactions!$G:$G,ROW()-8))</f>
        <v>46238</v>
      </c>
      <c r="F7604">
        <f>IF(INDEX(Transactions!$L:$L,ROW()-8)="",0,INDEX(Transactions!$Q:$Q,ROW()-8))</f>
        <v>0</v>
      </c>
    </row>
    <row r="7605" spans="2:6" x14ac:dyDescent="0.15">
      <c r="B7605">
        <f ca="1">IF(INDEX(Transactions!$L:$L,ROW()-8)="",TODAY(),INDEX(Transactions!$G:$G,ROW()-8))</f>
        <v>46238</v>
      </c>
      <c r="F7605">
        <f>IF(INDEX(Transactions!$L:$L,ROW()-8)="",0,INDEX(Transactions!$Q:$Q,ROW()-8))</f>
        <v>0</v>
      </c>
    </row>
    <row r="7606" spans="2:6" x14ac:dyDescent="0.15">
      <c r="B7606">
        <f ca="1">IF(INDEX(Transactions!$L:$L,ROW()-8)="",TODAY(),INDEX(Transactions!$G:$G,ROW()-8))</f>
        <v>46238</v>
      </c>
      <c r="F7606">
        <f>IF(INDEX(Transactions!$L:$L,ROW()-8)="",0,INDEX(Transactions!$Q:$Q,ROW()-8))</f>
        <v>0</v>
      </c>
    </row>
    <row r="7607" spans="2:6" x14ac:dyDescent="0.15">
      <c r="B7607">
        <f ca="1">IF(INDEX(Transactions!$L:$L,ROW()-8)="",TODAY(),INDEX(Transactions!$G:$G,ROW()-8))</f>
        <v>46238</v>
      </c>
      <c r="F7607">
        <f>IF(INDEX(Transactions!$L:$L,ROW()-8)="",0,INDEX(Transactions!$Q:$Q,ROW()-8))</f>
        <v>0</v>
      </c>
    </row>
    <row r="7608" spans="2:6" x14ac:dyDescent="0.15">
      <c r="B7608">
        <f ca="1">IF(INDEX(Transactions!$L:$L,ROW()-8)="",TODAY(),INDEX(Transactions!$G:$G,ROW()-8))</f>
        <v>46238</v>
      </c>
      <c r="F7608">
        <f>IF(INDEX(Transactions!$L:$L,ROW()-8)="",0,INDEX(Transactions!$Q:$Q,ROW()-8))</f>
        <v>0</v>
      </c>
    </row>
    <row r="7609" spans="2:6" x14ac:dyDescent="0.15">
      <c r="B7609">
        <f ca="1">IF(INDEX(Transactions!$L:$L,ROW()-8)="",TODAY(),INDEX(Transactions!$G:$G,ROW()-8))</f>
        <v>46238</v>
      </c>
      <c r="F7609">
        <f>IF(INDEX(Transactions!$L:$L,ROW()-8)="",0,INDEX(Transactions!$Q:$Q,ROW()-8))</f>
        <v>0</v>
      </c>
    </row>
    <row r="7610" spans="2:6" x14ac:dyDescent="0.15">
      <c r="B7610">
        <f ca="1">IF(INDEX(Transactions!$L:$L,ROW()-8)="",TODAY(),INDEX(Transactions!$G:$G,ROW()-8))</f>
        <v>46238</v>
      </c>
      <c r="F7610">
        <f>IF(INDEX(Transactions!$L:$L,ROW()-8)="",0,INDEX(Transactions!$Q:$Q,ROW()-8))</f>
        <v>0</v>
      </c>
    </row>
    <row r="7611" spans="2:6" x14ac:dyDescent="0.15">
      <c r="B7611">
        <f ca="1">IF(INDEX(Transactions!$L:$L,ROW()-8)="",TODAY(),INDEX(Transactions!$G:$G,ROW()-8))</f>
        <v>46238</v>
      </c>
      <c r="F7611">
        <f>IF(INDEX(Transactions!$L:$L,ROW()-8)="",0,INDEX(Transactions!$Q:$Q,ROW()-8))</f>
        <v>0</v>
      </c>
    </row>
    <row r="7612" spans="2:6" x14ac:dyDescent="0.15">
      <c r="B7612">
        <f ca="1">IF(INDEX(Transactions!$L:$L,ROW()-8)="",TODAY(),INDEX(Transactions!$G:$G,ROW()-8))</f>
        <v>46238</v>
      </c>
      <c r="F7612">
        <f>IF(INDEX(Transactions!$L:$L,ROW()-8)="",0,INDEX(Transactions!$Q:$Q,ROW()-8))</f>
        <v>0</v>
      </c>
    </row>
    <row r="7613" spans="2:6" x14ac:dyDescent="0.15">
      <c r="B7613">
        <f ca="1">IF(INDEX(Transactions!$L:$L,ROW()-8)="",TODAY(),INDEX(Transactions!$G:$G,ROW()-8))</f>
        <v>46238</v>
      </c>
      <c r="F7613">
        <f>IF(INDEX(Transactions!$L:$L,ROW()-8)="",0,INDEX(Transactions!$Q:$Q,ROW()-8))</f>
        <v>0</v>
      </c>
    </row>
    <row r="7614" spans="2:6" x14ac:dyDescent="0.15">
      <c r="B7614">
        <f ca="1">IF(INDEX(Transactions!$L:$L,ROW()-8)="",TODAY(),INDEX(Transactions!$G:$G,ROW()-8))</f>
        <v>46238</v>
      </c>
      <c r="F7614">
        <f>IF(INDEX(Transactions!$L:$L,ROW()-8)="",0,INDEX(Transactions!$Q:$Q,ROW()-8))</f>
        <v>0</v>
      </c>
    </row>
    <row r="7615" spans="2:6" x14ac:dyDescent="0.15">
      <c r="B7615">
        <f ca="1">IF(INDEX(Transactions!$L:$L,ROW()-8)="",TODAY(),INDEX(Transactions!$G:$G,ROW()-8))</f>
        <v>46238</v>
      </c>
      <c r="F7615">
        <f>IF(INDEX(Transactions!$L:$L,ROW()-8)="",0,INDEX(Transactions!$Q:$Q,ROW()-8))</f>
        <v>0</v>
      </c>
    </row>
    <row r="7616" spans="2:6" x14ac:dyDescent="0.15">
      <c r="B7616">
        <f ca="1">IF(INDEX(Transactions!$L:$L,ROW()-8)="",TODAY(),INDEX(Transactions!$G:$G,ROW()-8))</f>
        <v>46238</v>
      </c>
      <c r="F7616">
        <f>IF(INDEX(Transactions!$L:$L,ROW()-8)="",0,INDEX(Transactions!$Q:$Q,ROW()-8))</f>
        <v>0</v>
      </c>
    </row>
    <row r="7617" spans="2:6" x14ac:dyDescent="0.15">
      <c r="B7617">
        <f ca="1">IF(INDEX(Transactions!$L:$L,ROW()-8)="",TODAY(),INDEX(Transactions!$G:$G,ROW()-8))</f>
        <v>46238</v>
      </c>
      <c r="F7617">
        <f>IF(INDEX(Transactions!$L:$L,ROW()-8)="",0,INDEX(Transactions!$Q:$Q,ROW()-8))</f>
        <v>0</v>
      </c>
    </row>
    <row r="7618" spans="2:6" x14ac:dyDescent="0.15">
      <c r="B7618">
        <f ca="1">IF(INDEX(Transactions!$L:$L,ROW()-8)="",TODAY(),INDEX(Transactions!$G:$G,ROW()-8))</f>
        <v>46238</v>
      </c>
      <c r="F7618">
        <f>IF(INDEX(Transactions!$L:$L,ROW()-8)="",0,INDEX(Transactions!$Q:$Q,ROW()-8))</f>
        <v>0</v>
      </c>
    </row>
    <row r="7619" spans="2:6" x14ac:dyDescent="0.15">
      <c r="B7619">
        <f ca="1">IF(INDEX(Transactions!$L:$L,ROW()-8)="",TODAY(),INDEX(Transactions!$G:$G,ROW()-8))</f>
        <v>46238</v>
      </c>
      <c r="F7619">
        <f>IF(INDEX(Transactions!$L:$L,ROW()-8)="",0,INDEX(Transactions!$Q:$Q,ROW()-8))</f>
        <v>0</v>
      </c>
    </row>
    <row r="7620" spans="2:6" x14ac:dyDescent="0.15">
      <c r="B7620">
        <f ca="1">IF(INDEX(Transactions!$L:$L,ROW()-8)="",TODAY(),INDEX(Transactions!$G:$G,ROW()-8))</f>
        <v>46238</v>
      </c>
      <c r="F7620">
        <f>IF(INDEX(Transactions!$L:$L,ROW()-8)="",0,INDEX(Transactions!$Q:$Q,ROW()-8))</f>
        <v>0</v>
      </c>
    </row>
    <row r="7621" spans="2:6" x14ac:dyDescent="0.15">
      <c r="B7621">
        <f ca="1">IF(INDEX(Transactions!$L:$L,ROW()-8)="",TODAY(),INDEX(Transactions!$G:$G,ROW()-8))</f>
        <v>46238</v>
      </c>
      <c r="F7621">
        <f>IF(INDEX(Transactions!$L:$L,ROW()-8)="",0,INDEX(Transactions!$Q:$Q,ROW()-8))</f>
        <v>0</v>
      </c>
    </row>
    <row r="7622" spans="2:6" x14ac:dyDescent="0.15">
      <c r="B7622">
        <f ca="1">IF(INDEX(Transactions!$L:$L,ROW()-8)="",TODAY(),INDEX(Transactions!$G:$G,ROW()-8))</f>
        <v>46238</v>
      </c>
      <c r="F7622">
        <f>IF(INDEX(Transactions!$L:$L,ROW()-8)="",0,INDEX(Transactions!$Q:$Q,ROW()-8))</f>
        <v>0</v>
      </c>
    </row>
    <row r="7623" spans="2:6" x14ac:dyDescent="0.15">
      <c r="B7623">
        <f ca="1">IF(INDEX(Transactions!$L:$L,ROW()-8)="",TODAY(),INDEX(Transactions!$G:$G,ROW()-8))</f>
        <v>46238</v>
      </c>
      <c r="F7623">
        <f>IF(INDEX(Transactions!$L:$L,ROW()-8)="",0,INDEX(Transactions!$Q:$Q,ROW()-8))</f>
        <v>0</v>
      </c>
    </row>
    <row r="7624" spans="2:6" x14ac:dyDescent="0.15">
      <c r="B7624">
        <f ca="1">IF(INDEX(Transactions!$L:$L,ROW()-8)="",TODAY(),INDEX(Transactions!$G:$G,ROW()-8))</f>
        <v>46238</v>
      </c>
      <c r="F7624">
        <f>IF(INDEX(Transactions!$L:$L,ROW()-8)="",0,INDEX(Transactions!$Q:$Q,ROW()-8))</f>
        <v>0</v>
      </c>
    </row>
    <row r="7625" spans="2:6" x14ac:dyDescent="0.15">
      <c r="B7625">
        <f ca="1">IF(INDEX(Transactions!$L:$L,ROW()-8)="",TODAY(),INDEX(Transactions!$G:$G,ROW()-8))</f>
        <v>46238</v>
      </c>
      <c r="F7625">
        <f>IF(INDEX(Transactions!$L:$L,ROW()-8)="",0,INDEX(Transactions!$Q:$Q,ROW()-8))</f>
        <v>0</v>
      </c>
    </row>
    <row r="7626" spans="2:6" x14ac:dyDescent="0.15">
      <c r="B7626">
        <f ca="1">IF(INDEX(Transactions!$L:$L,ROW()-8)="",TODAY(),INDEX(Transactions!$G:$G,ROW()-8))</f>
        <v>46238</v>
      </c>
      <c r="F7626">
        <f>IF(INDEX(Transactions!$L:$L,ROW()-8)="",0,INDEX(Transactions!$Q:$Q,ROW()-8))</f>
        <v>0</v>
      </c>
    </row>
    <row r="7627" spans="2:6" x14ac:dyDescent="0.15">
      <c r="B7627">
        <f ca="1">IF(INDEX(Transactions!$L:$L,ROW()-8)="",TODAY(),INDEX(Transactions!$G:$G,ROW()-8))</f>
        <v>46238</v>
      </c>
      <c r="F7627">
        <f>IF(INDEX(Transactions!$L:$L,ROW()-8)="",0,INDEX(Transactions!$Q:$Q,ROW()-8))</f>
        <v>0</v>
      </c>
    </row>
    <row r="7628" spans="2:6" x14ac:dyDescent="0.15">
      <c r="B7628">
        <f ca="1">IF(INDEX(Transactions!$L:$L,ROW()-8)="",TODAY(),INDEX(Transactions!$G:$G,ROW()-8))</f>
        <v>46238</v>
      </c>
      <c r="F7628">
        <f>IF(INDEX(Transactions!$L:$L,ROW()-8)="",0,INDEX(Transactions!$Q:$Q,ROW()-8))</f>
        <v>0</v>
      </c>
    </row>
    <row r="7629" spans="2:6" x14ac:dyDescent="0.15">
      <c r="B7629">
        <f ca="1">IF(INDEX(Transactions!$L:$L,ROW()-8)="",TODAY(),INDEX(Transactions!$G:$G,ROW()-8))</f>
        <v>46238</v>
      </c>
      <c r="F7629">
        <f>IF(INDEX(Transactions!$L:$L,ROW()-8)="",0,INDEX(Transactions!$Q:$Q,ROW()-8))</f>
        <v>0</v>
      </c>
    </row>
    <row r="7630" spans="2:6" x14ac:dyDescent="0.15">
      <c r="B7630">
        <f ca="1">IF(INDEX(Transactions!$L:$L,ROW()-8)="",TODAY(),INDEX(Transactions!$G:$G,ROW()-8))</f>
        <v>46238</v>
      </c>
      <c r="F7630">
        <f>IF(INDEX(Transactions!$L:$L,ROW()-8)="",0,INDEX(Transactions!$Q:$Q,ROW()-8))</f>
        <v>0</v>
      </c>
    </row>
    <row r="7631" spans="2:6" x14ac:dyDescent="0.15">
      <c r="B7631">
        <f ca="1">IF(INDEX(Transactions!$L:$L,ROW()-8)="",TODAY(),INDEX(Transactions!$G:$G,ROW()-8))</f>
        <v>46238</v>
      </c>
      <c r="F7631">
        <f>IF(INDEX(Transactions!$L:$L,ROW()-8)="",0,INDEX(Transactions!$Q:$Q,ROW()-8))</f>
        <v>0</v>
      </c>
    </row>
    <row r="7632" spans="2:6" x14ac:dyDescent="0.15">
      <c r="B7632">
        <f ca="1">IF(INDEX(Transactions!$L:$L,ROW()-8)="",TODAY(),INDEX(Transactions!$G:$G,ROW()-8))</f>
        <v>46238</v>
      </c>
      <c r="F7632">
        <f>IF(INDEX(Transactions!$L:$L,ROW()-8)="",0,INDEX(Transactions!$Q:$Q,ROW()-8))</f>
        <v>0</v>
      </c>
    </row>
    <row r="7633" spans="2:6" x14ac:dyDescent="0.15">
      <c r="B7633">
        <f ca="1">IF(INDEX(Transactions!$L:$L,ROW()-8)="",TODAY(),INDEX(Transactions!$G:$G,ROW()-8))</f>
        <v>46238</v>
      </c>
      <c r="F7633">
        <f>IF(INDEX(Transactions!$L:$L,ROW()-8)="",0,INDEX(Transactions!$Q:$Q,ROW()-8))</f>
        <v>0</v>
      </c>
    </row>
    <row r="7634" spans="2:6" x14ac:dyDescent="0.15">
      <c r="B7634">
        <f ca="1">IF(INDEX(Transactions!$L:$L,ROW()-8)="",TODAY(),INDEX(Transactions!$G:$G,ROW()-8))</f>
        <v>46238</v>
      </c>
      <c r="F7634">
        <f>IF(INDEX(Transactions!$L:$L,ROW()-8)="",0,INDEX(Transactions!$Q:$Q,ROW()-8))</f>
        <v>0</v>
      </c>
    </row>
    <row r="7635" spans="2:6" x14ac:dyDescent="0.15">
      <c r="B7635">
        <f ca="1">IF(INDEX(Transactions!$L:$L,ROW()-8)="",TODAY(),INDEX(Transactions!$G:$G,ROW()-8))</f>
        <v>46238</v>
      </c>
      <c r="F7635">
        <f>IF(INDEX(Transactions!$L:$L,ROW()-8)="",0,INDEX(Transactions!$Q:$Q,ROW()-8))</f>
        <v>0</v>
      </c>
    </row>
    <row r="7636" spans="2:6" x14ac:dyDescent="0.15">
      <c r="B7636">
        <f ca="1">IF(INDEX(Transactions!$L:$L,ROW()-8)="",TODAY(),INDEX(Transactions!$G:$G,ROW()-8))</f>
        <v>46238</v>
      </c>
      <c r="F7636">
        <f>IF(INDEX(Transactions!$L:$L,ROW()-8)="",0,INDEX(Transactions!$Q:$Q,ROW()-8))</f>
        <v>0</v>
      </c>
    </row>
    <row r="7637" spans="2:6" x14ac:dyDescent="0.15">
      <c r="B7637">
        <f ca="1">IF(INDEX(Transactions!$L:$L,ROW()-8)="",TODAY(),INDEX(Transactions!$G:$G,ROW()-8))</f>
        <v>46238</v>
      </c>
      <c r="F7637">
        <f>IF(INDEX(Transactions!$L:$L,ROW()-8)="",0,INDEX(Transactions!$Q:$Q,ROW()-8))</f>
        <v>0</v>
      </c>
    </row>
    <row r="7638" spans="2:6" x14ac:dyDescent="0.15">
      <c r="B7638">
        <f ca="1">IF(INDEX(Transactions!$L:$L,ROW()-8)="",TODAY(),INDEX(Transactions!$G:$G,ROW()-8))</f>
        <v>46238</v>
      </c>
      <c r="F7638">
        <f>IF(INDEX(Transactions!$L:$L,ROW()-8)="",0,INDEX(Transactions!$Q:$Q,ROW()-8))</f>
        <v>0</v>
      </c>
    </row>
    <row r="7639" spans="2:6" x14ac:dyDescent="0.15">
      <c r="B7639">
        <f ca="1">IF(INDEX(Transactions!$L:$L,ROW()-8)="",TODAY(),INDEX(Transactions!$G:$G,ROW()-8))</f>
        <v>46238</v>
      </c>
      <c r="F7639">
        <f>IF(INDEX(Transactions!$L:$L,ROW()-8)="",0,INDEX(Transactions!$Q:$Q,ROW()-8))</f>
        <v>0</v>
      </c>
    </row>
    <row r="7640" spans="2:6" x14ac:dyDescent="0.15">
      <c r="B7640">
        <f ca="1">IF(INDEX(Transactions!$L:$L,ROW()-8)="",TODAY(),INDEX(Transactions!$G:$G,ROW()-8))</f>
        <v>46238</v>
      </c>
      <c r="F7640">
        <f>IF(INDEX(Transactions!$L:$L,ROW()-8)="",0,INDEX(Transactions!$Q:$Q,ROW()-8))</f>
        <v>0</v>
      </c>
    </row>
    <row r="7641" spans="2:6" x14ac:dyDescent="0.15">
      <c r="B7641">
        <f ca="1">IF(INDEX(Transactions!$L:$L,ROW()-8)="",TODAY(),INDEX(Transactions!$G:$G,ROW()-8))</f>
        <v>46238</v>
      </c>
      <c r="F7641">
        <f>IF(INDEX(Transactions!$L:$L,ROW()-8)="",0,INDEX(Transactions!$Q:$Q,ROW()-8))</f>
        <v>0</v>
      </c>
    </row>
    <row r="7642" spans="2:6" x14ac:dyDescent="0.15">
      <c r="B7642">
        <f ca="1">IF(INDEX(Transactions!$L:$L,ROW()-8)="",TODAY(),INDEX(Transactions!$G:$G,ROW()-8))</f>
        <v>46238</v>
      </c>
      <c r="F7642">
        <f>IF(INDEX(Transactions!$L:$L,ROW()-8)="",0,INDEX(Transactions!$Q:$Q,ROW()-8))</f>
        <v>0</v>
      </c>
    </row>
    <row r="7643" spans="2:6" x14ac:dyDescent="0.15">
      <c r="B7643">
        <f ca="1">IF(INDEX(Transactions!$L:$L,ROW()-8)="",TODAY(),INDEX(Transactions!$G:$G,ROW()-8))</f>
        <v>46238</v>
      </c>
      <c r="F7643">
        <f>IF(INDEX(Transactions!$L:$L,ROW()-8)="",0,INDEX(Transactions!$Q:$Q,ROW()-8))</f>
        <v>0</v>
      </c>
    </row>
    <row r="7644" spans="2:6" x14ac:dyDescent="0.15">
      <c r="B7644">
        <f ca="1">IF(INDEX(Transactions!$L:$L,ROW()-8)="",TODAY(),INDEX(Transactions!$G:$G,ROW()-8))</f>
        <v>46238</v>
      </c>
      <c r="F7644">
        <f>IF(INDEX(Transactions!$L:$L,ROW()-8)="",0,INDEX(Transactions!$Q:$Q,ROW()-8))</f>
        <v>0</v>
      </c>
    </row>
    <row r="7645" spans="2:6" x14ac:dyDescent="0.15">
      <c r="B7645">
        <f ca="1">IF(INDEX(Transactions!$L:$L,ROW()-8)="",TODAY(),INDEX(Transactions!$G:$G,ROW()-8))</f>
        <v>46238</v>
      </c>
      <c r="F7645">
        <f>IF(INDEX(Transactions!$L:$L,ROW()-8)="",0,INDEX(Transactions!$Q:$Q,ROW()-8))</f>
        <v>0</v>
      </c>
    </row>
    <row r="7646" spans="2:6" x14ac:dyDescent="0.15">
      <c r="B7646">
        <f ca="1">IF(INDEX(Transactions!$L:$L,ROW()-8)="",TODAY(),INDEX(Transactions!$G:$G,ROW()-8))</f>
        <v>46238</v>
      </c>
      <c r="F7646">
        <f>IF(INDEX(Transactions!$L:$L,ROW()-8)="",0,INDEX(Transactions!$Q:$Q,ROW()-8))</f>
        <v>0</v>
      </c>
    </row>
    <row r="7647" spans="2:6" x14ac:dyDescent="0.15">
      <c r="B7647">
        <f ca="1">IF(INDEX(Transactions!$L:$L,ROW()-8)="",TODAY(),INDEX(Transactions!$G:$G,ROW()-8))</f>
        <v>46238</v>
      </c>
      <c r="F7647">
        <f>IF(INDEX(Transactions!$L:$L,ROW()-8)="",0,INDEX(Transactions!$Q:$Q,ROW()-8))</f>
        <v>0</v>
      </c>
    </row>
    <row r="7648" spans="2:6" x14ac:dyDescent="0.15">
      <c r="B7648">
        <f ca="1">IF(INDEX(Transactions!$L:$L,ROW()-8)="",TODAY(),INDEX(Transactions!$G:$G,ROW()-8))</f>
        <v>46238</v>
      </c>
      <c r="F7648">
        <f>IF(INDEX(Transactions!$L:$L,ROW()-8)="",0,INDEX(Transactions!$Q:$Q,ROW()-8))</f>
        <v>0</v>
      </c>
    </row>
    <row r="7649" spans="2:6" x14ac:dyDescent="0.15">
      <c r="B7649">
        <f ca="1">IF(INDEX(Transactions!$L:$L,ROW()-8)="",TODAY(),INDEX(Transactions!$G:$G,ROW()-8))</f>
        <v>46238</v>
      </c>
      <c r="F7649">
        <f>IF(INDEX(Transactions!$L:$L,ROW()-8)="",0,INDEX(Transactions!$Q:$Q,ROW()-8))</f>
        <v>0</v>
      </c>
    </row>
    <row r="7650" spans="2:6" x14ac:dyDescent="0.15">
      <c r="B7650">
        <f ca="1">IF(INDEX(Transactions!$L:$L,ROW()-8)="",TODAY(),INDEX(Transactions!$G:$G,ROW()-8))</f>
        <v>46238</v>
      </c>
      <c r="F7650">
        <f>IF(INDEX(Transactions!$L:$L,ROW()-8)="",0,INDEX(Transactions!$Q:$Q,ROW()-8))</f>
        <v>0</v>
      </c>
    </row>
    <row r="7651" spans="2:6" x14ac:dyDescent="0.15">
      <c r="B7651">
        <f ca="1">IF(INDEX(Transactions!$L:$L,ROW()-8)="",TODAY(),INDEX(Transactions!$G:$G,ROW()-8))</f>
        <v>46238</v>
      </c>
      <c r="F7651">
        <f>IF(INDEX(Transactions!$L:$L,ROW()-8)="",0,INDEX(Transactions!$Q:$Q,ROW()-8))</f>
        <v>0</v>
      </c>
    </row>
    <row r="7652" spans="2:6" x14ac:dyDescent="0.15">
      <c r="B7652">
        <f ca="1">IF(INDEX(Transactions!$L:$L,ROW()-8)="",TODAY(),INDEX(Transactions!$G:$G,ROW()-8))</f>
        <v>46238</v>
      </c>
      <c r="F7652">
        <f>IF(INDEX(Transactions!$L:$L,ROW()-8)="",0,INDEX(Transactions!$Q:$Q,ROW()-8))</f>
        <v>0</v>
      </c>
    </row>
    <row r="7653" spans="2:6" x14ac:dyDescent="0.15">
      <c r="B7653">
        <f ca="1">IF(INDEX(Transactions!$L:$L,ROW()-8)="",TODAY(),INDEX(Transactions!$G:$G,ROW()-8))</f>
        <v>46238</v>
      </c>
      <c r="F7653">
        <f>IF(INDEX(Transactions!$L:$L,ROW()-8)="",0,INDEX(Transactions!$Q:$Q,ROW()-8))</f>
        <v>0</v>
      </c>
    </row>
    <row r="7654" spans="2:6" x14ac:dyDescent="0.15">
      <c r="B7654">
        <f ca="1">IF(INDEX(Transactions!$L:$L,ROW()-8)="",TODAY(),INDEX(Transactions!$G:$G,ROW()-8))</f>
        <v>46238</v>
      </c>
      <c r="F7654">
        <f>IF(INDEX(Transactions!$L:$L,ROW()-8)="",0,INDEX(Transactions!$Q:$Q,ROW()-8))</f>
        <v>0</v>
      </c>
    </row>
    <row r="7655" spans="2:6" x14ac:dyDescent="0.15">
      <c r="B7655">
        <f ca="1">IF(INDEX(Transactions!$L:$L,ROW()-8)="",TODAY(),INDEX(Transactions!$G:$G,ROW()-8))</f>
        <v>46238</v>
      </c>
      <c r="F7655">
        <f>IF(INDEX(Transactions!$L:$L,ROW()-8)="",0,INDEX(Transactions!$Q:$Q,ROW()-8))</f>
        <v>0</v>
      </c>
    </row>
    <row r="7656" spans="2:6" x14ac:dyDescent="0.15">
      <c r="B7656">
        <f ca="1">IF(INDEX(Transactions!$L:$L,ROW()-8)="",TODAY(),INDEX(Transactions!$G:$G,ROW()-8))</f>
        <v>46238</v>
      </c>
      <c r="F7656">
        <f>IF(INDEX(Transactions!$L:$L,ROW()-8)="",0,INDEX(Transactions!$Q:$Q,ROW()-8))</f>
        <v>0</v>
      </c>
    </row>
    <row r="7657" spans="2:6" x14ac:dyDescent="0.15">
      <c r="B7657">
        <f ca="1">IF(INDEX(Transactions!$L:$L,ROW()-8)="",TODAY(),INDEX(Transactions!$G:$G,ROW()-8))</f>
        <v>46238</v>
      </c>
      <c r="F7657">
        <f>IF(INDEX(Transactions!$L:$L,ROW()-8)="",0,INDEX(Transactions!$Q:$Q,ROW()-8))</f>
        <v>0</v>
      </c>
    </row>
    <row r="7658" spans="2:6" x14ac:dyDescent="0.15">
      <c r="B7658">
        <f ca="1">IF(INDEX(Transactions!$L:$L,ROW()-8)="",TODAY(),INDEX(Transactions!$G:$G,ROW()-8))</f>
        <v>46238</v>
      </c>
      <c r="F7658">
        <f>IF(INDEX(Transactions!$L:$L,ROW()-8)="",0,INDEX(Transactions!$Q:$Q,ROW()-8))</f>
        <v>0</v>
      </c>
    </row>
    <row r="7659" spans="2:6" x14ac:dyDescent="0.15">
      <c r="B7659">
        <f ca="1">IF(INDEX(Transactions!$L:$L,ROW()-8)="",TODAY(),INDEX(Transactions!$G:$G,ROW()-8))</f>
        <v>46238</v>
      </c>
      <c r="F7659">
        <f>IF(INDEX(Transactions!$L:$L,ROW()-8)="",0,INDEX(Transactions!$Q:$Q,ROW()-8))</f>
        <v>0</v>
      </c>
    </row>
    <row r="7660" spans="2:6" x14ac:dyDescent="0.15">
      <c r="B7660">
        <f ca="1">IF(INDEX(Transactions!$L:$L,ROW()-8)="",TODAY(),INDEX(Transactions!$G:$G,ROW()-8))</f>
        <v>46238</v>
      </c>
      <c r="F7660">
        <f>IF(INDEX(Transactions!$L:$L,ROW()-8)="",0,INDEX(Transactions!$Q:$Q,ROW()-8))</f>
        <v>0</v>
      </c>
    </row>
    <row r="7661" spans="2:6" x14ac:dyDescent="0.15">
      <c r="B7661">
        <f ca="1">IF(INDEX(Transactions!$L:$L,ROW()-8)="",TODAY(),INDEX(Transactions!$G:$G,ROW()-8))</f>
        <v>46238</v>
      </c>
      <c r="F7661">
        <f>IF(INDEX(Transactions!$L:$L,ROW()-8)="",0,INDEX(Transactions!$Q:$Q,ROW()-8))</f>
        <v>0</v>
      </c>
    </row>
    <row r="7662" spans="2:6" x14ac:dyDescent="0.15">
      <c r="B7662">
        <f ca="1">IF(INDEX(Transactions!$L:$L,ROW()-8)="",TODAY(),INDEX(Transactions!$G:$G,ROW()-8))</f>
        <v>46238</v>
      </c>
      <c r="F7662">
        <f>IF(INDEX(Transactions!$L:$L,ROW()-8)="",0,INDEX(Transactions!$Q:$Q,ROW()-8))</f>
        <v>0</v>
      </c>
    </row>
    <row r="7663" spans="2:6" x14ac:dyDescent="0.15">
      <c r="B7663">
        <f ca="1">IF(INDEX(Transactions!$L:$L,ROW()-8)="",TODAY(),INDEX(Transactions!$G:$G,ROW()-8))</f>
        <v>46238</v>
      </c>
      <c r="F7663">
        <f>IF(INDEX(Transactions!$L:$L,ROW()-8)="",0,INDEX(Transactions!$Q:$Q,ROW()-8))</f>
        <v>0</v>
      </c>
    </row>
    <row r="7664" spans="2:6" x14ac:dyDescent="0.15">
      <c r="B7664">
        <f ca="1">IF(INDEX(Transactions!$L:$L,ROW()-8)="",TODAY(),INDEX(Transactions!$G:$G,ROW()-8))</f>
        <v>46238</v>
      </c>
      <c r="F7664">
        <f>IF(INDEX(Transactions!$L:$L,ROW()-8)="",0,INDEX(Transactions!$Q:$Q,ROW()-8))</f>
        <v>0</v>
      </c>
    </row>
    <row r="7665" spans="2:6" x14ac:dyDescent="0.15">
      <c r="B7665">
        <f ca="1">IF(INDEX(Transactions!$L:$L,ROW()-8)="",TODAY(),INDEX(Transactions!$G:$G,ROW()-8))</f>
        <v>46238</v>
      </c>
      <c r="F7665">
        <f>IF(INDEX(Transactions!$L:$L,ROW()-8)="",0,INDEX(Transactions!$Q:$Q,ROW()-8))</f>
        <v>0</v>
      </c>
    </row>
    <row r="7666" spans="2:6" x14ac:dyDescent="0.15">
      <c r="B7666">
        <f ca="1">IF(INDEX(Transactions!$L:$L,ROW()-8)="",TODAY(),INDEX(Transactions!$G:$G,ROW()-8))</f>
        <v>46238</v>
      </c>
      <c r="F7666">
        <f>IF(INDEX(Transactions!$L:$L,ROW()-8)="",0,INDEX(Transactions!$Q:$Q,ROW()-8))</f>
        <v>0</v>
      </c>
    </row>
    <row r="7667" spans="2:6" x14ac:dyDescent="0.15">
      <c r="B7667">
        <f ca="1">IF(INDEX(Transactions!$L:$L,ROW()-8)="",TODAY(),INDEX(Transactions!$G:$G,ROW()-8))</f>
        <v>46238</v>
      </c>
      <c r="F7667">
        <f>IF(INDEX(Transactions!$L:$L,ROW()-8)="",0,INDEX(Transactions!$Q:$Q,ROW()-8))</f>
        <v>0</v>
      </c>
    </row>
    <row r="7668" spans="2:6" x14ac:dyDescent="0.15">
      <c r="B7668">
        <f ca="1">IF(INDEX(Transactions!$L:$L,ROW()-8)="",TODAY(),INDEX(Transactions!$G:$G,ROW()-8))</f>
        <v>46238</v>
      </c>
      <c r="F7668">
        <f>IF(INDEX(Transactions!$L:$L,ROW()-8)="",0,INDEX(Transactions!$Q:$Q,ROW()-8))</f>
        <v>0</v>
      </c>
    </row>
    <row r="7669" spans="2:6" x14ac:dyDescent="0.15">
      <c r="B7669">
        <f ca="1">IF(INDEX(Transactions!$L:$L,ROW()-8)="",TODAY(),INDEX(Transactions!$G:$G,ROW()-8))</f>
        <v>46238</v>
      </c>
      <c r="F7669">
        <f>IF(INDEX(Transactions!$L:$L,ROW()-8)="",0,INDEX(Transactions!$Q:$Q,ROW()-8))</f>
        <v>0</v>
      </c>
    </row>
    <row r="7670" spans="2:6" x14ac:dyDescent="0.15">
      <c r="B7670">
        <f ca="1">IF(INDEX(Transactions!$L:$L,ROW()-8)="",TODAY(),INDEX(Transactions!$G:$G,ROW()-8))</f>
        <v>46238</v>
      </c>
      <c r="F7670">
        <f>IF(INDEX(Transactions!$L:$L,ROW()-8)="",0,INDEX(Transactions!$Q:$Q,ROW()-8))</f>
        <v>0</v>
      </c>
    </row>
    <row r="7671" spans="2:6" x14ac:dyDescent="0.15">
      <c r="B7671">
        <f ca="1">IF(INDEX(Transactions!$L:$L,ROW()-8)="",TODAY(),INDEX(Transactions!$G:$G,ROW()-8))</f>
        <v>46238</v>
      </c>
      <c r="F7671">
        <f>IF(INDEX(Transactions!$L:$L,ROW()-8)="",0,INDEX(Transactions!$Q:$Q,ROW()-8))</f>
        <v>0</v>
      </c>
    </row>
    <row r="7672" spans="2:6" x14ac:dyDescent="0.15">
      <c r="B7672">
        <f ca="1">IF(INDEX(Transactions!$L:$L,ROW()-8)="",TODAY(),INDEX(Transactions!$G:$G,ROW()-8))</f>
        <v>46238</v>
      </c>
      <c r="F7672">
        <f>IF(INDEX(Transactions!$L:$L,ROW()-8)="",0,INDEX(Transactions!$Q:$Q,ROW()-8))</f>
        <v>0</v>
      </c>
    </row>
    <row r="7673" spans="2:6" x14ac:dyDescent="0.15">
      <c r="B7673">
        <f ca="1">IF(INDEX(Transactions!$L:$L,ROW()-8)="",TODAY(),INDEX(Transactions!$G:$G,ROW()-8))</f>
        <v>46238</v>
      </c>
      <c r="F7673">
        <f>IF(INDEX(Transactions!$L:$L,ROW()-8)="",0,INDEX(Transactions!$Q:$Q,ROW()-8))</f>
        <v>0</v>
      </c>
    </row>
    <row r="7674" spans="2:6" x14ac:dyDescent="0.15">
      <c r="B7674">
        <f ca="1">IF(INDEX(Transactions!$L:$L,ROW()-8)="",TODAY(),INDEX(Transactions!$G:$G,ROW()-8))</f>
        <v>46238</v>
      </c>
      <c r="F7674">
        <f>IF(INDEX(Transactions!$L:$L,ROW()-8)="",0,INDEX(Transactions!$Q:$Q,ROW()-8))</f>
        <v>0</v>
      </c>
    </row>
    <row r="7675" spans="2:6" x14ac:dyDescent="0.15">
      <c r="B7675">
        <f ca="1">IF(INDEX(Transactions!$L:$L,ROW()-8)="",TODAY(),INDEX(Transactions!$G:$G,ROW()-8))</f>
        <v>46238</v>
      </c>
      <c r="F7675">
        <f>IF(INDEX(Transactions!$L:$L,ROW()-8)="",0,INDEX(Transactions!$Q:$Q,ROW()-8))</f>
        <v>0</v>
      </c>
    </row>
    <row r="7676" spans="2:6" x14ac:dyDescent="0.15">
      <c r="B7676">
        <f ca="1">IF(INDEX(Transactions!$L:$L,ROW()-8)="",TODAY(),INDEX(Transactions!$G:$G,ROW()-8))</f>
        <v>46238</v>
      </c>
      <c r="F7676">
        <f>IF(INDEX(Transactions!$L:$L,ROW()-8)="",0,INDEX(Transactions!$Q:$Q,ROW()-8))</f>
        <v>0</v>
      </c>
    </row>
    <row r="7677" spans="2:6" x14ac:dyDescent="0.15">
      <c r="B7677">
        <f ca="1">IF(INDEX(Transactions!$L:$L,ROW()-8)="",TODAY(),INDEX(Transactions!$G:$G,ROW()-8))</f>
        <v>46238</v>
      </c>
      <c r="F7677">
        <f>IF(INDEX(Transactions!$L:$L,ROW()-8)="",0,INDEX(Transactions!$Q:$Q,ROW()-8))</f>
        <v>0</v>
      </c>
    </row>
    <row r="7678" spans="2:6" x14ac:dyDescent="0.15">
      <c r="B7678">
        <f ca="1">IF(INDEX(Transactions!$L:$L,ROW()-8)="",TODAY(),INDEX(Transactions!$G:$G,ROW()-8))</f>
        <v>46238</v>
      </c>
      <c r="F7678">
        <f>IF(INDEX(Transactions!$L:$L,ROW()-8)="",0,INDEX(Transactions!$Q:$Q,ROW()-8))</f>
        <v>0</v>
      </c>
    </row>
    <row r="7679" spans="2:6" x14ac:dyDescent="0.15">
      <c r="B7679">
        <f ca="1">IF(INDEX(Transactions!$L:$L,ROW()-8)="",TODAY(),INDEX(Transactions!$G:$G,ROW()-8))</f>
        <v>46238</v>
      </c>
      <c r="F7679">
        <f>IF(INDEX(Transactions!$L:$L,ROW()-8)="",0,INDEX(Transactions!$Q:$Q,ROW()-8))</f>
        <v>0</v>
      </c>
    </row>
    <row r="7680" spans="2:6" x14ac:dyDescent="0.15">
      <c r="B7680">
        <f ca="1">IF(INDEX(Transactions!$L:$L,ROW()-8)="",TODAY(),INDEX(Transactions!$G:$G,ROW()-8))</f>
        <v>46238</v>
      </c>
      <c r="F7680">
        <f>IF(INDEX(Transactions!$L:$L,ROW()-8)="",0,INDEX(Transactions!$Q:$Q,ROW()-8))</f>
        <v>0</v>
      </c>
    </row>
    <row r="7681" spans="2:6" x14ac:dyDescent="0.15">
      <c r="B7681">
        <f ca="1">IF(INDEX(Transactions!$L:$L,ROW()-8)="",TODAY(),INDEX(Transactions!$G:$G,ROW()-8))</f>
        <v>46238</v>
      </c>
      <c r="F7681">
        <f>IF(INDEX(Transactions!$L:$L,ROW()-8)="",0,INDEX(Transactions!$Q:$Q,ROW()-8))</f>
        <v>0</v>
      </c>
    </row>
    <row r="7682" spans="2:6" x14ac:dyDescent="0.15">
      <c r="B7682">
        <f ca="1">IF(INDEX(Transactions!$L:$L,ROW()-8)="",TODAY(),INDEX(Transactions!$G:$G,ROW()-8))</f>
        <v>46238</v>
      </c>
      <c r="F7682">
        <f>IF(INDEX(Transactions!$L:$L,ROW()-8)="",0,INDEX(Transactions!$Q:$Q,ROW()-8))</f>
        <v>0</v>
      </c>
    </row>
    <row r="7683" spans="2:6" x14ac:dyDescent="0.15">
      <c r="B7683">
        <f ca="1">IF(INDEX(Transactions!$L:$L,ROW()-8)="",TODAY(),INDEX(Transactions!$G:$G,ROW()-8))</f>
        <v>46238</v>
      </c>
      <c r="F7683">
        <f>IF(INDEX(Transactions!$L:$L,ROW()-8)="",0,INDEX(Transactions!$Q:$Q,ROW()-8))</f>
        <v>0</v>
      </c>
    </row>
    <row r="7684" spans="2:6" x14ac:dyDescent="0.15">
      <c r="B7684">
        <f ca="1">IF(INDEX(Transactions!$L:$L,ROW()-8)="",TODAY(),INDEX(Transactions!$G:$G,ROW()-8))</f>
        <v>46238</v>
      </c>
      <c r="F7684">
        <f>IF(INDEX(Transactions!$L:$L,ROW()-8)="",0,INDEX(Transactions!$Q:$Q,ROW()-8))</f>
        <v>0</v>
      </c>
    </row>
    <row r="7685" spans="2:6" x14ac:dyDescent="0.15">
      <c r="B7685">
        <f ca="1">IF(INDEX(Transactions!$L:$L,ROW()-8)="",TODAY(),INDEX(Transactions!$G:$G,ROW()-8))</f>
        <v>46238</v>
      </c>
      <c r="F7685">
        <f>IF(INDEX(Transactions!$L:$L,ROW()-8)="",0,INDEX(Transactions!$Q:$Q,ROW()-8))</f>
        <v>0</v>
      </c>
    </row>
    <row r="7686" spans="2:6" x14ac:dyDescent="0.15">
      <c r="B7686">
        <f ca="1">IF(INDEX(Transactions!$L:$L,ROW()-8)="",TODAY(),INDEX(Transactions!$G:$G,ROW()-8))</f>
        <v>46238</v>
      </c>
      <c r="F7686">
        <f>IF(INDEX(Transactions!$L:$L,ROW()-8)="",0,INDEX(Transactions!$Q:$Q,ROW()-8))</f>
        <v>0</v>
      </c>
    </row>
    <row r="7687" spans="2:6" x14ac:dyDescent="0.15">
      <c r="B7687">
        <f ca="1">IF(INDEX(Transactions!$L:$L,ROW()-8)="",TODAY(),INDEX(Transactions!$G:$G,ROW()-8))</f>
        <v>46238</v>
      </c>
      <c r="F7687">
        <f>IF(INDEX(Transactions!$L:$L,ROW()-8)="",0,INDEX(Transactions!$Q:$Q,ROW()-8))</f>
        <v>0</v>
      </c>
    </row>
    <row r="7688" spans="2:6" x14ac:dyDescent="0.15">
      <c r="B7688">
        <f ca="1">IF(INDEX(Transactions!$L:$L,ROW()-8)="",TODAY(),INDEX(Transactions!$G:$G,ROW()-8))</f>
        <v>46238</v>
      </c>
      <c r="F7688">
        <f>IF(INDEX(Transactions!$L:$L,ROW()-8)="",0,INDEX(Transactions!$Q:$Q,ROW()-8))</f>
        <v>0</v>
      </c>
    </row>
    <row r="7689" spans="2:6" x14ac:dyDescent="0.15">
      <c r="B7689">
        <f ca="1">IF(INDEX(Transactions!$L:$L,ROW()-8)="",TODAY(),INDEX(Transactions!$G:$G,ROW()-8))</f>
        <v>46238</v>
      </c>
      <c r="F7689">
        <f>IF(INDEX(Transactions!$L:$L,ROW()-8)="",0,INDEX(Transactions!$Q:$Q,ROW()-8))</f>
        <v>0</v>
      </c>
    </row>
    <row r="7690" spans="2:6" x14ac:dyDescent="0.15">
      <c r="B7690">
        <f ca="1">IF(INDEX(Transactions!$L:$L,ROW()-8)="",TODAY(),INDEX(Transactions!$G:$G,ROW()-8))</f>
        <v>46238</v>
      </c>
      <c r="F7690">
        <f>IF(INDEX(Transactions!$L:$L,ROW()-8)="",0,INDEX(Transactions!$Q:$Q,ROW()-8))</f>
        <v>0</v>
      </c>
    </row>
    <row r="7691" spans="2:6" x14ac:dyDescent="0.15">
      <c r="B7691">
        <f ca="1">IF(INDEX(Transactions!$L:$L,ROW()-8)="",TODAY(),INDEX(Transactions!$G:$G,ROW()-8))</f>
        <v>46238</v>
      </c>
      <c r="F7691">
        <f>IF(INDEX(Transactions!$L:$L,ROW()-8)="",0,INDEX(Transactions!$Q:$Q,ROW()-8))</f>
        <v>0</v>
      </c>
    </row>
    <row r="7692" spans="2:6" x14ac:dyDescent="0.15">
      <c r="B7692">
        <f ca="1">IF(INDEX(Transactions!$L:$L,ROW()-8)="",TODAY(),INDEX(Transactions!$G:$G,ROW()-8))</f>
        <v>46238</v>
      </c>
      <c r="F7692">
        <f>IF(INDEX(Transactions!$L:$L,ROW()-8)="",0,INDEX(Transactions!$Q:$Q,ROW()-8))</f>
        <v>0</v>
      </c>
    </row>
    <row r="7693" spans="2:6" x14ac:dyDescent="0.15">
      <c r="B7693">
        <f ca="1">IF(INDEX(Transactions!$L:$L,ROW()-8)="",TODAY(),INDEX(Transactions!$G:$G,ROW()-8))</f>
        <v>46238</v>
      </c>
      <c r="F7693">
        <f>IF(INDEX(Transactions!$L:$L,ROW()-8)="",0,INDEX(Transactions!$Q:$Q,ROW()-8))</f>
        <v>0</v>
      </c>
    </row>
    <row r="7694" spans="2:6" x14ac:dyDescent="0.15">
      <c r="B7694">
        <f ca="1">IF(INDEX(Transactions!$L:$L,ROW()-8)="",TODAY(),INDEX(Transactions!$G:$G,ROW()-8))</f>
        <v>46238</v>
      </c>
      <c r="F7694">
        <f>IF(INDEX(Transactions!$L:$L,ROW()-8)="",0,INDEX(Transactions!$Q:$Q,ROW()-8))</f>
        <v>0</v>
      </c>
    </row>
    <row r="7695" spans="2:6" x14ac:dyDescent="0.15">
      <c r="B7695">
        <f ca="1">IF(INDEX(Transactions!$L:$L,ROW()-8)="",TODAY(),INDEX(Transactions!$G:$G,ROW()-8))</f>
        <v>46238</v>
      </c>
      <c r="F7695">
        <f>IF(INDEX(Transactions!$L:$L,ROW()-8)="",0,INDEX(Transactions!$Q:$Q,ROW()-8))</f>
        <v>0</v>
      </c>
    </row>
    <row r="7696" spans="2:6" x14ac:dyDescent="0.15">
      <c r="B7696">
        <f ca="1">IF(INDEX(Transactions!$L:$L,ROW()-8)="",TODAY(),INDEX(Transactions!$G:$G,ROW()-8))</f>
        <v>46238</v>
      </c>
      <c r="F7696">
        <f>IF(INDEX(Transactions!$L:$L,ROW()-8)="",0,INDEX(Transactions!$Q:$Q,ROW()-8))</f>
        <v>0</v>
      </c>
    </row>
    <row r="7697" spans="2:6" x14ac:dyDescent="0.15">
      <c r="B7697">
        <f ca="1">IF(INDEX(Transactions!$L:$L,ROW()-8)="",TODAY(),INDEX(Transactions!$G:$G,ROW()-8))</f>
        <v>46238</v>
      </c>
      <c r="F7697">
        <f>IF(INDEX(Transactions!$L:$L,ROW()-8)="",0,INDEX(Transactions!$Q:$Q,ROW()-8))</f>
        <v>0</v>
      </c>
    </row>
    <row r="7698" spans="2:6" x14ac:dyDescent="0.15">
      <c r="B7698">
        <f ca="1">IF(INDEX(Transactions!$L:$L,ROW()-8)="",TODAY(),INDEX(Transactions!$G:$G,ROW()-8))</f>
        <v>46238</v>
      </c>
      <c r="F7698">
        <f>IF(INDEX(Transactions!$L:$L,ROW()-8)="",0,INDEX(Transactions!$Q:$Q,ROW()-8))</f>
        <v>0</v>
      </c>
    </row>
    <row r="7699" spans="2:6" x14ac:dyDescent="0.15">
      <c r="B7699">
        <f ca="1">IF(INDEX(Transactions!$L:$L,ROW()-8)="",TODAY(),INDEX(Transactions!$G:$G,ROW()-8))</f>
        <v>46238</v>
      </c>
      <c r="F7699">
        <f>IF(INDEX(Transactions!$L:$L,ROW()-8)="",0,INDEX(Transactions!$Q:$Q,ROW()-8))</f>
        <v>0</v>
      </c>
    </row>
    <row r="7700" spans="2:6" x14ac:dyDescent="0.15">
      <c r="B7700">
        <f ca="1">IF(INDEX(Transactions!$L:$L,ROW()-8)="",TODAY(),INDEX(Transactions!$G:$G,ROW()-8))</f>
        <v>46238</v>
      </c>
      <c r="F7700">
        <f>IF(INDEX(Transactions!$L:$L,ROW()-8)="",0,INDEX(Transactions!$Q:$Q,ROW()-8))</f>
        <v>0</v>
      </c>
    </row>
    <row r="7701" spans="2:6" x14ac:dyDescent="0.15">
      <c r="B7701">
        <f ca="1">IF(INDEX(Transactions!$L:$L,ROW()-8)="",TODAY(),INDEX(Transactions!$G:$G,ROW()-8))</f>
        <v>46238</v>
      </c>
      <c r="F7701">
        <f>IF(INDEX(Transactions!$L:$L,ROW()-8)="",0,INDEX(Transactions!$Q:$Q,ROW()-8))</f>
        <v>0</v>
      </c>
    </row>
    <row r="7702" spans="2:6" x14ac:dyDescent="0.15">
      <c r="B7702">
        <f ca="1">IF(INDEX(Transactions!$L:$L,ROW()-8)="",TODAY(),INDEX(Transactions!$G:$G,ROW()-8))</f>
        <v>46238</v>
      </c>
      <c r="F7702">
        <f>IF(INDEX(Transactions!$L:$L,ROW()-8)="",0,INDEX(Transactions!$Q:$Q,ROW()-8))</f>
        <v>0</v>
      </c>
    </row>
    <row r="7703" spans="2:6" x14ac:dyDescent="0.15">
      <c r="B7703">
        <f ca="1">IF(INDEX(Transactions!$L:$L,ROW()-8)="",TODAY(),INDEX(Transactions!$G:$G,ROW()-8))</f>
        <v>46238</v>
      </c>
      <c r="F7703">
        <f>IF(INDEX(Transactions!$L:$L,ROW()-8)="",0,INDEX(Transactions!$Q:$Q,ROW()-8))</f>
        <v>0</v>
      </c>
    </row>
    <row r="7704" spans="2:6" x14ac:dyDescent="0.15">
      <c r="B7704">
        <f ca="1">IF(INDEX(Transactions!$L:$L,ROW()-8)="",TODAY(),INDEX(Transactions!$G:$G,ROW()-8))</f>
        <v>46238</v>
      </c>
      <c r="F7704">
        <f>IF(INDEX(Transactions!$L:$L,ROW()-8)="",0,INDEX(Transactions!$Q:$Q,ROW()-8))</f>
        <v>0</v>
      </c>
    </row>
    <row r="7705" spans="2:6" x14ac:dyDescent="0.15">
      <c r="B7705">
        <f ca="1">IF(INDEX(Transactions!$L:$L,ROW()-8)="",TODAY(),INDEX(Transactions!$G:$G,ROW()-8))</f>
        <v>46238</v>
      </c>
      <c r="F7705">
        <f>IF(INDEX(Transactions!$L:$L,ROW()-8)="",0,INDEX(Transactions!$Q:$Q,ROW()-8))</f>
        <v>0</v>
      </c>
    </row>
    <row r="7706" spans="2:6" x14ac:dyDescent="0.15">
      <c r="B7706">
        <f ca="1">IF(INDEX(Transactions!$L:$L,ROW()-8)="",TODAY(),INDEX(Transactions!$G:$G,ROW()-8))</f>
        <v>46238</v>
      </c>
      <c r="F7706">
        <f>IF(INDEX(Transactions!$L:$L,ROW()-8)="",0,INDEX(Transactions!$Q:$Q,ROW()-8))</f>
        <v>0</v>
      </c>
    </row>
    <row r="7707" spans="2:6" x14ac:dyDescent="0.15">
      <c r="B7707">
        <f ca="1">IF(INDEX(Transactions!$L:$L,ROW()-8)="",TODAY(),INDEX(Transactions!$G:$G,ROW()-8))</f>
        <v>46238</v>
      </c>
      <c r="F7707">
        <f>IF(INDEX(Transactions!$L:$L,ROW()-8)="",0,INDEX(Transactions!$Q:$Q,ROW()-8))</f>
        <v>0</v>
      </c>
    </row>
    <row r="7708" spans="2:6" x14ac:dyDescent="0.15">
      <c r="B7708">
        <f ca="1">IF(INDEX(Transactions!$L:$L,ROW()-8)="",TODAY(),INDEX(Transactions!$G:$G,ROW()-8))</f>
        <v>46238</v>
      </c>
      <c r="F7708">
        <f>IF(INDEX(Transactions!$L:$L,ROW()-8)="",0,INDEX(Transactions!$Q:$Q,ROW()-8))</f>
        <v>0</v>
      </c>
    </row>
    <row r="7709" spans="2:6" x14ac:dyDescent="0.15">
      <c r="B7709">
        <f ca="1">IF(INDEX(Transactions!$L:$L,ROW()-8)="",TODAY(),INDEX(Transactions!$G:$G,ROW()-8))</f>
        <v>46238</v>
      </c>
      <c r="F7709">
        <f>IF(INDEX(Transactions!$L:$L,ROW()-8)="",0,INDEX(Transactions!$Q:$Q,ROW()-8))</f>
        <v>0</v>
      </c>
    </row>
    <row r="7710" spans="2:6" x14ac:dyDescent="0.15">
      <c r="B7710">
        <f ca="1">IF(INDEX(Transactions!$L:$L,ROW()-8)="",TODAY(),INDEX(Transactions!$G:$G,ROW()-8))</f>
        <v>46238</v>
      </c>
      <c r="F7710">
        <f>IF(INDEX(Transactions!$L:$L,ROW()-8)="",0,INDEX(Transactions!$Q:$Q,ROW()-8))</f>
        <v>0</v>
      </c>
    </row>
    <row r="7711" spans="2:6" x14ac:dyDescent="0.15">
      <c r="B7711">
        <f ca="1">IF(INDEX(Transactions!$L:$L,ROW()-8)="",TODAY(),INDEX(Transactions!$G:$G,ROW()-8))</f>
        <v>46238</v>
      </c>
      <c r="F7711">
        <f>IF(INDEX(Transactions!$L:$L,ROW()-8)="",0,INDEX(Transactions!$Q:$Q,ROW()-8))</f>
        <v>0</v>
      </c>
    </row>
    <row r="7712" spans="2:6" x14ac:dyDescent="0.15">
      <c r="B7712">
        <f ca="1">IF(INDEX(Transactions!$L:$L,ROW()-8)="",TODAY(),INDEX(Transactions!$G:$G,ROW()-8))</f>
        <v>46238</v>
      </c>
      <c r="F7712">
        <f>IF(INDEX(Transactions!$L:$L,ROW()-8)="",0,INDEX(Transactions!$Q:$Q,ROW()-8))</f>
        <v>0</v>
      </c>
    </row>
    <row r="7713" spans="2:6" x14ac:dyDescent="0.15">
      <c r="B7713">
        <f ca="1">IF(INDEX(Transactions!$L:$L,ROW()-8)="",TODAY(),INDEX(Transactions!$G:$G,ROW()-8))</f>
        <v>46238</v>
      </c>
      <c r="F7713">
        <f>IF(INDEX(Transactions!$L:$L,ROW()-8)="",0,INDEX(Transactions!$Q:$Q,ROW()-8))</f>
        <v>0</v>
      </c>
    </row>
    <row r="7714" spans="2:6" x14ac:dyDescent="0.15">
      <c r="B7714">
        <f ca="1">IF(INDEX(Transactions!$L:$L,ROW()-8)="",TODAY(),INDEX(Transactions!$G:$G,ROW()-8))</f>
        <v>46238</v>
      </c>
      <c r="F7714">
        <f>IF(INDEX(Transactions!$L:$L,ROW()-8)="",0,INDEX(Transactions!$Q:$Q,ROW()-8))</f>
        <v>0</v>
      </c>
    </row>
    <row r="7715" spans="2:6" x14ac:dyDescent="0.15">
      <c r="B7715">
        <f ca="1">IF(INDEX(Transactions!$L:$L,ROW()-8)="",TODAY(),INDEX(Transactions!$G:$G,ROW()-8))</f>
        <v>46238</v>
      </c>
      <c r="F7715">
        <f>IF(INDEX(Transactions!$L:$L,ROW()-8)="",0,INDEX(Transactions!$Q:$Q,ROW()-8))</f>
        <v>0</v>
      </c>
    </row>
    <row r="7716" spans="2:6" x14ac:dyDescent="0.15">
      <c r="B7716">
        <f ca="1">IF(INDEX(Transactions!$L:$L,ROW()-8)="",TODAY(),INDEX(Transactions!$G:$G,ROW()-8))</f>
        <v>46238</v>
      </c>
      <c r="F7716">
        <f>IF(INDEX(Transactions!$L:$L,ROW()-8)="",0,INDEX(Transactions!$Q:$Q,ROW()-8))</f>
        <v>0</v>
      </c>
    </row>
    <row r="7717" spans="2:6" x14ac:dyDescent="0.15">
      <c r="B7717">
        <f ca="1">IF(INDEX(Transactions!$L:$L,ROW()-8)="",TODAY(),INDEX(Transactions!$G:$G,ROW()-8))</f>
        <v>46238</v>
      </c>
      <c r="F7717">
        <f>IF(INDEX(Transactions!$L:$L,ROW()-8)="",0,INDEX(Transactions!$Q:$Q,ROW()-8))</f>
        <v>0</v>
      </c>
    </row>
    <row r="7718" spans="2:6" x14ac:dyDescent="0.15">
      <c r="B7718">
        <f ca="1">IF(INDEX(Transactions!$L:$L,ROW()-8)="",TODAY(),INDEX(Transactions!$G:$G,ROW()-8))</f>
        <v>46238</v>
      </c>
      <c r="F7718">
        <f>IF(INDEX(Transactions!$L:$L,ROW()-8)="",0,INDEX(Transactions!$Q:$Q,ROW()-8))</f>
        <v>0</v>
      </c>
    </row>
    <row r="7719" spans="2:6" x14ac:dyDescent="0.15">
      <c r="B7719">
        <f ca="1">IF(INDEX(Transactions!$L:$L,ROW()-8)="",TODAY(),INDEX(Transactions!$G:$G,ROW()-8))</f>
        <v>46238</v>
      </c>
      <c r="F7719">
        <f>IF(INDEX(Transactions!$L:$L,ROW()-8)="",0,INDEX(Transactions!$Q:$Q,ROW()-8))</f>
        <v>0</v>
      </c>
    </row>
    <row r="7720" spans="2:6" x14ac:dyDescent="0.15">
      <c r="B7720">
        <f ca="1">IF(INDEX(Transactions!$L:$L,ROW()-8)="",TODAY(),INDEX(Transactions!$G:$G,ROW()-8))</f>
        <v>46238</v>
      </c>
      <c r="F7720">
        <f>IF(INDEX(Transactions!$L:$L,ROW()-8)="",0,INDEX(Transactions!$Q:$Q,ROW()-8))</f>
        <v>0</v>
      </c>
    </row>
    <row r="7721" spans="2:6" x14ac:dyDescent="0.15">
      <c r="B7721">
        <f ca="1">IF(INDEX(Transactions!$L:$L,ROW()-8)="",TODAY(),INDEX(Transactions!$G:$G,ROW()-8))</f>
        <v>46238</v>
      </c>
      <c r="F7721">
        <f>IF(INDEX(Transactions!$L:$L,ROW()-8)="",0,INDEX(Transactions!$Q:$Q,ROW()-8))</f>
        <v>0</v>
      </c>
    </row>
    <row r="7722" spans="2:6" x14ac:dyDescent="0.15">
      <c r="B7722">
        <f ca="1">IF(INDEX(Transactions!$L:$L,ROW()-8)="",TODAY(),INDEX(Transactions!$G:$G,ROW()-8))</f>
        <v>46238</v>
      </c>
      <c r="F7722">
        <f>IF(INDEX(Transactions!$L:$L,ROW()-8)="",0,INDEX(Transactions!$Q:$Q,ROW()-8))</f>
        <v>0</v>
      </c>
    </row>
    <row r="7723" spans="2:6" x14ac:dyDescent="0.15">
      <c r="B7723">
        <f ca="1">IF(INDEX(Transactions!$L:$L,ROW()-8)="",TODAY(),INDEX(Transactions!$G:$G,ROW()-8))</f>
        <v>46238</v>
      </c>
      <c r="F7723">
        <f>IF(INDEX(Transactions!$L:$L,ROW()-8)="",0,INDEX(Transactions!$Q:$Q,ROW()-8))</f>
        <v>0</v>
      </c>
    </row>
    <row r="7724" spans="2:6" x14ac:dyDescent="0.15">
      <c r="B7724">
        <f ca="1">IF(INDEX(Transactions!$L:$L,ROW()-8)="",TODAY(),INDEX(Transactions!$G:$G,ROW()-8))</f>
        <v>46238</v>
      </c>
      <c r="F7724">
        <f>IF(INDEX(Transactions!$L:$L,ROW()-8)="",0,INDEX(Transactions!$Q:$Q,ROW()-8))</f>
        <v>0</v>
      </c>
    </row>
    <row r="7725" spans="2:6" x14ac:dyDescent="0.15">
      <c r="B7725">
        <f ca="1">IF(INDEX(Transactions!$L:$L,ROW()-8)="",TODAY(),INDEX(Transactions!$G:$G,ROW()-8))</f>
        <v>46238</v>
      </c>
      <c r="F7725">
        <f>IF(INDEX(Transactions!$L:$L,ROW()-8)="",0,INDEX(Transactions!$Q:$Q,ROW()-8))</f>
        <v>0</v>
      </c>
    </row>
    <row r="7726" spans="2:6" x14ac:dyDescent="0.15">
      <c r="B7726">
        <f ca="1">IF(INDEX(Transactions!$L:$L,ROW()-8)="",TODAY(),INDEX(Transactions!$G:$G,ROW()-8))</f>
        <v>46238</v>
      </c>
      <c r="F7726">
        <f>IF(INDEX(Transactions!$L:$L,ROW()-8)="",0,INDEX(Transactions!$Q:$Q,ROW()-8))</f>
        <v>0</v>
      </c>
    </row>
    <row r="7727" spans="2:6" x14ac:dyDescent="0.15">
      <c r="B7727">
        <f ca="1">IF(INDEX(Transactions!$L:$L,ROW()-8)="",TODAY(),INDEX(Transactions!$G:$G,ROW()-8))</f>
        <v>46238</v>
      </c>
      <c r="F7727">
        <f>IF(INDEX(Transactions!$L:$L,ROW()-8)="",0,INDEX(Transactions!$Q:$Q,ROW()-8))</f>
        <v>0</v>
      </c>
    </row>
    <row r="7728" spans="2:6" x14ac:dyDescent="0.15">
      <c r="B7728">
        <f ca="1">IF(INDEX(Transactions!$L:$L,ROW()-8)="",TODAY(),INDEX(Transactions!$G:$G,ROW()-8))</f>
        <v>46238</v>
      </c>
      <c r="F7728">
        <f>IF(INDEX(Transactions!$L:$L,ROW()-8)="",0,INDEX(Transactions!$Q:$Q,ROW()-8))</f>
        <v>0</v>
      </c>
    </row>
    <row r="7729" spans="2:6" x14ac:dyDescent="0.15">
      <c r="B7729">
        <f ca="1">IF(INDEX(Transactions!$L:$L,ROW()-8)="",TODAY(),INDEX(Transactions!$G:$G,ROW()-8))</f>
        <v>46238</v>
      </c>
      <c r="F7729">
        <f>IF(INDEX(Transactions!$L:$L,ROW()-8)="",0,INDEX(Transactions!$Q:$Q,ROW()-8))</f>
        <v>0</v>
      </c>
    </row>
    <row r="7730" spans="2:6" x14ac:dyDescent="0.15">
      <c r="B7730">
        <f ca="1">IF(INDEX(Transactions!$L:$L,ROW()-8)="",TODAY(),INDEX(Transactions!$G:$G,ROW()-8))</f>
        <v>46238</v>
      </c>
      <c r="F7730">
        <f>IF(INDEX(Transactions!$L:$L,ROW()-8)="",0,INDEX(Transactions!$Q:$Q,ROW()-8))</f>
        <v>0</v>
      </c>
    </row>
    <row r="7731" spans="2:6" x14ac:dyDescent="0.15">
      <c r="B7731">
        <f ca="1">IF(INDEX(Transactions!$L:$L,ROW()-8)="",TODAY(),INDEX(Transactions!$G:$G,ROW()-8))</f>
        <v>46238</v>
      </c>
      <c r="F7731">
        <f>IF(INDEX(Transactions!$L:$L,ROW()-8)="",0,INDEX(Transactions!$Q:$Q,ROW()-8))</f>
        <v>0</v>
      </c>
    </row>
    <row r="7732" spans="2:6" x14ac:dyDescent="0.15">
      <c r="B7732">
        <f ca="1">IF(INDEX(Transactions!$L:$L,ROW()-8)="",TODAY(),INDEX(Transactions!$G:$G,ROW()-8))</f>
        <v>46238</v>
      </c>
      <c r="F7732">
        <f>IF(INDEX(Transactions!$L:$L,ROW()-8)="",0,INDEX(Transactions!$Q:$Q,ROW()-8))</f>
        <v>0</v>
      </c>
    </row>
    <row r="7733" spans="2:6" x14ac:dyDescent="0.15">
      <c r="B7733">
        <f ca="1">IF(INDEX(Transactions!$L:$L,ROW()-8)="",TODAY(),INDEX(Transactions!$G:$G,ROW()-8))</f>
        <v>46238</v>
      </c>
      <c r="F7733">
        <f>IF(INDEX(Transactions!$L:$L,ROW()-8)="",0,INDEX(Transactions!$Q:$Q,ROW()-8))</f>
        <v>0</v>
      </c>
    </row>
    <row r="7734" spans="2:6" x14ac:dyDescent="0.15">
      <c r="B7734">
        <f ca="1">IF(INDEX(Transactions!$L:$L,ROW()-8)="",TODAY(),INDEX(Transactions!$G:$G,ROW()-8))</f>
        <v>46238</v>
      </c>
      <c r="F7734">
        <f>IF(INDEX(Transactions!$L:$L,ROW()-8)="",0,INDEX(Transactions!$Q:$Q,ROW()-8))</f>
        <v>0</v>
      </c>
    </row>
    <row r="7735" spans="2:6" x14ac:dyDescent="0.15">
      <c r="B7735">
        <f ca="1">IF(INDEX(Transactions!$L:$L,ROW()-8)="",TODAY(),INDEX(Transactions!$G:$G,ROW()-8))</f>
        <v>46238</v>
      </c>
      <c r="F7735">
        <f>IF(INDEX(Transactions!$L:$L,ROW()-8)="",0,INDEX(Transactions!$Q:$Q,ROW()-8))</f>
        <v>0</v>
      </c>
    </row>
    <row r="7736" spans="2:6" x14ac:dyDescent="0.15">
      <c r="B7736">
        <f ca="1">IF(INDEX(Transactions!$L:$L,ROW()-8)="",TODAY(),INDEX(Transactions!$G:$G,ROW()-8))</f>
        <v>46238</v>
      </c>
      <c r="F7736">
        <f>IF(INDEX(Transactions!$L:$L,ROW()-8)="",0,INDEX(Transactions!$Q:$Q,ROW()-8))</f>
        <v>0</v>
      </c>
    </row>
    <row r="7737" spans="2:6" x14ac:dyDescent="0.15">
      <c r="B7737">
        <f ca="1">IF(INDEX(Transactions!$L:$L,ROW()-8)="",TODAY(),INDEX(Transactions!$G:$G,ROW()-8))</f>
        <v>46238</v>
      </c>
      <c r="F7737">
        <f>IF(INDEX(Transactions!$L:$L,ROW()-8)="",0,INDEX(Transactions!$Q:$Q,ROW()-8))</f>
        <v>0</v>
      </c>
    </row>
    <row r="7738" spans="2:6" x14ac:dyDescent="0.15">
      <c r="B7738">
        <f ca="1">IF(INDEX(Transactions!$L:$L,ROW()-8)="",TODAY(),INDEX(Transactions!$G:$G,ROW()-8))</f>
        <v>46238</v>
      </c>
      <c r="F7738">
        <f>IF(INDEX(Transactions!$L:$L,ROW()-8)="",0,INDEX(Transactions!$Q:$Q,ROW()-8))</f>
        <v>0</v>
      </c>
    </row>
    <row r="7739" spans="2:6" x14ac:dyDescent="0.15">
      <c r="B7739">
        <f ca="1">IF(INDEX(Transactions!$L:$L,ROW()-8)="",TODAY(),INDEX(Transactions!$G:$G,ROW()-8))</f>
        <v>46238</v>
      </c>
      <c r="F7739">
        <f>IF(INDEX(Transactions!$L:$L,ROW()-8)="",0,INDEX(Transactions!$Q:$Q,ROW()-8))</f>
        <v>0</v>
      </c>
    </row>
    <row r="7740" spans="2:6" x14ac:dyDescent="0.15">
      <c r="B7740">
        <f ca="1">IF(INDEX(Transactions!$L:$L,ROW()-8)="",TODAY(),INDEX(Transactions!$G:$G,ROW()-8))</f>
        <v>46238</v>
      </c>
      <c r="F7740">
        <f>IF(INDEX(Transactions!$L:$L,ROW()-8)="",0,INDEX(Transactions!$Q:$Q,ROW()-8))</f>
        <v>0</v>
      </c>
    </row>
    <row r="7741" spans="2:6" x14ac:dyDescent="0.15">
      <c r="B7741">
        <f ca="1">IF(INDEX(Transactions!$L:$L,ROW()-8)="",TODAY(),INDEX(Transactions!$G:$G,ROW()-8))</f>
        <v>46238</v>
      </c>
      <c r="F7741">
        <f>IF(INDEX(Transactions!$L:$L,ROW()-8)="",0,INDEX(Transactions!$Q:$Q,ROW()-8))</f>
        <v>0</v>
      </c>
    </row>
    <row r="7742" spans="2:6" x14ac:dyDescent="0.15">
      <c r="B7742">
        <f ca="1">IF(INDEX(Transactions!$L:$L,ROW()-8)="",TODAY(),INDEX(Transactions!$G:$G,ROW()-8))</f>
        <v>46238</v>
      </c>
      <c r="F7742">
        <f>IF(INDEX(Transactions!$L:$L,ROW()-8)="",0,INDEX(Transactions!$Q:$Q,ROW()-8))</f>
        <v>0</v>
      </c>
    </row>
    <row r="7743" spans="2:6" x14ac:dyDescent="0.15">
      <c r="B7743">
        <f ca="1">IF(INDEX(Transactions!$L:$L,ROW()-8)="",TODAY(),INDEX(Transactions!$G:$G,ROW()-8))</f>
        <v>46238</v>
      </c>
      <c r="F7743">
        <f>IF(INDEX(Transactions!$L:$L,ROW()-8)="",0,INDEX(Transactions!$Q:$Q,ROW()-8))</f>
        <v>0</v>
      </c>
    </row>
    <row r="7744" spans="2:6" x14ac:dyDescent="0.15">
      <c r="B7744">
        <f ca="1">IF(INDEX(Transactions!$L:$L,ROW()-8)="",TODAY(),INDEX(Transactions!$G:$G,ROW()-8))</f>
        <v>46238</v>
      </c>
      <c r="F7744">
        <f>IF(INDEX(Transactions!$L:$L,ROW()-8)="",0,INDEX(Transactions!$Q:$Q,ROW()-8))</f>
        <v>0</v>
      </c>
    </row>
    <row r="7745" spans="2:6" x14ac:dyDescent="0.15">
      <c r="B7745">
        <f ca="1">IF(INDEX(Transactions!$L:$L,ROW()-8)="",TODAY(),INDEX(Transactions!$G:$G,ROW()-8))</f>
        <v>46238</v>
      </c>
      <c r="F7745">
        <f>IF(INDEX(Transactions!$L:$L,ROW()-8)="",0,INDEX(Transactions!$Q:$Q,ROW()-8))</f>
        <v>0</v>
      </c>
    </row>
    <row r="7746" spans="2:6" x14ac:dyDescent="0.15">
      <c r="B7746">
        <f ca="1">IF(INDEX(Transactions!$L:$L,ROW()-8)="",TODAY(),INDEX(Transactions!$G:$G,ROW()-8))</f>
        <v>46238</v>
      </c>
      <c r="F7746">
        <f>IF(INDEX(Transactions!$L:$L,ROW()-8)="",0,INDEX(Transactions!$Q:$Q,ROW()-8))</f>
        <v>0</v>
      </c>
    </row>
    <row r="7747" spans="2:6" x14ac:dyDescent="0.15">
      <c r="B7747">
        <f ca="1">IF(INDEX(Transactions!$L:$L,ROW()-8)="",TODAY(),INDEX(Transactions!$G:$G,ROW()-8))</f>
        <v>46238</v>
      </c>
      <c r="F7747">
        <f>IF(INDEX(Transactions!$L:$L,ROW()-8)="",0,INDEX(Transactions!$Q:$Q,ROW()-8))</f>
        <v>0</v>
      </c>
    </row>
    <row r="7748" spans="2:6" x14ac:dyDescent="0.15">
      <c r="B7748">
        <f ca="1">IF(INDEX(Transactions!$L:$L,ROW()-8)="",TODAY(),INDEX(Transactions!$G:$G,ROW()-8))</f>
        <v>46238</v>
      </c>
      <c r="F7748">
        <f>IF(INDEX(Transactions!$L:$L,ROW()-8)="",0,INDEX(Transactions!$Q:$Q,ROW()-8))</f>
        <v>0</v>
      </c>
    </row>
    <row r="7749" spans="2:6" x14ac:dyDescent="0.15">
      <c r="B7749">
        <f ca="1">IF(INDEX(Transactions!$L:$L,ROW()-8)="",TODAY(),INDEX(Transactions!$G:$G,ROW()-8))</f>
        <v>46238</v>
      </c>
      <c r="F7749">
        <f>IF(INDEX(Transactions!$L:$L,ROW()-8)="",0,INDEX(Transactions!$Q:$Q,ROW()-8))</f>
        <v>0</v>
      </c>
    </row>
    <row r="7750" spans="2:6" x14ac:dyDescent="0.15">
      <c r="B7750">
        <f ca="1">IF(INDEX(Transactions!$L:$L,ROW()-8)="",TODAY(),INDEX(Transactions!$G:$G,ROW()-8))</f>
        <v>46238</v>
      </c>
      <c r="F7750">
        <f>IF(INDEX(Transactions!$L:$L,ROW()-8)="",0,INDEX(Transactions!$Q:$Q,ROW()-8))</f>
        <v>0</v>
      </c>
    </row>
    <row r="7751" spans="2:6" x14ac:dyDescent="0.15">
      <c r="B7751">
        <f ca="1">IF(INDEX(Transactions!$L:$L,ROW()-8)="",TODAY(),INDEX(Transactions!$G:$G,ROW()-8))</f>
        <v>46238</v>
      </c>
      <c r="F7751">
        <f>IF(INDEX(Transactions!$L:$L,ROW()-8)="",0,INDEX(Transactions!$Q:$Q,ROW()-8))</f>
        <v>0</v>
      </c>
    </row>
    <row r="7752" spans="2:6" x14ac:dyDescent="0.15">
      <c r="B7752">
        <f ca="1">IF(INDEX(Transactions!$L:$L,ROW()-8)="",TODAY(),INDEX(Transactions!$G:$G,ROW()-8))</f>
        <v>46238</v>
      </c>
      <c r="F7752">
        <f>IF(INDEX(Transactions!$L:$L,ROW()-8)="",0,INDEX(Transactions!$Q:$Q,ROW()-8))</f>
        <v>0</v>
      </c>
    </row>
    <row r="7753" spans="2:6" x14ac:dyDescent="0.15">
      <c r="B7753">
        <f ca="1">IF(INDEX(Transactions!$L:$L,ROW()-8)="",TODAY(),INDEX(Transactions!$G:$G,ROW()-8))</f>
        <v>46238</v>
      </c>
      <c r="F7753">
        <f>IF(INDEX(Transactions!$L:$L,ROW()-8)="",0,INDEX(Transactions!$Q:$Q,ROW()-8))</f>
        <v>0</v>
      </c>
    </row>
    <row r="7754" spans="2:6" x14ac:dyDescent="0.15">
      <c r="B7754">
        <f ca="1">IF(INDEX(Transactions!$L:$L,ROW()-8)="",TODAY(),INDEX(Transactions!$G:$G,ROW()-8))</f>
        <v>46238</v>
      </c>
      <c r="F7754">
        <f>IF(INDEX(Transactions!$L:$L,ROW()-8)="",0,INDEX(Transactions!$Q:$Q,ROW()-8))</f>
        <v>0</v>
      </c>
    </row>
    <row r="7755" spans="2:6" x14ac:dyDescent="0.15">
      <c r="B7755">
        <f ca="1">IF(INDEX(Transactions!$L:$L,ROW()-8)="",TODAY(),INDEX(Transactions!$G:$G,ROW()-8))</f>
        <v>46238</v>
      </c>
      <c r="F7755">
        <f>IF(INDEX(Transactions!$L:$L,ROW()-8)="",0,INDEX(Transactions!$Q:$Q,ROW()-8))</f>
        <v>0</v>
      </c>
    </row>
    <row r="7756" spans="2:6" x14ac:dyDescent="0.15">
      <c r="B7756">
        <f ca="1">IF(INDEX(Transactions!$L:$L,ROW()-8)="",TODAY(),INDEX(Transactions!$G:$G,ROW()-8))</f>
        <v>46238</v>
      </c>
      <c r="F7756">
        <f>IF(INDEX(Transactions!$L:$L,ROW()-8)="",0,INDEX(Transactions!$Q:$Q,ROW()-8))</f>
        <v>0</v>
      </c>
    </row>
    <row r="7757" spans="2:6" x14ac:dyDescent="0.15">
      <c r="B7757">
        <f ca="1">IF(INDEX(Transactions!$L:$L,ROW()-8)="",TODAY(),INDEX(Transactions!$G:$G,ROW()-8))</f>
        <v>46238</v>
      </c>
      <c r="F7757">
        <f>IF(INDEX(Transactions!$L:$L,ROW()-8)="",0,INDEX(Transactions!$Q:$Q,ROW()-8))</f>
        <v>0</v>
      </c>
    </row>
    <row r="7758" spans="2:6" x14ac:dyDescent="0.15">
      <c r="B7758">
        <f ca="1">IF(INDEX(Transactions!$L:$L,ROW()-8)="",TODAY(),INDEX(Transactions!$G:$G,ROW()-8))</f>
        <v>46238</v>
      </c>
      <c r="F7758">
        <f>IF(INDEX(Transactions!$L:$L,ROW()-8)="",0,INDEX(Transactions!$Q:$Q,ROW()-8))</f>
        <v>0</v>
      </c>
    </row>
    <row r="7759" spans="2:6" x14ac:dyDescent="0.15">
      <c r="B7759">
        <f ca="1">IF(INDEX(Transactions!$L:$L,ROW()-8)="",TODAY(),INDEX(Transactions!$G:$G,ROW()-8))</f>
        <v>46238</v>
      </c>
      <c r="F7759">
        <f>IF(INDEX(Transactions!$L:$L,ROW()-8)="",0,INDEX(Transactions!$Q:$Q,ROW()-8))</f>
        <v>0</v>
      </c>
    </row>
    <row r="7760" spans="2:6" x14ac:dyDescent="0.15">
      <c r="B7760">
        <f ca="1">IF(INDEX(Transactions!$L:$L,ROW()-8)="",TODAY(),INDEX(Transactions!$G:$G,ROW()-8))</f>
        <v>46238</v>
      </c>
      <c r="F7760">
        <f>IF(INDEX(Transactions!$L:$L,ROW()-8)="",0,INDEX(Transactions!$Q:$Q,ROW()-8))</f>
        <v>0</v>
      </c>
    </row>
    <row r="7761" spans="2:6" x14ac:dyDescent="0.15">
      <c r="B7761">
        <f ca="1">IF(INDEX(Transactions!$L:$L,ROW()-8)="",TODAY(),INDEX(Transactions!$G:$G,ROW()-8))</f>
        <v>46238</v>
      </c>
      <c r="F7761">
        <f>IF(INDEX(Transactions!$L:$L,ROW()-8)="",0,INDEX(Transactions!$Q:$Q,ROW()-8))</f>
        <v>0</v>
      </c>
    </row>
    <row r="7762" spans="2:6" x14ac:dyDescent="0.15">
      <c r="B7762">
        <f ca="1">IF(INDEX(Transactions!$L:$L,ROW()-8)="",TODAY(),INDEX(Transactions!$G:$G,ROW()-8))</f>
        <v>46238</v>
      </c>
      <c r="F7762">
        <f>IF(INDEX(Transactions!$L:$L,ROW()-8)="",0,INDEX(Transactions!$Q:$Q,ROW()-8))</f>
        <v>0</v>
      </c>
    </row>
    <row r="7763" spans="2:6" x14ac:dyDescent="0.15">
      <c r="B7763">
        <f ca="1">IF(INDEX(Transactions!$L:$L,ROW()-8)="",TODAY(),INDEX(Transactions!$G:$G,ROW()-8))</f>
        <v>46238</v>
      </c>
      <c r="F7763">
        <f>IF(INDEX(Transactions!$L:$L,ROW()-8)="",0,INDEX(Transactions!$Q:$Q,ROW()-8))</f>
        <v>0</v>
      </c>
    </row>
    <row r="7764" spans="2:6" x14ac:dyDescent="0.15">
      <c r="B7764">
        <f ca="1">IF(INDEX(Transactions!$L:$L,ROW()-8)="",TODAY(),INDEX(Transactions!$G:$G,ROW()-8))</f>
        <v>46238</v>
      </c>
      <c r="F7764">
        <f>IF(INDEX(Transactions!$L:$L,ROW()-8)="",0,INDEX(Transactions!$Q:$Q,ROW()-8))</f>
        <v>0</v>
      </c>
    </row>
    <row r="7765" spans="2:6" x14ac:dyDescent="0.15">
      <c r="B7765">
        <f ca="1">IF(INDEX(Transactions!$L:$L,ROW()-8)="",TODAY(),INDEX(Transactions!$G:$G,ROW()-8))</f>
        <v>46238</v>
      </c>
      <c r="F7765">
        <f>IF(INDEX(Transactions!$L:$L,ROW()-8)="",0,INDEX(Transactions!$Q:$Q,ROW()-8))</f>
        <v>0</v>
      </c>
    </row>
    <row r="7766" spans="2:6" x14ac:dyDescent="0.15">
      <c r="B7766">
        <f ca="1">IF(INDEX(Transactions!$L:$L,ROW()-8)="",TODAY(),INDEX(Transactions!$G:$G,ROW()-8))</f>
        <v>46238</v>
      </c>
      <c r="F7766">
        <f>IF(INDEX(Transactions!$L:$L,ROW()-8)="",0,INDEX(Transactions!$Q:$Q,ROW()-8))</f>
        <v>0</v>
      </c>
    </row>
    <row r="7767" spans="2:6" x14ac:dyDescent="0.15">
      <c r="B7767">
        <f ca="1">IF(INDEX(Transactions!$L:$L,ROW()-8)="",TODAY(),INDEX(Transactions!$G:$G,ROW()-8))</f>
        <v>46238</v>
      </c>
      <c r="F7767">
        <f>IF(INDEX(Transactions!$L:$L,ROW()-8)="",0,INDEX(Transactions!$Q:$Q,ROW()-8))</f>
        <v>0</v>
      </c>
    </row>
    <row r="7768" spans="2:6" x14ac:dyDescent="0.15">
      <c r="B7768">
        <f ca="1">IF(INDEX(Transactions!$L:$L,ROW()-8)="",TODAY(),INDEX(Transactions!$G:$G,ROW()-8))</f>
        <v>46238</v>
      </c>
      <c r="F7768">
        <f>IF(INDEX(Transactions!$L:$L,ROW()-8)="",0,INDEX(Transactions!$Q:$Q,ROW()-8))</f>
        <v>0</v>
      </c>
    </row>
    <row r="7769" spans="2:6" x14ac:dyDescent="0.15">
      <c r="B7769">
        <f ca="1">IF(INDEX(Transactions!$L:$L,ROW()-8)="",TODAY(),INDEX(Transactions!$G:$G,ROW()-8))</f>
        <v>46238</v>
      </c>
      <c r="F7769">
        <f>IF(INDEX(Transactions!$L:$L,ROW()-8)="",0,INDEX(Transactions!$Q:$Q,ROW()-8))</f>
        <v>0</v>
      </c>
    </row>
    <row r="7770" spans="2:6" x14ac:dyDescent="0.15">
      <c r="B7770">
        <f ca="1">IF(INDEX(Transactions!$L:$L,ROW()-8)="",TODAY(),INDEX(Transactions!$G:$G,ROW()-8))</f>
        <v>46238</v>
      </c>
      <c r="F7770">
        <f>IF(INDEX(Transactions!$L:$L,ROW()-8)="",0,INDEX(Transactions!$Q:$Q,ROW()-8))</f>
        <v>0</v>
      </c>
    </row>
    <row r="7771" spans="2:6" x14ac:dyDescent="0.15">
      <c r="B7771">
        <f ca="1">IF(INDEX(Transactions!$L:$L,ROW()-8)="",TODAY(),INDEX(Transactions!$G:$G,ROW()-8))</f>
        <v>46238</v>
      </c>
      <c r="F7771">
        <f>IF(INDEX(Transactions!$L:$L,ROW()-8)="",0,INDEX(Transactions!$Q:$Q,ROW()-8))</f>
        <v>0</v>
      </c>
    </row>
    <row r="7772" spans="2:6" x14ac:dyDescent="0.15">
      <c r="B7772">
        <f ca="1">IF(INDEX(Transactions!$L:$L,ROW()-8)="",TODAY(),INDEX(Transactions!$G:$G,ROW()-8))</f>
        <v>46238</v>
      </c>
      <c r="F7772">
        <f>IF(INDEX(Transactions!$L:$L,ROW()-8)="",0,INDEX(Transactions!$Q:$Q,ROW()-8))</f>
        <v>0</v>
      </c>
    </row>
    <row r="7773" spans="2:6" x14ac:dyDescent="0.15">
      <c r="B7773">
        <f ca="1">IF(INDEX(Transactions!$L:$L,ROW()-8)="",TODAY(),INDEX(Transactions!$G:$G,ROW()-8))</f>
        <v>46238</v>
      </c>
      <c r="F7773">
        <f>IF(INDEX(Transactions!$L:$L,ROW()-8)="",0,INDEX(Transactions!$Q:$Q,ROW()-8))</f>
        <v>0</v>
      </c>
    </row>
    <row r="7774" spans="2:6" x14ac:dyDescent="0.15">
      <c r="B7774">
        <f ca="1">IF(INDEX(Transactions!$L:$L,ROW()-8)="",TODAY(),INDEX(Transactions!$G:$G,ROW()-8))</f>
        <v>46238</v>
      </c>
      <c r="F7774">
        <f>IF(INDEX(Transactions!$L:$L,ROW()-8)="",0,INDEX(Transactions!$Q:$Q,ROW()-8))</f>
        <v>0</v>
      </c>
    </row>
    <row r="7775" spans="2:6" x14ac:dyDescent="0.15">
      <c r="B7775">
        <f ca="1">IF(INDEX(Transactions!$L:$L,ROW()-8)="",TODAY(),INDEX(Transactions!$G:$G,ROW()-8))</f>
        <v>46238</v>
      </c>
      <c r="F7775">
        <f>IF(INDEX(Transactions!$L:$L,ROW()-8)="",0,INDEX(Transactions!$Q:$Q,ROW()-8))</f>
        <v>0</v>
      </c>
    </row>
    <row r="7776" spans="2:6" x14ac:dyDescent="0.15">
      <c r="B7776">
        <f ca="1">IF(INDEX(Transactions!$L:$L,ROW()-8)="",TODAY(),INDEX(Transactions!$G:$G,ROW()-8))</f>
        <v>46238</v>
      </c>
      <c r="F7776">
        <f>IF(INDEX(Transactions!$L:$L,ROW()-8)="",0,INDEX(Transactions!$Q:$Q,ROW()-8))</f>
        <v>0</v>
      </c>
    </row>
    <row r="7777" spans="2:6" x14ac:dyDescent="0.15">
      <c r="B7777">
        <f ca="1">IF(INDEX(Transactions!$L:$L,ROW()-8)="",TODAY(),INDEX(Transactions!$G:$G,ROW()-8))</f>
        <v>46238</v>
      </c>
      <c r="F7777">
        <f>IF(INDEX(Transactions!$L:$L,ROW()-8)="",0,INDEX(Transactions!$Q:$Q,ROW()-8))</f>
        <v>0</v>
      </c>
    </row>
    <row r="7778" spans="2:6" x14ac:dyDescent="0.15">
      <c r="B7778">
        <f ca="1">IF(INDEX(Transactions!$L:$L,ROW()-8)="",TODAY(),INDEX(Transactions!$G:$G,ROW()-8))</f>
        <v>46238</v>
      </c>
      <c r="F7778">
        <f>IF(INDEX(Transactions!$L:$L,ROW()-8)="",0,INDEX(Transactions!$Q:$Q,ROW()-8))</f>
        <v>0</v>
      </c>
    </row>
    <row r="7779" spans="2:6" x14ac:dyDescent="0.15">
      <c r="B7779">
        <f ca="1">IF(INDEX(Transactions!$L:$L,ROW()-8)="",TODAY(),INDEX(Transactions!$G:$G,ROW()-8))</f>
        <v>46238</v>
      </c>
      <c r="F7779">
        <f>IF(INDEX(Transactions!$L:$L,ROW()-8)="",0,INDEX(Transactions!$Q:$Q,ROW()-8))</f>
        <v>0</v>
      </c>
    </row>
    <row r="7780" spans="2:6" x14ac:dyDescent="0.15">
      <c r="B7780">
        <f ca="1">IF(INDEX(Transactions!$L:$L,ROW()-8)="",TODAY(),INDEX(Transactions!$G:$G,ROW()-8))</f>
        <v>46238</v>
      </c>
      <c r="F7780">
        <f>IF(INDEX(Transactions!$L:$L,ROW()-8)="",0,INDEX(Transactions!$Q:$Q,ROW()-8))</f>
        <v>0</v>
      </c>
    </row>
    <row r="7781" spans="2:6" x14ac:dyDescent="0.15">
      <c r="B7781">
        <f ca="1">IF(INDEX(Transactions!$L:$L,ROW()-8)="",TODAY(),INDEX(Transactions!$G:$G,ROW()-8))</f>
        <v>46238</v>
      </c>
      <c r="F7781">
        <f>IF(INDEX(Transactions!$L:$L,ROW()-8)="",0,INDEX(Transactions!$Q:$Q,ROW()-8))</f>
        <v>0</v>
      </c>
    </row>
    <row r="7782" spans="2:6" x14ac:dyDescent="0.15">
      <c r="B7782">
        <f ca="1">IF(INDEX(Transactions!$L:$L,ROW()-8)="",TODAY(),INDEX(Transactions!$G:$G,ROW()-8))</f>
        <v>46238</v>
      </c>
      <c r="F7782">
        <f>IF(INDEX(Transactions!$L:$L,ROW()-8)="",0,INDEX(Transactions!$Q:$Q,ROW()-8))</f>
        <v>0</v>
      </c>
    </row>
    <row r="7783" spans="2:6" x14ac:dyDescent="0.15">
      <c r="B7783">
        <f ca="1">IF(INDEX(Transactions!$L:$L,ROW()-8)="",TODAY(),INDEX(Transactions!$G:$G,ROW()-8))</f>
        <v>46238</v>
      </c>
      <c r="F7783">
        <f>IF(INDEX(Transactions!$L:$L,ROW()-8)="",0,INDEX(Transactions!$Q:$Q,ROW()-8))</f>
        <v>0</v>
      </c>
    </row>
    <row r="7784" spans="2:6" x14ac:dyDescent="0.15">
      <c r="B7784">
        <f ca="1">IF(INDEX(Transactions!$L:$L,ROW()-8)="",TODAY(),INDEX(Transactions!$G:$G,ROW()-8))</f>
        <v>46238</v>
      </c>
      <c r="F7784">
        <f>IF(INDEX(Transactions!$L:$L,ROW()-8)="",0,INDEX(Transactions!$Q:$Q,ROW()-8))</f>
        <v>0</v>
      </c>
    </row>
    <row r="7785" spans="2:6" x14ac:dyDescent="0.15">
      <c r="B7785">
        <f ca="1">IF(INDEX(Transactions!$L:$L,ROW()-8)="",TODAY(),INDEX(Transactions!$G:$G,ROW()-8))</f>
        <v>46238</v>
      </c>
      <c r="F7785">
        <f>IF(INDEX(Transactions!$L:$L,ROW()-8)="",0,INDEX(Transactions!$Q:$Q,ROW()-8))</f>
        <v>0</v>
      </c>
    </row>
    <row r="7786" spans="2:6" x14ac:dyDescent="0.15">
      <c r="B7786">
        <f ca="1">IF(INDEX(Transactions!$L:$L,ROW()-8)="",TODAY(),INDEX(Transactions!$G:$G,ROW()-8))</f>
        <v>46238</v>
      </c>
      <c r="F7786">
        <f>IF(INDEX(Transactions!$L:$L,ROW()-8)="",0,INDEX(Transactions!$Q:$Q,ROW()-8))</f>
        <v>0</v>
      </c>
    </row>
    <row r="7787" spans="2:6" x14ac:dyDescent="0.15">
      <c r="B7787">
        <f ca="1">IF(INDEX(Transactions!$L:$L,ROW()-8)="",TODAY(),INDEX(Transactions!$G:$G,ROW()-8))</f>
        <v>46238</v>
      </c>
      <c r="F7787">
        <f>IF(INDEX(Transactions!$L:$L,ROW()-8)="",0,INDEX(Transactions!$Q:$Q,ROW()-8))</f>
        <v>0</v>
      </c>
    </row>
    <row r="7788" spans="2:6" x14ac:dyDescent="0.15">
      <c r="B7788">
        <f ca="1">IF(INDEX(Transactions!$L:$L,ROW()-8)="",TODAY(),INDEX(Transactions!$G:$G,ROW()-8))</f>
        <v>46238</v>
      </c>
      <c r="F7788">
        <f>IF(INDEX(Transactions!$L:$L,ROW()-8)="",0,INDEX(Transactions!$Q:$Q,ROW()-8))</f>
        <v>0</v>
      </c>
    </row>
    <row r="7789" spans="2:6" x14ac:dyDescent="0.15">
      <c r="B7789">
        <f ca="1">IF(INDEX(Transactions!$L:$L,ROW()-8)="",TODAY(),INDEX(Transactions!$G:$G,ROW()-8))</f>
        <v>46238</v>
      </c>
      <c r="F7789">
        <f>IF(INDEX(Transactions!$L:$L,ROW()-8)="",0,INDEX(Transactions!$Q:$Q,ROW()-8))</f>
        <v>0</v>
      </c>
    </row>
    <row r="7790" spans="2:6" x14ac:dyDescent="0.15">
      <c r="B7790">
        <f ca="1">IF(INDEX(Transactions!$L:$L,ROW()-8)="",TODAY(),INDEX(Transactions!$G:$G,ROW()-8))</f>
        <v>46238</v>
      </c>
      <c r="F7790">
        <f>IF(INDEX(Transactions!$L:$L,ROW()-8)="",0,INDEX(Transactions!$Q:$Q,ROW()-8))</f>
        <v>0</v>
      </c>
    </row>
    <row r="7791" spans="2:6" x14ac:dyDescent="0.15">
      <c r="B7791">
        <f ca="1">IF(INDEX(Transactions!$L:$L,ROW()-8)="",TODAY(),INDEX(Transactions!$G:$G,ROW()-8))</f>
        <v>46238</v>
      </c>
      <c r="F7791">
        <f>IF(INDEX(Transactions!$L:$L,ROW()-8)="",0,INDEX(Transactions!$Q:$Q,ROW()-8))</f>
        <v>0</v>
      </c>
    </row>
    <row r="7792" spans="2:6" x14ac:dyDescent="0.15">
      <c r="B7792">
        <f ca="1">IF(INDEX(Transactions!$L:$L,ROW()-8)="",TODAY(),INDEX(Transactions!$G:$G,ROW()-8))</f>
        <v>46238</v>
      </c>
      <c r="F7792">
        <f>IF(INDEX(Transactions!$L:$L,ROW()-8)="",0,INDEX(Transactions!$Q:$Q,ROW()-8))</f>
        <v>0</v>
      </c>
    </row>
    <row r="7793" spans="2:6" x14ac:dyDescent="0.15">
      <c r="B7793">
        <f ca="1">IF(INDEX(Transactions!$L:$L,ROW()-8)="",TODAY(),INDEX(Transactions!$G:$G,ROW()-8))</f>
        <v>46238</v>
      </c>
      <c r="F7793">
        <f>IF(INDEX(Transactions!$L:$L,ROW()-8)="",0,INDEX(Transactions!$Q:$Q,ROW()-8))</f>
        <v>0</v>
      </c>
    </row>
    <row r="7794" spans="2:6" x14ac:dyDescent="0.15">
      <c r="B7794">
        <f ca="1">IF(INDEX(Transactions!$L:$L,ROW()-8)="",TODAY(),INDEX(Transactions!$G:$G,ROW()-8))</f>
        <v>46238</v>
      </c>
      <c r="F7794">
        <f>IF(INDEX(Transactions!$L:$L,ROW()-8)="",0,INDEX(Transactions!$Q:$Q,ROW()-8))</f>
        <v>0</v>
      </c>
    </row>
    <row r="7795" spans="2:6" x14ac:dyDescent="0.15">
      <c r="B7795">
        <f ca="1">IF(INDEX(Transactions!$L:$L,ROW()-8)="",TODAY(),INDEX(Transactions!$G:$G,ROW()-8))</f>
        <v>46238</v>
      </c>
      <c r="F7795">
        <f>IF(INDEX(Transactions!$L:$L,ROW()-8)="",0,INDEX(Transactions!$Q:$Q,ROW()-8))</f>
        <v>0</v>
      </c>
    </row>
    <row r="7796" spans="2:6" x14ac:dyDescent="0.15">
      <c r="B7796">
        <f ca="1">IF(INDEX(Transactions!$L:$L,ROW()-8)="",TODAY(),INDEX(Transactions!$G:$G,ROW()-8))</f>
        <v>46238</v>
      </c>
      <c r="F7796">
        <f>IF(INDEX(Transactions!$L:$L,ROW()-8)="",0,INDEX(Transactions!$Q:$Q,ROW()-8))</f>
        <v>0</v>
      </c>
    </row>
    <row r="7797" spans="2:6" x14ac:dyDescent="0.15">
      <c r="B7797">
        <f ca="1">IF(INDEX(Transactions!$L:$L,ROW()-8)="",TODAY(),INDEX(Transactions!$G:$G,ROW()-8))</f>
        <v>46238</v>
      </c>
      <c r="F7797">
        <f>IF(INDEX(Transactions!$L:$L,ROW()-8)="",0,INDEX(Transactions!$Q:$Q,ROW()-8))</f>
        <v>0</v>
      </c>
    </row>
    <row r="7798" spans="2:6" x14ac:dyDescent="0.15">
      <c r="B7798">
        <f ca="1">IF(INDEX(Transactions!$L:$L,ROW()-8)="",TODAY(),INDEX(Transactions!$G:$G,ROW()-8))</f>
        <v>46238</v>
      </c>
      <c r="F7798">
        <f>IF(INDEX(Transactions!$L:$L,ROW()-8)="",0,INDEX(Transactions!$Q:$Q,ROW()-8))</f>
        <v>0</v>
      </c>
    </row>
    <row r="7799" spans="2:6" x14ac:dyDescent="0.15">
      <c r="B7799">
        <f ca="1">IF(INDEX(Transactions!$L:$L,ROW()-8)="",TODAY(),INDEX(Transactions!$G:$G,ROW()-8))</f>
        <v>46238</v>
      </c>
      <c r="F7799">
        <f>IF(INDEX(Transactions!$L:$L,ROW()-8)="",0,INDEX(Transactions!$Q:$Q,ROW()-8))</f>
        <v>0</v>
      </c>
    </row>
    <row r="7800" spans="2:6" x14ac:dyDescent="0.15">
      <c r="B7800">
        <f ca="1">IF(INDEX(Transactions!$L:$L,ROW()-8)="",TODAY(),INDEX(Transactions!$G:$G,ROW()-8))</f>
        <v>46238</v>
      </c>
      <c r="F7800">
        <f>IF(INDEX(Transactions!$L:$L,ROW()-8)="",0,INDEX(Transactions!$Q:$Q,ROW()-8))</f>
        <v>0</v>
      </c>
    </row>
    <row r="7801" spans="2:6" x14ac:dyDescent="0.15">
      <c r="B7801">
        <f ca="1">IF(INDEX(Transactions!$L:$L,ROW()-8)="",TODAY(),INDEX(Transactions!$G:$G,ROW()-8))</f>
        <v>46238</v>
      </c>
      <c r="F7801">
        <f>IF(INDEX(Transactions!$L:$L,ROW()-8)="",0,INDEX(Transactions!$Q:$Q,ROW()-8))</f>
        <v>0</v>
      </c>
    </row>
    <row r="7802" spans="2:6" x14ac:dyDescent="0.15">
      <c r="B7802">
        <f ca="1">IF(INDEX(Transactions!$L:$L,ROW()-8)="",TODAY(),INDEX(Transactions!$G:$G,ROW()-8))</f>
        <v>46238</v>
      </c>
      <c r="F7802">
        <f>IF(INDEX(Transactions!$L:$L,ROW()-8)="",0,INDEX(Transactions!$Q:$Q,ROW()-8))</f>
        <v>0</v>
      </c>
    </row>
    <row r="7803" spans="2:6" x14ac:dyDescent="0.15">
      <c r="B7803">
        <f ca="1">IF(INDEX(Transactions!$L:$L,ROW()-8)="",TODAY(),INDEX(Transactions!$G:$G,ROW()-8))</f>
        <v>46238</v>
      </c>
      <c r="F7803">
        <f>IF(INDEX(Transactions!$L:$L,ROW()-8)="",0,INDEX(Transactions!$Q:$Q,ROW()-8))</f>
        <v>0</v>
      </c>
    </row>
    <row r="7804" spans="2:6" x14ac:dyDescent="0.15">
      <c r="B7804">
        <f ca="1">IF(INDEX(Transactions!$L:$L,ROW()-8)="",TODAY(),INDEX(Transactions!$G:$G,ROW()-8))</f>
        <v>46238</v>
      </c>
      <c r="F7804">
        <f>IF(INDEX(Transactions!$L:$L,ROW()-8)="",0,INDEX(Transactions!$Q:$Q,ROW()-8))</f>
        <v>0</v>
      </c>
    </row>
    <row r="7805" spans="2:6" x14ac:dyDescent="0.15">
      <c r="B7805">
        <f ca="1">IF(INDEX(Transactions!$L:$L,ROW()-8)="",TODAY(),INDEX(Transactions!$G:$G,ROW()-8))</f>
        <v>46238</v>
      </c>
      <c r="F7805">
        <f>IF(INDEX(Transactions!$L:$L,ROW()-8)="",0,INDEX(Transactions!$Q:$Q,ROW()-8))</f>
        <v>0</v>
      </c>
    </row>
    <row r="7806" spans="2:6" x14ac:dyDescent="0.15">
      <c r="B7806">
        <f ca="1">IF(INDEX(Transactions!$L:$L,ROW()-8)="",TODAY(),INDEX(Transactions!$G:$G,ROW()-8))</f>
        <v>46238</v>
      </c>
      <c r="F7806">
        <f>IF(INDEX(Transactions!$L:$L,ROW()-8)="",0,INDEX(Transactions!$Q:$Q,ROW()-8))</f>
        <v>0</v>
      </c>
    </row>
    <row r="7807" spans="2:6" x14ac:dyDescent="0.15">
      <c r="B7807">
        <f ca="1">IF(INDEX(Transactions!$L:$L,ROW()-8)="",TODAY(),INDEX(Transactions!$G:$G,ROW()-8))</f>
        <v>46238</v>
      </c>
      <c r="F7807">
        <f>IF(INDEX(Transactions!$L:$L,ROW()-8)="",0,INDEX(Transactions!$Q:$Q,ROW()-8))</f>
        <v>0</v>
      </c>
    </row>
    <row r="7808" spans="2:6" x14ac:dyDescent="0.15">
      <c r="B7808">
        <f ca="1">IF(INDEX(Transactions!$L:$L,ROW()-8)="",TODAY(),INDEX(Transactions!$G:$G,ROW()-8))</f>
        <v>46238</v>
      </c>
      <c r="F7808">
        <f>IF(INDEX(Transactions!$L:$L,ROW()-8)="",0,INDEX(Transactions!$Q:$Q,ROW()-8))</f>
        <v>0</v>
      </c>
    </row>
    <row r="7809" spans="2:6" x14ac:dyDescent="0.15">
      <c r="B7809">
        <f ca="1">IF(INDEX(Transactions!$L:$L,ROW()-8)="",TODAY(),INDEX(Transactions!$G:$G,ROW()-8))</f>
        <v>46238</v>
      </c>
      <c r="F7809">
        <f>IF(INDEX(Transactions!$L:$L,ROW()-8)="",0,INDEX(Transactions!$Q:$Q,ROW()-8))</f>
        <v>0</v>
      </c>
    </row>
    <row r="7810" spans="2:6" x14ac:dyDescent="0.15">
      <c r="B7810">
        <f ca="1">IF(INDEX(Transactions!$L:$L,ROW()-8)="",TODAY(),INDEX(Transactions!$G:$G,ROW()-8))</f>
        <v>46238</v>
      </c>
      <c r="F7810">
        <f>IF(INDEX(Transactions!$L:$L,ROW()-8)="",0,INDEX(Transactions!$Q:$Q,ROW()-8))</f>
        <v>0</v>
      </c>
    </row>
    <row r="7811" spans="2:6" x14ac:dyDescent="0.15">
      <c r="B7811">
        <f ca="1">IF(INDEX(Transactions!$L:$L,ROW()-8)="",TODAY(),INDEX(Transactions!$G:$G,ROW()-8))</f>
        <v>46238</v>
      </c>
      <c r="F7811">
        <f>IF(INDEX(Transactions!$L:$L,ROW()-8)="",0,INDEX(Transactions!$Q:$Q,ROW()-8))</f>
        <v>0</v>
      </c>
    </row>
    <row r="7812" spans="2:6" x14ac:dyDescent="0.15">
      <c r="B7812">
        <f ca="1">IF(INDEX(Transactions!$L:$L,ROW()-8)="",TODAY(),INDEX(Transactions!$G:$G,ROW()-8))</f>
        <v>46238</v>
      </c>
      <c r="F7812">
        <f>IF(INDEX(Transactions!$L:$L,ROW()-8)="",0,INDEX(Transactions!$Q:$Q,ROW()-8))</f>
        <v>0</v>
      </c>
    </row>
    <row r="7813" spans="2:6" x14ac:dyDescent="0.15">
      <c r="B7813">
        <f ca="1">IF(INDEX(Transactions!$L:$L,ROW()-8)="",TODAY(),INDEX(Transactions!$G:$G,ROW()-8))</f>
        <v>46238</v>
      </c>
      <c r="F7813">
        <f>IF(INDEX(Transactions!$L:$L,ROW()-8)="",0,INDEX(Transactions!$Q:$Q,ROW()-8))</f>
        <v>0</v>
      </c>
    </row>
    <row r="7814" spans="2:6" x14ac:dyDescent="0.15">
      <c r="B7814">
        <f ca="1">IF(INDEX(Transactions!$L:$L,ROW()-8)="",TODAY(),INDEX(Transactions!$G:$G,ROW()-8))</f>
        <v>46238</v>
      </c>
      <c r="F7814">
        <f>IF(INDEX(Transactions!$L:$L,ROW()-8)="",0,INDEX(Transactions!$Q:$Q,ROW()-8))</f>
        <v>0</v>
      </c>
    </row>
    <row r="7815" spans="2:6" x14ac:dyDescent="0.15">
      <c r="B7815">
        <f ca="1">IF(INDEX(Transactions!$L:$L,ROW()-8)="",TODAY(),INDEX(Transactions!$G:$G,ROW()-8))</f>
        <v>46238</v>
      </c>
      <c r="F7815">
        <f>IF(INDEX(Transactions!$L:$L,ROW()-8)="",0,INDEX(Transactions!$Q:$Q,ROW()-8))</f>
        <v>0</v>
      </c>
    </row>
    <row r="7816" spans="2:6" x14ac:dyDescent="0.15">
      <c r="B7816">
        <f ca="1">IF(INDEX(Transactions!$L:$L,ROW()-8)="",TODAY(),INDEX(Transactions!$G:$G,ROW()-8))</f>
        <v>46238</v>
      </c>
      <c r="F7816">
        <f>IF(INDEX(Transactions!$L:$L,ROW()-8)="",0,INDEX(Transactions!$Q:$Q,ROW()-8))</f>
        <v>0</v>
      </c>
    </row>
    <row r="7817" spans="2:6" x14ac:dyDescent="0.15">
      <c r="B7817">
        <f ca="1">IF(INDEX(Transactions!$L:$L,ROW()-8)="",TODAY(),INDEX(Transactions!$G:$G,ROW()-8))</f>
        <v>46238</v>
      </c>
      <c r="F7817">
        <f>IF(INDEX(Transactions!$L:$L,ROW()-8)="",0,INDEX(Transactions!$Q:$Q,ROW()-8))</f>
        <v>0</v>
      </c>
    </row>
    <row r="7818" spans="2:6" x14ac:dyDescent="0.15">
      <c r="B7818">
        <f ca="1">IF(INDEX(Transactions!$L:$L,ROW()-8)="",TODAY(),INDEX(Transactions!$G:$G,ROW()-8))</f>
        <v>46238</v>
      </c>
      <c r="F7818">
        <f>IF(INDEX(Transactions!$L:$L,ROW()-8)="",0,INDEX(Transactions!$Q:$Q,ROW()-8))</f>
        <v>0</v>
      </c>
    </row>
    <row r="7819" spans="2:6" x14ac:dyDescent="0.15">
      <c r="B7819">
        <f ca="1">IF(INDEX(Transactions!$L:$L,ROW()-8)="",TODAY(),INDEX(Transactions!$G:$G,ROW()-8))</f>
        <v>46238</v>
      </c>
      <c r="F7819">
        <f>IF(INDEX(Transactions!$L:$L,ROW()-8)="",0,INDEX(Transactions!$Q:$Q,ROW()-8))</f>
        <v>0</v>
      </c>
    </row>
    <row r="7820" spans="2:6" x14ac:dyDescent="0.15">
      <c r="B7820">
        <f ca="1">IF(INDEX(Transactions!$L:$L,ROW()-8)="",TODAY(),INDEX(Transactions!$G:$G,ROW()-8))</f>
        <v>46238</v>
      </c>
      <c r="F7820">
        <f>IF(INDEX(Transactions!$L:$L,ROW()-8)="",0,INDEX(Transactions!$Q:$Q,ROW()-8))</f>
        <v>0</v>
      </c>
    </row>
    <row r="7821" spans="2:6" x14ac:dyDescent="0.15">
      <c r="B7821">
        <f ca="1">IF(INDEX(Transactions!$L:$L,ROW()-8)="",TODAY(),INDEX(Transactions!$G:$G,ROW()-8))</f>
        <v>46238</v>
      </c>
      <c r="F7821">
        <f>IF(INDEX(Transactions!$L:$L,ROW()-8)="",0,INDEX(Transactions!$Q:$Q,ROW()-8))</f>
        <v>0</v>
      </c>
    </row>
    <row r="7822" spans="2:6" x14ac:dyDescent="0.15">
      <c r="B7822">
        <f ca="1">IF(INDEX(Transactions!$L:$L,ROW()-8)="",TODAY(),INDEX(Transactions!$G:$G,ROW()-8))</f>
        <v>46238</v>
      </c>
      <c r="F7822">
        <f>IF(INDEX(Transactions!$L:$L,ROW()-8)="",0,INDEX(Transactions!$Q:$Q,ROW()-8))</f>
        <v>0</v>
      </c>
    </row>
    <row r="7823" spans="2:6" x14ac:dyDescent="0.15">
      <c r="B7823">
        <f ca="1">IF(INDEX(Transactions!$L:$L,ROW()-8)="",TODAY(),INDEX(Transactions!$G:$G,ROW()-8))</f>
        <v>46238</v>
      </c>
      <c r="F7823">
        <f>IF(INDEX(Transactions!$L:$L,ROW()-8)="",0,INDEX(Transactions!$Q:$Q,ROW()-8))</f>
        <v>0</v>
      </c>
    </row>
    <row r="7824" spans="2:6" x14ac:dyDescent="0.15">
      <c r="B7824">
        <f ca="1">IF(INDEX(Transactions!$L:$L,ROW()-8)="",TODAY(),INDEX(Transactions!$G:$G,ROW()-8))</f>
        <v>46238</v>
      </c>
      <c r="F7824">
        <f>IF(INDEX(Transactions!$L:$L,ROW()-8)="",0,INDEX(Transactions!$Q:$Q,ROW()-8))</f>
        <v>0</v>
      </c>
    </row>
    <row r="7825" spans="2:6" x14ac:dyDescent="0.15">
      <c r="B7825">
        <f ca="1">IF(INDEX(Transactions!$L:$L,ROW()-8)="",TODAY(),INDEX(Transactions!$G:$G,ROW()-8))</f>
        <v>46238</v>
      </c>
      <c r="F7825">
        <f>IF(INDEX(Transactions!$L:$L,ROW()-8)="",0,INDEX(Transactions!$Q:$Q,ROW()-8))</f>
        <v>0</v>
      </c>
    </row>
    <row r="7826" spans="2:6" x14ac:dyDescent="0.15">
      <c r="B7826">
        <f ca="1">IF(INDEX(Transactions!$L:$L,ROW()-8)="",TODAY(),INDEX(Transactions!$G:$G,ROW()-8))</f>
        <v>46238</v>
      </c>
      <c r="F7826">
        <f>IF(INDEX(Transactions!$L:$L,ROW()-8)="",0,INDEX(Transactions!$Q:$Q,ROW()-8))</f>
        <v>0</v>
      </c>
    </row>
    <row r="7827" spans="2:6" x14ac:dyDescent="0.15">
      <c r="B7827">
        <f ca="1">IF(INDEX(Transactions!$L:$L,ROW()-8)="",TODAY(),INDEX(Transactions!$G:$G,ROW()-8))</f>
        <v>46238</v>
      </c>
      <c r="F7827">
        <f>IF(INDEX(Transactions!$L:$L,ROW()-8)="",0,INDEX(Transactions!$Q:$Q,ROW()-8))</f>
        <v>0</v>
      </c>
    </row>
    <row r="7828" spans="2:6" x14ac:dyDescent="0.15">
      <c r="B7828">
        <f ca="1">IF(INDEX(Transactions!$L:$L,ROW()-8)="",TODAY(),INDEX(Transactions!$G:$G,ROW()-8))</f>
        <v>46238</v>
      </c>
      <c r="F7828">
        <f>IF(INDEX(Transactions!$L:$L,ROW()-8)="",0,INDEX(Transactions!$Q:$Q,ROW()-8))</f>
        <v>0</v>
      </c>
    </row>
    <row r="7829" spans="2:6" x14ac:dyDescent="0.15">
      <c r="B7829">
        <f ca="1">IF(INDEX(Transactions!$L:$L,ROW()-8)="",TODAY(),INDEX(Transactions!$G:$G,ROW()-8))</f>
        <v>46238</v>
      </c>
      <c r="F7829">
        <f>IF(INDEX(Transactions!$L:$L,ROW()-8)="",0,INDEX(Transactions!$Q:$Q,ROW()-8))</f>
        <v>0</v>
      </c>
    </row>
    <row r="7830" spans="2:6" x14ac:dyDescent="0.15">
      <c r="B7830">
        <f ca="1">IF(INDEX(Transactions!$L:$L,ROW()-8)="",TODAY(),INDEX(Transactions!$G:$G,ROW()-8))</f>
        <v>46238</v>
      </c>
      <c r="F7830">
        <f>IF(INDEX(Transactions!$L:$L,ROW()-8)="",0,INDEX(Transactions!$Q:$Q,ROW()-8))</f>
        <v>0</v>
      </c>
    </row>
    <row r="7831" spans="2:6" x14ac:dyDescent="0.15">
      <c r="B7831">
        <f ca="1">IF(INDEX(Transactions!$L:$L,ROW()-8)="",TODAY(),INDEX(Transactions!$G:$G,ROW()-8))</f>
        <v>46238</v>
      </c>
      <c r="F7831">
        <f>IF(INDEX(Transactions!$L:$L,ROW()-8)="",0,INDEX(Transactions!$Q:$Q,ROW()-8))</f>
        <v>0</v>
      </c>
    </row>
    <row r="7832" spans="2:6" x14ac:dyDescent="0.15">
      <c r="B7832">
        <f ca="1">IF(INDEX(Transactions!$L:$L,ROW()-8)="",TODAY(),INDEX(Transactions!$G:$G,ROW()-8))</f>
        <v>46238</v>
      </c>
      <c r="F7832">
        <f>IF(INDEX(Transactions!$L:$L,ROW()-8)="",0,INDEX(Transactions!$Q:$Q,ROW()-8))</f>
        <v>0</v>
      </c>
    </row>
    <row r="7833" spans="2:6" x14ac:dyDescent="0.15">
      <c r="B7833">
        <f ca="1">IF(INDEX(Transactions!$L:$L,ROW()-8)="",TODAY(),INDEX(Transactions!$G:$G,ROW()-8))</f>
        <v>46238</v>
      </c>
      <c r="F7833">
        <f>IF(INDEX(Transactions!$L:$L,ROW()-8)="",0,INDEX(Transactions!$Q:$Q,ROW()-8))</f>
        <v>0</v>
      </c>
    </row>
    <row r="7834" spans="2:6" x14ac:dyDescent="0.15">
      <c r="B7834">
        <f ca="1">IF(INDEX(Transactions!$L:$L,ROW()-8)="",TODAY(),INDEX(Transactions!$G:$G,ROW()-8))</f>
        <v>46238</v>
      </c>
      <c r="F7834">
        <f>IF(INDEX(Transactions!$L:$L,ROW()-8)="",0,INDEX(Transactions!$Q:$Q,ROW()-8))</f>
        <v>0</v>
      </c>
    </row>
    <row r="7835" spans="2:6" x14ac:dyDescent="0.15">
      <c r="B7835">
        <f ca="1">IF(INDEX(Transactions!$L:$L,ROW()-8)="",TODAY(),INDEX(Transactions!$G:$G,ROW()-8))</f>
        <v>46238</v>
      </c>
      <c r="F7835">
        <f>IF(INDEX(Transactions!$L:$L,ROW()-8)="",0,INDEX(Transactions!$Q:$Q,ROW()-8))</f>
        <v>0</v>
      </c>
    </row>
    <row r="7836" spans="2:6" x14ac:dyDescent="0.15">
      <c r="B7836">
        <f ca="1">IF(INDEX(Transactions!$L:$L,ROW()-8)="",TODAY(),INDEX(Transactions!$G:$G,ROW()-8))</f>
        <v>46238</v>
      </c>
      <c r="F7836">
        <f>IF(INDEX(Transactions!$L:$L,ROW()-8)="",0,INDEX(Transactions!$Q:$Q,ROW()-8))</f>
        <v>0</v>
      </c>
    </row>
    <row r="7837" spans="2:6" x14ac:dyDescent="0.15">
      <c r="B7837">
        <f ca="1">IF(INDEX(Transactions!$L:$L,ROW()-8)="",TODAY(),INDEX(Transactions!$G:$G,ROW()-8))</f>
        <v>46238</v>
      </c>
      <c r="F7837">
        <f>IF(INDEX(Transactions!$L:$L,ROW()-8)="",0,INDEX(Transactions!$Q:$Q,ROW()-8))</f>
        <v>0</v>
      </c>
    </row>
    <row r="7838" spans="2:6" x14ac:dyDescent="0.15">
      <c r="B7838">
        <f ca="1">IF(INDEX(Transactions!$L:$L,ROW()-8)="",TODAY(),INDEX(Transactions!$G:$G,ROW()-8))</f>
        <v>46238</v>
      </c>
      <c r="F7838">
        <f>IF(INDEX(Transactions!$L:$L,ROW()-8)="",0,INDEX(Transactions!$Q:$Q,ROW()-8))</f>
        <v>0</v>
      </c>
    </row>
    <row r="7839" spans="2:6" x14ac:dyDescent="0.15">
      <c r="B7839">
        <f ca="1">IF(INDEX(Transactions!$L:$L,ROW()-8)="",TODAY(),INDEX(Transactions!$G:$G,ROW()-8))</f>
        <v>46238</v>
      </c>
      <c r="F7839">
        <f>IF(INDEX(Transactions!$L:$L,ROW()-8)="",0,INDEX(Transactions!$Q:$Q,ROW()-8))</f>
        <v>0</v>
      </c>
    </row>
    <row r="7840" spans="2:6" x14ac:dyDescent="0.15">
      <c r="B7840">
        <f ca="1">IF(INDEX(Transactions!$L:$L,ROW()-8)="",TODAY(),INDEX(Transactions!$G:$G,ROW()-8))</f>
        <v>46238</v>
      </c>
      <c r="F7840">
        <f>IF(INDEX(Transactions!$L:$L,ROW()-8)="",0,INDEX(Transactions!$Q:$Q,ROW()-8))</f>
        <v>0</v>
      </c>
    </row>
    <row r="7841" spans="2:6" x14ac:dyDescent="0.15">
      <c r="B7841">
        <f ca="1">IF(INDEX(Transactions!$L:$L,ROW()-8)="",TODAY(),INDEX(Transactions!$G:$G,ROW()-8))</f>
        <v>46238</v>
      </c>
      <c r="F7841">
        <f>IF(INDEX(Transactions!$L:$L,ROW()-8)="",0,INDEX(Transactions!$Q:$Q,ROW()-8))</f>
        <v>0</v>
      </c>
    </row>
    <row r="7842" spans="2:6" x14ac:dyDescent="0.15">
      <c r="B7842">
        <f ca="1">IF(INDEX(Transactions!$L:$L,ROW()-8)="",TODAY(),INDEX(Transactions!$G:$G,ROW()-8))</f>
        <v>46238</v>
      </c>
      <c r="F7842">
        <f>IF(INDEX(Transactions!$L:$L,ROW()-8)="",0,INDEX(Transactions!$Q:$Q,ROW()-8))</f>
        <v>0</v>
      </c>
    </row>
    <row r="7843" spans="2:6" x14ac:dyDescent="0.15">
      <c r="B7843">
        <f ca="1">IF(INDEX(Transactions!$L:$L,ROW()-8)="",TODAY(),INDEX(Transactions!$G:$G,ROW()-8))</f>
        <v>46238</v>
      </c>
      <c r="F7843">
        <f>IF(INDEX(Transactions!$L:$L,ROW()-8)="",0,INDEX(Transactions!$Q:$Q,ROW()-8))</f>
        <v>0</v>
      </c>
    </row>
    <row r="7844" spans="2:6" x14ac:dyDescent="0.15">
      <c r="B7844">
        <f ca="1">IF(INDEX(Transactions!$L:$L,ROW()-8)="",TODAY(),INDEX(Transactions!$G:$G,ROW()-8))</f>
        <v>46238</v>
      </c>
      <c r="F7844">
        <f>IF(INDEX(Transactions!$L:$L,ROW()-8)="",0,INDEX(Transactions!$Q:$Q,ROW()-8))</f>
        <v>0</v>
      </c>
    </row>
    <row r="7845" spans="2:6" x14ac:dyDescent="0.15">
      <c r="B7845">
        <f ca="1">IF(INDEX(Transactions!$L:$L,ROW()-8)="",TODAY(),INDEX(Transactions!$G:$G,ROW()-8))</f>
        <v>46238</v>
      </c>
      <c r="F7845">
        <f>IF(INDEX(Transactions!$L:$L,ROW()-8)="",0,INDEX(Transactions!$Q:$Q,ROW()-8))</f>
        <v>0</v>
      </c>
    </row>
    <row r="7846" spans="2:6" x14ac:dyDescent="0.15">
      <c r="B7846">
        <f ca="1">IF(INDEX(Transactions!$L:$L,ROW()-8)="",TODAY(),INDEX(Transactions!$G:$G,ROW()-8))</f>
        <v>46238</v>
      </c>
      <c r="F7846">
        <f>IF(INDEX(Transactions!$L:$L,ROW()-8)="",0,INDEX(Transactions!$Q:$Q,ROW()-8))</f>
        <v>0</v>
      </c>
    </row>
    <row r="7847" spans="2:6" x14ac:dyDescent="0.15">
      <c r="B7847">
        <f ca="1">IF(INDEX(Transactions!$L:$L,ROW()-8)="",TODAY(),INDEX(Transactions!$G:$G,ROW()-8))</f>
        <v>46238</v>
      </c>
      <c r="F7847">
        <f>IF(INDEX(Transactions!$L:$L,ROW()-8)="",0,INDEX(Transactions!$Q:$Q,ROW()-8))</f>
        <v>0</v>
      </c>
    </row>
    <row r="7848" spans="2:6" x14ac:dyDescent="0.15">
      <c r="B7848">
        <f ca="1">IF(INDEX(Transactions!$L:$L,ROW()-8)="",TODAY(),INDEX(Transactions!$G:$G,ROW()-8))</f>
        <v>46238</v>
      </c>
      <c r="F7848">
        <f>IF(INDEX(Transactions!$L:$L,ROW()-8)="",0,INDEX(Transactions!$Q:$Q,ROW()-8))</f>
        <v>0</v>
      </c>
    </row>
    <row r="7849" spans="2:6" x14ac:dyDescent="0.15">
      <c r="B7849">
        <f ca="1">IF(INDEX(Transactions!$L:$L,ROW()-8)="",TODAY(),INDEX(Transactions!$G:$G,ROW()-8))</f>
        <v>46238</v>
      </c>
      <c r="F7849">
        <f>IF(INDEX(Transactions!$L:$L,ROW()-8)="",0,INDEX(Transactions!$Q:$Q,ROW()-8))</f>
        <v>0</v>
      </c>
    </row>
    <row r="7850" spans="2:6" x14ac:dyDescent="0.15">
      <c r="B7850">
        <f ca="1">IF(INDEX(Transactions!$L:$L,ROW()-8)="",TODAY(),INDEX(Transactions!$G:$G,ROW()-8))</f>
        <v>46238</v>
      </c>
      <c r="F7850">
        <f>IF(INDEX(Transactions!$L:$L,ROW()-8)="",0,INDEX(Transactions!$Q:$Q,ROW()-8))</f>
        <v>0</v>
      </c>
    </row>
    <row r="7851" spans="2:6" x14ac:dyDescent="0.15">
      <c r="B7851">
        <f ca="1">IF(INDEX(Transactions!$L:$L,ROW()-8)="",TODAY(),INDEX(Transactions!$G:$G,ROW()-8))</f>
        <v>46238</v>
      </c>
      <c r="F7851">
        <f>IF(INDEX(Transactions!$L:$L,ROW()-8)="",0,INDEX(Transactions!$Q:$Q,ROW()-8))</f>
        <v>0</v>
      </c>
    </row>
    <row r="7852" spans="2:6" x14ac:dyDescent="0.15">
      <c r="B7852">
        <f ca="1">IF(INDEX(Transactions!$L:$L,ROW()-8)="",TODAY(),INDEX(Transactions!$G:$G,ROW()-8))</f>
        <v>46238</v>
      </c>
      <c r="F7852">
        <f>IF(INDEX(Transactions!$L:$L,ROW()-8)="",0,INDEX(Transactions!$Q:$Q,ROW()-8))</f>
        <v>0</v>
      </c>
    </row>
    <row r="7853" spans="2:6" x14ac:dyDescent="0.15">
      <c r="B7853">
        <f ca="1">IF(INDEX(Transactions!$L:$L,ROW()-8)="",TODAY(),INDEX(Transactions!$G:$G,ROW()-8))</f>
        <v>46238</v>
      </c>
      <c r="F7853">
        <f>IF(INDEX(Transactions!$L:$L,ROW()-8)="",0,INDEX(Transactions!$Q:$Q,ROW()-8))</f>
        <v>0</v>
      </c>
    </row>
    <row r="7854" spans="2:6" x14ac:dyDescent="0.15">
      <c r="B7854">
        <f ca="1">IF(INDEX(Transactions!$L:$L,ROW()-8)="",TODAY(),INDEX(Transactions!$G:$G,ROW()-8))</f>
        <v>46238</v>
      </c>
      <c r="F7854">
        <f>IF(INDEX(Transactions!$L:$L,ROW()-8)="",0,INDEX(Transactions!$Q:$Q,ROW()-8))</f>
        <v>0</v>
      </c>
    </row>
    <row r="7855" spans="2:6" x14ac:dyDescent="0.15">
      <c r="B7855">
        <f ca="1">IF(INDEX(Transactions!$L:$L,ROW()-8)="",TODAY(),INDEX(Transactions!$G:$G,ROW()-8))</f>
        <v>46238</v>
      </c>
      <c r="F7855">
        <f>IF(INDEX(Transactions!$L:$L,ROW()-8)="",0,INDEX(Transactions!$Q:$Q,ROW()-8))</f>
        <v>0</v>
      </c>
    </row>
    <row r="7856" spans="2:6" x14ac:dyDescent="0.15">
      <c r="B7856">
        <f ca="1">IF(INDEX(Transactions!$L:$L,ROW()-8)="",TODAY(),INDEX(Transactions!$G:$G,ROW()-8))</f>
        <v>46238</v>
      </c>
      <c r="F7856">
        <f>IF(INDEX(Transactions!$L:$L,ROW()-8)="",0,INDEX(Transactions!$Q:$Q,ROW()-8))</f>
        <v>0</v>
      </c>
    </row>
    <row r="7857" spans="2:6" x14ac:dyDescent="0.15">
      <c r="B7857">
        <f ca="1">IF(INDEX(Transactions!$L:$L,ROW()-8)="",TODAY(),INDEX(Transactions!$G:$G,ROW()-8))</f>
        <v>46238</v>
      </c>
      <c r="F7857">
        <f>IF(INDEX(Transactions!$L:$L,ROW()-8)="",0,INDEX(Transactions!$Q:$Q,ROW()-8))</f>
        <v>0</v>
      </c>
    </row>
    <row r="7858" spans="2:6" x14ac:dyDescent="0.15">
      <c r="B7858">
        <f ca="1">IF(INDEX(Transactions!$L:$L,ROW()-8)="",TODAY(),INDEX(Transactions!$G:$G,ROW()-8))</f>
        <v>46238</v>
      </c>
      <c r="F7858">
        <f>IF(INDEX(Transactions!$L:$L,ROW()-8)="",0,INDEX(Transactions!$Q:$Q,ROW()-8))</f>
        <v>0</v>
      </c>
    </row>
    <row r="7859" spans="2:6" x14ac:dyDescent="0.15">
      <c r="B7859">
        <f ca="1">IF(INDEX(Transactions!$L:$L,ROW()-8)="",TODAY(),INDEX(Transactions!$G:$G,ROW()-8))</f>
        <v>46238</v>
      </c>
      <c r="F7859">
        <f>IF(INDEX(Transactions!$L:$L,ROW()-8)="",0,INDEX(Transactions!$Q:$Q,ROW()-8))</f>
        <v>0</v>
      </c>
    </row>
    <row r="7860" spans="2:6" x14ac:dyDescent="0.15">
      <c r="B7860">
        <f ca="1">IF(INDEX(Transactions!$L:$L,ROW()-8)="",TODAY(),INDEX(Transactions!$G:$G,ROW()-8))</f>
        <v>46238</v>
      </c>
      <c r="F7860">
        <f>IF(INDEX(Transactions!$L:$L,ROW()-8)="",0,INDEX(Transactions!$Q:$Q,ROW()-8))</f>
        <v>0</v>
      </c>
    </row>
    <row r="7861" spans="2:6" x14ac:dyDescent="0.15">
      <c r="B7861">
        <f ca="1">IF(INDEX(Transactions!$L:$L,ROW()-8)="",TODAY(),INDEX(Transactions!$G:$G,ROW()-8))</f>
        <v>46238</v>
      </c>
      <c r="F7861">
        <f>IF(INDEX(Transactions!$L:$L,ROW()-8)="",0,INDEX(Transactions!$Q:$Q,ROW()-8))</f>
        <v>0</v>
      </c>
    </row>
    <row r="7862" spans="2:6" x14ac:dyDescent="0.15">
      <c r="B7862">
        <f ca="1">IF(INDEX(Transactions!$L:$L,ROW()-8)="",TODAY(),INDEX(Transactions!$G:$G,ROW()-8))</f>
        <v>46238</v>
      </c>
      <c r="F7862">
        <f>IF(INDEX(Transactions!$L:$L,ROW()-8)="",0,INDEX(Transactions!$Q:$Q,ROW()-8))</f>
        <v>0</v>
      </c>
    </row>
    <row r="7863" spans="2:6" x14ac:dyDescent="0.15">
      <c r="B7863">
        <f ca="1">IF(INDEX(Transactions!$L:$L,ROW()-8)="",TODAY(),INDEX(Transactions!$G:$G,ROW()-8))</f>
        <v>46238</v>
      </c>
      <c r="F7863">
        <f>IF(INDEX(Transactions!$L:$L,ROW()-8)="",0,INDEX(Transactions!$Q:$Q,ROW()-8))</f>
        <v>0</v>
      </c>
    </row>
    <row r="7864" spans="2:6" x14ac:dyDescent="0.15">
      <c r="B7864">
        <f ca="1">IF(INDEX(Transactions!$L:$L,ROW()-8)="",TODAY(),INDEX(Transactions!$G:$G,ROW()-8))</f>
        <v>46238</v>
      </c>
      <c r="F7864">
        <f>IF(INDEX(Transactions!$L:$L,ROW()-8)="",0,INDEX(Transactions!$Q:$Q,ROW()-8))</f>
        <v>0</v>
      </c>
    </row>
    <row r="7865" spans="2:6" x14ac:dyDescent="0.15">
      <c r="B7865">
        <f ca="1">IF(INDEX(Transactions!$L:$L,ROW()-8)="",TODAY(),INDEX(Transactions!$G:$G,ROW()-8))</f>
        <v>46238</v>
      </c>
      <c r="F7865">
        <f>IF(INDEX(Transactions!$L:$L,ROW()-8)="",0,INDEX(Transactions!$Q:$Q,ROW()-8))</f>
        <v>0</v>
      </c>
    </row>
    <row r="7866" spans="2:6" x14ac:dyDescent="0.15">
      <c r="B7866">
        <f ca="1">IF(INDEX(Transactions!$L:$L,ROW()-8)="",TODAY(),INDEX(Transactions!$G:$G,ROW()-8))</f>
        <v>46238</v>
      </c>
      <c r="F7866">
        <f>IF(INDEX(Transactions!$L:$L,ROW()-8)="",0,INDEX(Transactions!$Q:$Q,ROW()-8))</f>
        <v>0</v>
      </c>
    </row>
    <row r="7867" spans="2:6" x14ac:dyDescent="0.15">
      <c r="B7867">
        <f ca="1">IF(INDEX(Transactions!$L:$L,ROW()-8)="",TODAY(),INDEX(Transactions!$G:$G,ROW()-8))</f>
        <v>46238</v>
      </c>
      <c r="F7867">
        <f>IF(INDEX(Transactions!$L:$L,ROW()-8)="",0,INDEX(Transactions!$Q:$Q,ROW()-8))</f>
        <v>0</v>
      </c>
    </row>
    <row r="7868" spans="2:6" x14ac:dyDescent="0.15">
      <c r="B7868">
        <f ca="1">IF(INDEX(Transactions!$L:$L,ROW()-8)="",TODAY(),INDEX(Transactions!$G:$G,ROW()-8))</f>
        <v>46238</v>
      </c>
      <c r="F7868">
        <f>IF(INDEX(Transactions!$L:$L,ROW()-8)="",0,INDEX(Transactions!$Q:$Q,ROW()-8))</f>
        <v>0</v>
      </c>
    </row>
    <row r="7869" spans="2:6" x14ac:dyDescent="0.15">
      <c r="B7869">
        <f ca="1">IF(INDEX(Transactions!$L:$L,ROW()-8)="",TODAY(),INDEX(Transactions!$G:$G,ROW()-8))</f>
        <v>46238</v>
      </c>
      <c r="F7869">
        <f>IF(INDEX(Transactions!$L:$L,ROW()-8)="",0,INDEX(Transactions!$Q:$Q,ROW()-8))</f>
        <v>0</v>
      </c>
    </row>
    <row r="7870" spans="2:6" x14ac:dyDescent="0.15">
      <c r="B7870">
        <f ca="1">IF(INDEX(Transactions!$L:$L,ROW()-8)="",TODAY(),INDEX(Transactions!$G:$G,ROW()-8))</f>
        <v>46238</v>
      </c>
      <c r="F7870">
        <f>IF(INDEX(Transactions!$L:$L,ROW()-8)="",0,INDEX(Transactions!$Q:$Q,ROW()-8))</f>
        <v>0</v>
      </c>
    </row>
    <row r="7871" spans="2:6" x14ac:dyDescent="0.15">
      <c r="B7871">
        <f ca="1">IF(INDEX(Transactions!$L:$L,ROW()-8)="",TODAY(),INDEX(Transactions!$G:$G,ROW()-8))</f>
        <v>46238</v>
      </c>
      <c r="F7871">
        <f>IF(INDEX(Transactions!$L:$L,ROW()-8)="",0,INDEX(Transactions!$Q:$Q,ROW()-8))</f>
        <v>0</v>
      </c>
    </row>
    <row r="7872" spans="2:6" x14ac:dyDescent="0.15">
      <c r="B7872">
        <f ca="1">IF(INDEX(Transactions!$L:$L,ROW()-8)="",TODAY(),INDEX(Transactions!$G:$G,ROW()-8))</f>
        <v>46238</v>
      </c>
      <c r="F7872">
        <f>IF(INDEX(Transactions!$L:$L,ROW()-8)="",0,INDEX(Transactions!$Q:$Q,ROW()-8))</f>
        <v>0</v>
      </c>
    </row>
    <row r="7873" spans="2:6" x14ac:dyDescent="0.15">
      <c r="B7873">
        <f ca="1">IF(INDEX(Transactions!$L:$L,ROW()-8)="",TODAY(),INDEX(Transactions!$G:$G,ROW()-8))</f>
        <v>46238</v>
      </c>
      <c r="F7873">
        <f>IF(INDEX(Transactions!$L:$L,ROW()-8)="",0,INDEX(Transactions!$Q:$Q,ROW()-8))</f>
        <v>0</v>
      </c>
    </row>
    <row r="7874" spans="2:6" x14ac:dyDescent="0.15">
      <c r="B7874">
        <f ca="1">IF(INDEX(Transactions!$L:$L,ROW()-8)="",TODAY(),INDEX(Transactions!$G:$G,ROW()-8))</f>
        <v>46238</v>
      </c>
      <c r="F7874">
        <f>IF(INDEX(Transactions!$L:$L,ROW()-8)="",0,INDEX(Transactions!$Q:$Q,ROW()-8))</f>
        <v>0</v>
      </c>
    </row>
    <row r="7875" spans="2:6" x14ac:dyDescent="0.15">
      <c r="B7875">
        <f ca="1">IF(INDEX(Transactions!$L:$L,ROW()-8)="",TODAY(),INDEX(Transactions!$G:$G,ROW()-8))</f>
        <v>46238</v>
      </c>
      <c r="F7875">
        <f>IF(INDEX(Transactions!$L:$L,ROW()-8)="",0,INDEX(Transactions!$Q:$Q,ROW()-8))</f>
        <v>0</v>
      </c>
    </row>
    <row r="7876" spans="2:6" x14ac:dyDescent="0.15">
      <c r="B7876">
        <f ca="1">IF(INDEX(Transactions!$L:$L,ROW()-8)="",TODAY(),INDEX(Transactions!$G:$G,ROW()-8))</f>
        <v>46238</v>
      </c>
      <c r="F7876">
        <f>IF(INDEX(Transactions!$L:$L,ROW()-8)="",0,INDEX(Transactions!$Q:$Q,ROW()-8))</f>
        <v>0</v>
      </c>
    </row>
    <row r="7877" spans="2:6" x14ac:dyDescent="0.15">
      <c r="B7877">
        <f ca="1">IF(INDEX(Transactions!$L:$L,ROW()-8)="",TODAY(),INDEX(Transactions!$G:$G,ROW()-8))</f>
        <v>46238</v>
      </c>
      <c r="F7877">
        <f>IF(INDEX(Transactions!$L:$L,ROW()-8)="",0,INDEX(Transactions!$Q:$Q,ROW()-8))</f>
        <v>0</v>
      </c>
    </row>
    <row r="7878" spans="2:6" x14ac:dyDescent="0.15">
      <c r="B7878">
        <f ca="1">IF(INDEX(Transactions!$L:$L,ROW()-8)="",TODAY(),INDEX(Transactions!$G:$G,ROW()-8))</f>
        <v>46238</v>
      </c>
      <c r="F7878">
        <f>IF(INDEX(Transactions!$L:$L,ROW()-8)="",0,INDEX(Transactions!$Q:$Q,ROW()-8))</f>
        <v>0</v>
      </c>
    </row>
    <row r="7879" spans="2:6" x14ac:dyDescent="0.15">
      <c r="B7879">
        <f ca="1">IF(INDEX(Transactions!$L:$L,ROW()-8)="",TODAY(),INDEX(Transactions!$G:$G,ROW()-8))</f>
        <v>46238</v>
      </c>
      <c r="F7879">
        <f>IF(INDEX(Transactions!$L:$L,ROW()-8)="",0,INDEX(Transactions!$Q:$Q,ROW()-8))</f>
        <v>0</v>
      </c>
    </row>
    <row r="7880" spans="2:6" x14ac:dyDescent="0.15">
      <c r="B7880">
        <f ca="1">IF(INDEX(Transactions!$L:$L,ROW()-8)="",TODAY(),INDEX(Transactions!$G:$G,ROW()-8))</f>
        <v>46238</v>
      </c>
      <c r="F7880">
        <f>IF(INDEX(Transactions!$L:$L,ROW()-8)="",0,INDEX(Transactions!$Q:$Q,ROW()-8))</f>
        <v>0</v>
      </c>
    </row>
    <row r="7881" spans="2:6" x14ac:dyDescent="0.15">
      <c r="B7881">
        <f ca="1">IF(INDEX(Transactions!$L:$L,ROW()-8)="",TODAY(),INDEX(Transactions!$G:$G,ROW()-8))</f>
        <v>46238</v>
      </c>
      <c r="F7881">
        <f>IF(INDEX(Transactions!$L:$L,ROW()-8)="",0,INDEX(Transactions!$Q:$Q,ROW()-8))</f>
        <v>0</v>
      </c>
    </row>
    <row r="7882" spans="2:6" x14ac:dyDescent="0.15">
      <c r="B7882">
        <f ca="1">IF(INDEX(Transactions!$L:$L,ROW()-8)="",TODAY(),INDEX(Transactions!$G:$G,ROW()-8))</f>
        <v>46238</v>
      </c>
      <c r="F7882">
        <f>IF(INDEX(Transactions!$L:$L,ROW()-8)="",0,INDEX(Transactions!$Q:$Q,ROW()-8))</f>
        <v>0</v>
      </c>
    </row>
    <row r="7883" spans="2:6" x14ac:dyDescent="0.15">
      <c r="B7883">
        <f ca="1">IF(INDEX(Transactions!$L:$L,ROW()-8)="",TODAY(),INDEX(Transactions!$G:$G,ROW()-8))</f>
        <v>46238</v>
      </c>
      <c r="F7883">
        <f>IF(INDEX(Transactions!$L:$L,ROW()-8)="",0,INDEX(Transactions!$Q:$Q,ROW()-8))</f>
        <v>0</v>
      </c>
    </row>
    <row r="7884" spans="2:6" x14ac:dyDescent="0.15">
      <c r="B7884">
        <f ca="1">IF(INDEX(Transactions!$L:$L,ROW()-8)="",TODAY(),INDEX(Transactions!$G:$G,ROW()-8))</f>
        <v>46238</v>
      </c>
      <c r="F7884">
        <f>IF(INDEX(Transactions!$L:$L,ROW()-8)="",0,INDEX(Transactions!$Q:$Q,ROW()-8))</f>
        <v>0</v>
      </c>
    </row>
    <row r="7885" spans="2:6" x14ac:dyDescent="0.15">
      <c r="B7885">
        <f ca="1">IF(INDEX(Transactions!$L:$L,ROW()-8)="",TODAY(),INDEX(Transactions!$G:$G,ROW()-8))</f>
        <v>46238</v>
      </c>
      <c r="F7885">
        <f>IF(INDEX(Transactions!$L:$L,ROW()-8)="",0,INDEX(Transactions!$Q:$Q,ROW()-8))</f>
        <v>0</v>
      </c>
    </row>
    <row r="7886" spans="2:6" x14ac:dyDescent="0.15">
      <c r="B7886">
        <f ca="1">IF(INDEX(Transactions!$L:$L,ROW()-8)="",TODAY(),INDEX(Transactions!$G:$G,ROW()-8))</f>
        <v>46238</v>
      </c>
      <c r="F7886">
        <f>IF(INDEX(Transactions!$L:$L,ROW()-8)="",0,INDEX(Transactions!$Q:$Q,ROW()-8))</f>
        <v>0</v>
      </c>
    </row>
    <row r="7887" spans="2:6" x14ac:dyDescent="0.15">
      <c r="B7887">
        <f ca="1">IF(INDEX(Transactions!$L:$L,ROW()-8)="",TODAY(),INDEX(Transactions!$G:$G,ROW()-8))</f>
        <v>46238</v>
      </c>
      <c r="F7887">
        <f>IF(INDEX(Transactions!$L:$L,ROW()-8)="",0,INDEX(Transactions!$Q:$Q,ROW()-8))</f>
        <v>0</v>
      </c>
    </row>
    <row r="7888" spans="2:6" x14ac:dyDescent="0.15">
      <c r="B7888">
        <f ca="1">IF(INDEX(Transactions!$L:$L,ROW()-8)="",TODAY(),INDEX(Transactions!$G:$G,ROW()-8))</f>
        <v>46238</v>
      </c>
      <c r="F7888">
        <f>IF(INDEX(Transactions!$L:$L,ROW()-8)="",0,INDEX(Transactions!$Q:$Q,ROW()-8))</f>
        <v>0</v>
      </c>
    </row>
    <row r="7889" spans="2:6" x14ac:dyDescent="0.15">
      <c r="B7889">
        <f ca="1">IF(INDEX(Transactions!$L:$L,ROW()-8)="",TODAY(),INDEX(Transactions!$G:$G,ROW()-8))</f>
        <v>46238</v>
      </c>
      <c r="F7889">
        <f>IF(INDEX(Transactions!$L:$L,ROW()-8)="",0,INDEX(Transactions!$Q:$Q,ROW()-8))</f>
        <v>0</v>
      </c>
    </row>
    <row r="7890" spans="2:6" x14ac:dyDescent="0.15">
      <c r="B7890">
        <f ca="1">IF(INDEX(Transactions!$L:$L,ROW()-8)="",TODAY(),INDEX(Transactions!$G:$G,ROW()-8))</f>
        <v>46238</v>
      </c>
      <c r="F7890">
        <f>IF(INDEX(Transactions!$L:$L,ROW()-8)="",0,INDEX(Transactions!$Q:$Q,ROW()-8))</f>
        <v>0</v>
      </c>
    </row>
    <row r="7891" spans="2:6" x14ac:dyDescent="0.15">
      <c r="B7891">
        <f ca="1">IF(INDEX(Transactions!$L:$L,ROW()-8)="",TODAY(),INDEX(Transactions!$G:$G,ROW()-8))</f>
        <v>46238</v>
      </c>
      <c r="F7891">
        <f>IF(INDEX(Transactions!$L:$L,ROW()-8)="",0,INDEX(Transactions!$Q:$Q,ROW()-8))</f>
        <v>0</v>
      </c>
    </row>
    <row r="7892" spans="2:6" x14ac:dyDescent="0.15">
      <c r="B7892">
        <f ca="1">IF(INDEX(Transactions!$L:$L,ROW()-8)="",TODAY(),INDEX(Transactions!$G:$G,ROW()-8))</f>
        <v>46238</v>
      </c>
      <c r="F7892">
        <f>IF(INDEX(Transactions!$L:$L,ROW()-8)="",0,INDEX(Transactions!$Q:$Q,ROW()-8))</f>
        <v>0</v>
      </c>
    </row>
    <row r="7893" spans="2:6" x14ac:dyDescent="0.15">
      <c r="B7893">
        <f ca="1">IF(INDEX(Transactions!$L:$L,ROW()-8)="",TODAY(),INDEX(Transactions!$G:$G,ROW()-8))</f>
        <v>46238</v>
      </c>
      <c r="F7893">
        <f>IF(INDEX(Transactions!$L:$L,ROW()-8)="",0,INDEX(Transactions!$Q:$Q,ROW()-8))</f>
        <v>0</v>
      </c>
    </row>
    <row r="7894" spans="2:6" x14ac:dyDescent="0.15">
      <c r="B7894">
        <f ca="1">IF(INDEX(Transactions!$L:$L,ROW()-8)="",TODAY(),INDEX(Transactions!$G:$G,ROW()-8))</f>
        <v>46238</v>
      </c>
      <c r="F7894">
        <f>IF(INDEX(Transactions!$L:$L,ROW()-8)="",0,INDEX(Transactions!$Q:$Q,ROW()-8))</f>
        <v>0</v>
      </c>
    </row>
    <row r="7895" spans="2:6" x14ac:dyDescent="0.15">
      <c r="B7895">
        <f ca="1">IF(INDEX(Transactions!$L:$L,ROW()-8)="",TODAY(),INDEX(Transactions!$G:$G,ROW()-8))</f>
        <v>46238</v>
      </c>
      <c r="F7895">
        <f>IF(INDEX(Transactions!$L:$L,ROW()-8)="",0,INDEX(Transactions!$Q:$Q,ROW()-8))</f>
        <v>0</v>
      </c>
    </row>
    <row r="7896" spans="2:6" x14ac:dyDescent="0.15">
      <c r="B7896">
        <f ca="1">IF(INDEX(Transactions!$L:$L,ROW()-8)="",TODAY(),INDEX(Transactions!$G:$G,ROW()-8))</f>
        <v>46238</v>
      </c>
      <c r="F7896">
        <f>IF(INDEX(Transactions!$L:$L,ROW()-8)="",0,INDEX(Transactions!$Q:$Q,ROW()-8))</f>
        <v>0</v>
      </c>
    </row>
    <row r="7897" spans="2:6" x14ac:dyDescent="0.15">
      <c r="B7897">
        <f ca="1">IF(INDEX(Transactions!$L:$L,ROW()-8)="",TODAY(),INDEX(Transactions!$G:$G,ROW()-8))</f>
        <v>46238</v>
      </c>
      <c r="F7897">
        <f>IF(INDEX(Transactions!$L:$L,ROW()-8)="",0,INDEX(Transactions!$Q:$Q,ROW()-8))</f>
        <v>0</v>
      </c>
    </row>
    <row r="7898" spans="2:6" x14ac:dyDescent="0.15">
      <c r="B7898">
        <f ca="1">IF(INDEX(Transactions!$L:$L,ROW()-8)="",TODAY(),INDEX(Transactions!$G:$G,ROW()-8))</f>
        <v>46238</v>
      </c>
      <c r="F7898">
        <f>IF(INDEX(Transactions!$L:$L,ROW()-8)="",0,INDEX(Transactions!$Q:$Q,ROW()-8))</f>
        <v>0</v>
      </c>
    </row>
    <row r="7899" spans="2:6" x14ac:dyDescent="0.15">
      <c r="B7899">
        <f ca="1">IF(INDEX(Transactions!$L:$L,ROW()-8)="",TODAY(),INDEX(Transactions!$G:$G,ROW()-8))</f>
        <v>46238</v>
      </c>
      <c r="F7899">
        <f>IF(INDEX(Transactions!$L:$L,ROW()-8)="",0,INDEX(Transactions!$Q:$Q,ROW()-8))</f>
        <v>0</v>
      </c>
    </row>
    <row r="7900" spans="2:6" x14ac:dyDescent="0.15">
      <c r="B7900">
        <f ca="1">IF(INDEX(Transactions!$L:$L,ROW()-8)="",TODAY(),INDEX(Transactions!$G:$G,ROW()-8))</f>
        <v>46238</v>
      </c>
      <c r="F7900">
        <f>IF(INDEX(Transactions!$L:$L,ROW()-8)="",0,INDEX(Transactions!$Q:$Q,ROW()-8))</f>
        <v>0</v>
      </c>
    </row>
    <row r="7901" spans="2:6" x14ac:dyDescent="0.15">
      <c r="B7901">
        <f ca="1">IF(INDEX(Transactions!$L:$L,ROW()-8)="",TODAY(),INDEX(Transactions!$G:$G,ROW()-8))</f>
        <v>46238</v>
      </c>
      <c r="F7901">
        <f>IF(INDEX(Transactions!$L:$L,ROW()-8)="",0,INDEX(Transactions!$Q:$Q,ROW()-8))</f>
        <v>0</v>
      </c>
    </row>
    <row r="7902" spans="2:6" x14ac:dyDescent="0.15">
      <c r="B7902">
        <f ca="1">IF(INDEX(Transactions!$L:$L,ROW()-8)="",TODAY(),INDEX(Transactions!$G:$G,ROW()-8))</f>
        <v>46238</v>
      </c>
      <c r="F7902">
        <f>IF(INDEX(Transactions!$L:$L,ROW()-8)="",0,INDEX(Transactions!$Q:$Q,ROW()-8))</f>
        <v>0</v>
      </c>
    </row>
    <row r="7903" spans="2:6" x14ac:dyDescent="0.15">
      <c r="B7903">
        <f ca="1">IF(INDEX(Transactions!$L:$L,ROW()-8)="",TODAY(),INDEX(Transactions!$G:$G,ROW()-8))</f>
        <v>46238</v>
      </c>
      <c r="F7903">
        <f>IF(INDEX(Transactions!$L:$L,ROW()-8)="",0,INDEX(Transactions!$Q:$Q,ROW()-8))</f>
        <v>0</v>
      </c>
    </row>
    <row r="7904" spans="2:6" x14ac:dyDescent="0.15">
      <c r="B7904">
        <f ca="1">IF(INDEX(Transactions!$L:$L,ROW()-8)="",TODAY(),INDEX(Transactions!$G:$G,ROW()-8))</f>
        <v>46238</v>
      </c>
      <c r="F7904">
        <f>IF(INDEX(Transactions!$L:$L,ROW()-8)="",0,INDEX(Transactions!$Q:$Q,ROW()-8))</f>
        <v>0</v>
      </c>
    </row>
    <row r="7905" spans="2:6" x14ac:dyDescent="0.15">
      <c r="B7905">
        <f ca="1">IF(INDEX(Transactions!$L:$L,ROW()-8)="",TODAY(),INDEX(Transactions!$G:$G,ROW()-8))</f>
        <v>46238</v>
      </c>
      <c r="F7905">
        <f>IF(INDEX(Transactions!$L:$L,ROW()-8)="",0,INDEX(Transactions!$Q:$Q,ROW()-8))</f>
        <v>0</v>
      </c>
    </row>
    <row r="7906" spans="2:6" x14ac:dyDescent="0.15">
      <c r="B7906">
        <f ca="1">IF(INDEX(Transactions!$L:$L,ROW()-8)="",TODAY(),INDEX(Transactions!$G:$G,ROW()-8))</f>
        <v>46238</v>
      </c>
      <c r="F7906">
        <f>IF(INDEX(Transactions!$L:$L,ROW()-8)="",0,INDEX(Transactions!$Q:$Q,ROW()-8))</f>
        <v>0</v>
      </c>
    </row>
    <row r="7907" spans="2:6" x14ac:dyDescent="0.15">
      <c r="B7907">
        <f ca="1">IF(INDEX(Transactions!$L:$L,ROW()-8)="",TODAY(),INDEX(Transactions!$G:$G,ROW()-8))</f>
        <v>46238</v>
      </c>
      <c r="F7907">
        <f>IF(INDEX(Transactions!$L:$L,ROW()-8)="",0,INDEX(Transactions!$Q:$Q,ROW()-8))</f>
        <v>0</v>
      </c>
    </row>
    <row r="7908" spans="2:6" x14ac:dyDescent="0.15">
      <c r="B7908">
        <f ca="1">IF(INDEX(Transactions!$L:$L,ROW()-8)="",TODAY(),INDEX(Transactions!$G:$G,ROW()-8))</f>
        <v>46238</v>
      </c>
      <c r="F7908">
        <f>IF(INDEX(Transactions!$L:$L,ROW()-8)="",0,INDEX(Transactions!$Q:$Q,ROW()-8))</f>
        <v>0</v>
      </c>
    </row>
    <row r="7909" spans="2:6" x14ac:dyDescent="0.15">
      <c r="B7909">
        <f ca="1">IF(INDEX(Transactions!$L:$L,ROW()-8)="",TODAY(),INDEX(Transactions!$G:$G,ROW()-8))</f>
        <v>46238</v>
      </c>
      <c r="F7909">
        <f>IF(INDEX(Transactions!$L:$L,ROW()-8)="",0,INDEX(Transactions!$Q:$Q,ROW()-8))</f>
        <v>0</v>
      </c>
    </row>
    <row r="7910" spans="2:6" x14ac:dyDescent="0.15">
      <c r="B7910">
        <f ca="1">IF(INDEX(Transactions!$L:$L,ROW()-8)="",TODAY(),INDEX(Transactions!$G:$G,ROW()-8))</f>
        <v>46238</v>
      </c>
      <c r="F7910">
        <f>IF(INDEX(Transactions!$L:$L,ROW()-8)="",0,INDEX(Transactions!$Q:$Q,ROW()-8))</f>
        <v>0</v>
      </c>
    </row>
    <row r="7911" spans="2:6" x14ac:dyDescent="0.15">
      <c r="B7911">
        <f ca="1">IF(INDEX(Transactions!$L:$L,ROW()-8)="",TODAY(),INDEX(Transactions!$G:$G,ROW()-8))</f>
        <v>46238</v>
      </c>
      <c r="F7911">
        <f>IF(INDEX(Transactions!$L:$L,ROW()-8)="",0,INDEX(Transactions!$Q:$Q,ROW()-8))</f>
        <v>0</v>
      </c>
    </row>
    <row r="7912" spans="2:6" x14ac:dyDescent="0.15">
      <c r="B7912">
        <f ca="1">IF(INDEX(Transactions!$L:$L,ROW()-8)="",TODAY(),INDEX(Transactions!$G:$G,ROW()-8))</f>
        <v>46238</v>
      </c>
      <c r="F7912">
        <f>IF(INDEX(Transactions!$L:$L,ROW()-8)="",0,INDEX(Transactions!$Q:$Q,ROW()-8))</f>
        <v>0</v>
      </c>
    </row>
    <row r="7913" spans="2:6" x14ac:dyDescent="0.15">
      <c r="B7913">
        <f ca="1">IF(INDEX(Transactions!$L:$L,ROW()-8)="",TODAY(),INDEX(Transactions!$G:$G,ROW()-8))</f>
        <v>46238</v>
      </c>
      <c r="F7913">
        <f>IF(INDEX(Transactions!$L:$L,ROW()-8)="",0,INDEX(Transactions!$Q:$Q,ROW()-8))</f>
        <v>0</v>
      </c>
    </row>
    <row r="7914" spans="2:6" x14ac:dyDescent="0.15">
      <c r="B7914">
        <f ca="1">IF(INDEX(Transactions!$L:$L,ROW()-8)="",TODAY(),INDEX(Transactions!$G:$G,ROW()-8))</f>
        <v>46238</v>
      </c>
      <c r="F7914">
        <f>IF(INDEX(Transactions!$L:$L,ROW()-8)="",0,INDEX(Transactions!$Q:$Q,ROW()-8))</f>
        <v>0</v>
      </c>
    </row>
    <row r="7915" spans="2:6" x14ac:dyDescent="0.15">
      <c r="B7915">
        <f ca="1">IF(INDEX(Transactions!$L:$L,ROW()-8)="",TODAY(),INDEX(Transactions!$G:$G,ROW()-8))</f>
        <v>46238</v>
      </c>
      <c r="F7915">
        <f>IF(INDEX(Transactions!$L:$L,ROW()-8)="",0,INDEX(Transactions!$Q:$Q,ROW()-8))</f>
        <v>0</v>
      </c>
    </row>
    <row r="7916" spans="2:6" x14ac:dyDescent="0.15">
      <c r="B7916">
        <f ca="1">IF(INDEX(Transactions!$L:$L,ROW()-8)="",TODAY(),INDEX(Transactions!$G:$G,ROW()-8))</f>
        <v>46238</v>
      </c>
      <c r="F7916">
        <f>IF(INDEX(Transactions!$L:$L,ROW()-8)="",0,INDEX(Transactions!$Q:$Q,ROW()-8))</f>
        <v>0</v>
      </c>
    </row>
    <row r="7917" spans="2:6" x14ac:dyDescent="0.15">
      <c r="B7917">
        <f ca="1">IF(INDEX(Transactions!$L:$L,ROW()-8)="",TODAY(),INDEX(Transactions!$G:$G,ROW()-8))</f>
        <v>46238</v>
      </c>
      <c r="F7917">
        <f>IF(INDEX(Transactions!$L:$L,ROW()-8)="",0,INDEX(Transactions!$Q:$Q,ROW()-8))</f>
        <v>0</v>
      </c>
    </row>
    <row r="7918" spans="2:6" x14ac:dyDescent="0.15">
      <c r="B7918">
        <f ca="1">IF(INDEX(Transactions!$L:$L,ROW()-8)="",TODAY(),INDEX(Transactions!$G:$G,ROW()-8))</f>
        <v>46238</v>
      </c>
      <c r="F7918">
        <f>IF(INDEX(Transactions!$L:$L,ROW()-8)="",0,INDEX(Transactions!$Q:$Q,ROW()-8))</f>
        <v>0</v>
      </c>
    </row>
    <row r="7919" spans="2:6" x14ac:dyDescent="0.15">
      <c r="B7919">
        <f ca="1">IF(INDEX(Transactions!$L:$L,ROW()-8)="",TODAY(),INDEX(Transactions!$G:$G,ROW()-8))</f>
        <v>46238</v>
      </c>
      <c r="F7919">
        <f>IF(INDEX(Transactions!$L:$L,ROW()-8)="",0,INDEX(Transactions!$Q:$Q,ROW()-8))</f>
        <v>0</v>
      </c>
    </row>
    <row r="7920" spans="2:6" x14ac:dyDescent="0.15">
      <c r="B7920">
        <f ca="1">IF(INDEX(Transactions!$L:$L,ROW()-8)="",TODAY(),INDEX(Transactions!$G:$G,ROW()-8))</f>
        <v>46238</v>
      </c>
      <c r="F7920">
        <f>IF(INDEX(Transactions!$L:$L,ROW()-8)="",0,INDEX(Transactions!$Q:$Q,ROW()-8))</f>
        <v>0</v>
      </c>
    </row>
    <row r="7921" spans="2:6" x14ac:dyDescent="0.15">
      <c r="B7921">
        <f ca="1">IF(INDEX(Transactions!$L:$L,ROW()-8)="",TODAY(),INDEX(Transactions!$G:$G,ROW()-8))</f>
        <v>46238</v>
      </c>
      <c r="F7921">
        <f>IF(INDEX(Transactions!$L:$L,ROW()-8)="",0,INDEX(Transactions!$Q:$Q,ROW()-8))</f>
        <v>0</v>
      </c>
    </row>
    <row r="7922" spans="2:6" x14ac:dyDescent="0.15">
      <c r="B7922">
        <f ca="1">IF(INDEX(Transactions!$L:$L,ROW()-8)="",TODAY(),INDEX(Transactions!$G:$G,ROW()-8))</f>
        <v>46238</v>
      </c>
      <c r="F7922">
        <f>IF(INDEX(Transactions!$L:$L,ROW()-8)="",0,INDEX(Transactions!$Q:$Q,ROW()-8))</f>
        <v>0</v>
      </c>
    </row>
    <row r="7923" spans="2:6" x14ac:dyDescent="0.15">
      <c r="B7923">
        <f ca="1">IF(INDEX(Transactions!$L:$L,ROW()-8)="",TODAY(),INDEX(Transactions!$G:$G,ROW()-8))</f>
        <v>46238</v>
      </c>
      <c r="F7923">
        <f>IF(INDEX(Transactions!$L:$L,ROW()-8)="",0,INDEX(Transactions!$Q:$Q,ROW()-8))</f>
        <v>0</v>
      </c>
    </row>
    <row r="7924" spans="2:6" x14ac:dyDescent="0.15">
      <c r="B7924">
        <f ca="1">IF(INDEX(Transactions!$L:$L,ROW()-8)="",TODAY(),INDEX(Transactions!$G:$G,ROW()-8))</f>
        <v>46238</v>
      </c>
      <c r="F7924">
        <f>IF(INDEX(Transactions!$L:$L,ROW()-8)="",0,INDEX(Transactions!$Q:$Q,ROW()-8))</f>
        <v>0</v>
      </c>
    </row>
    <row r="7925" spans="2:6" x14ac:dyDescent="0.15">
      <c r="B7925">
        <f ca="1">IF(INDEX(Transactions!$L:$L,ROW()-8)="",TODAY(),INDEX(Transactions!$G:$G,ROW()-8))</f>
        <v>46238</v>
      </c>
      <c r="F7925">
        <f>IF(INDEX(Transactions!$L:$L,ROW()-8)="",0,INDEX(Transactions!$Q:$Q,ROW()-8))</f>
        <v>0</v>
      </c>
    </row>
    <row r="7926" spans="2:6" x14ac:dyDescent="0.15">
      <c r="B7926">
        <f ca="1">IF(INDEX(Transactions!$L:$L,ROW()-8)="",TODAY(),INDEX(Transactions!$G:$G,ROW()-8))</f>
        <v>46238</v>
      </c>
      <c r="F7926">
        <f>IF(INDEX(Transactions!$L:$L,ROW()-8)="",0,INDEX(Transactions!$Q:$Q,ROW()-8))</f>
        <v>0</v>
      </c>
    </row>
    <row r="7927" spans="2:6" x14ac:dyDescent="0.15">
      <c r="B7927">
        <f ca="1">IF(INDEX(Transactions!$L:$L,ROW()-8)="",TODAY(),INDEX(Transactions!$G:$G,ROW()-8))</f>
        <v>46238</v>
      </c>
      <c r="F7927">
        <f>IF(INDEX(Transactions!$L:$L,ROW()-8)="",0,INDEX(Transactions!$Q:$Q,ROW()-8))</f>
        <v>0</v>
      </c>
    </row>
    <row r="7928" spans="2:6" x14ac:dyDescent="0.15">
      <c r="B7928">
        <f ca="1">IF(INDEX(Transactions!$L:$L,ROW()-8)="",TODAY(),INDEX(Transactions!$G:$G,ROW()-8))</f>
        <v>46238</v>
      </c>
      <c r="F7928">
        <f>IF(INDEX(Transactions!$L:$L,ROW()-8)="",0,INDEX(Transactions!$Q:$Q,ROW()-8))</f>
        <v>0</v>
      </c>
    </row>
    <row r="7929" spans="2:6" x14ac:dyDescent="0.15">
      <c r="B7929">
        <f ca="1">IF(INDEX(Transactions!$L:$L,ROW()-8)="",TODAY(),INDEX(Transactions!$G:$G,ROW()-8))</f>
        <v>46238</v>
      </c>
      <c r="F7929">
        <f>IF(INDEX(Transactions!$L:$L,ROW()-8)="",0,INDEX(Transactions!$Q:$Q,ROW()-8))</f>
        <v>0</v>
      </c>
    </row>
    <row r="7930" spans="2:6" x14ac:dyDescent="0.15">
      <c r="B7930">
        <f ca="1">IF(INDEX(Transactions!$L:$L,ROW()-8)="",TODAY(),INDEX(Transactions!$G:$G,ROW()-8))</f>
        <v>46238</v>
      </c>
      <c r="F7930">
        <f>IF(INDEX(Transactions!$L:$L,ROW()-8)="",0,INDEX(Transactions!$Q:$Q,ROW()-8))</f>
        <v>0</v>
      </c>
    </row>
    <row r="7931" spans="2:6" x14ac:dyDescent="0.15">
      <c r="B7931">
        <f ca="1">IF(INDEX(Transactions!$L:$L,ROW()-8)="",TODAY(),INDEX(Transactions!$G:$G,ROW()-8))</f>
        <v>46238</v>
      </c>
      <c r="F7931">
        <f>IF(INDEX(Transactions!$L:$L,ROW()-8)="",0,INDEX(Transactions!$Q:$Q,ROW()-8))</f>
        <v>0</v>
      </c>
    </row>
    <row r="7932" spans="2:6" x14ac:dyDescent="0.15">
      <c r="B7932">
        <f ca="1">IF(INDEX(Transactions!$L:$L,ROW()-8)="",TODAY(),INDEX(Transactions!$G:$G,ROW()-8))</f>
        <v>46238</v>
      </c>
      <c r="F7932">
        <f>IF(INDEX(Transactions!$L:$L,ROW()-8)="",0,INDEX(Transactions!$Q:$Q,ROW()-8))</f>
        <v>0</v>
      </c>
    </row>
    <row r="7933" spans="2:6" x14ac:dyDescent="0.15">
      <c r="B7933">
        <f ca="1">IF(INDEX(Transactions!$L:$L,ROW()-8)="",TODAY(),INDEX(Transactions!$G:$G,ROW()-8))</f>
        <v>46238</v>
      </c>
      <c r="F7933">
        <f>IF(INDEX(Transactions!$L:$L,ROW()-8)="",0,INDEX(Transactions!$Q:$Q,ROW()-8))</f>
        <v>0</v>
      </c>
    </row>
    <row r="7934" spans="2:6" x14ac:dyDescent="0.15">
      <c r="B7934">
        <f ca="1">IF(INDEX(Transactions!$L:$L,ROW()-8)="",TODAY(),INDEX(Transactions!$G:$G,ROW()-8))</f>
        <v>46238</v>
      </c>
      <c r="F7934">
        <f>IF(INDEX(Transactions!$L:$L,ROW()-8)="",0,INDEX(Transactions!$Q:$Q,ROW()-8))</f>
        <v>0</v>
      </c>
    </row>
    <row r="7935" spans="2:6" x14ac:dyDescent="0.15">
      <c r="B7935">
        <f ca="1">IF(INDEX(Transactions!$L:$L,ROW()-8)="",TODAY(),INDEX(Transactions!$G:$G,ROW()-8))</f>
        <v>46238</v>
      </c>
      <c r="F7935">
        <f>IF(INDEX(Transactions!$L:$L,ROW()-8)="",0,INDEX(Transactions!$Q:$Q,ROW()-8))</f>
        <v>0</v>
      </c>
    </row>
    <row r="7936" spans="2:6" x14ac:dyDescent="0.15">
      <c r="B7936">
        <f ca="1">IF(INDEX(Transactions!$L:$L,ROW()-8)="",TODAY(),INDEX(Transactions!$G:$G,ROW()-8))</f>
        <v>46238</v>
      </c>
      <c r="F7936">
        <f>IF(INDEX(Transactions!$L:$L,ROW()-8)="",0,INDEX(Transactions!$Q:$Q,ROW()-8))</f>
        <v>0</v>
      </c>
    </row>
    <row r="7937" spans="2:6" x14ac:dyDescent="0.15">
      <c r="B7937">
        <f ca="1">IF(INDEX(Transactions!$L:$L,ROW()-8)="",TODAY(),INDEX(Transactions!$G:$G,ROW()-8))</f>
        <v>46238</v>
      </c>
      <c r="F7937">
        <f>IF(INDEX(Transactions!$L:$L,ROW()-8)="",0,INDEX(Transactions!$Q:$Q,ROW()-8))</f>
        <v>0</v>
      </c>
    </row>
    <row r="7938" spans="2:6" x14ac:dyDescent="0.15">
      <c r="B7938">
        <f ca="1">IF(INDEX(Transactions!$L:$L,ROW()-8)="",TODAY(),INDEX(Transactions!$G:$G,ROW()-8))</f>
        <v>46238</v>
      </c>
      <c r="F7938">
        <f>IF(INDEX(Transactions!$L:$L,ROW()-8)="",0,INDEX(Transactions!$Q:$Q,ROW()-8))</f>
        <v>0</v>
      </c>
    </row>
    <row r="7939" spans="2:6" x14ac:dyDescent="0.15">
      <c r="B7939">
        <f ca="1">IF(INDEX(Transactions!$L:$L,ROW()-8)="",TODAY(),INDEX(Transactions!$G:$G,ROW()-8))</f>
        <v>46238</v>
      </c>
      <c r="F7939">
        <f>IF(INDEX(Transactions!$L:$L,ROW()-8)="",0,INDEX(Transactions!$Q:$Q,ROW()-8))</f>
        <v>0</v>
      </c>
    </row>
    <row r="7940" spans="2:6" x14ac:dyDescent="0.15">
      <c r="B7940">
        <f ca="1">IF(INDEX(Transactions!$L:$L,ROW()-8)="",TODAY(),INDEX(Transactions!$G:$G,ROW()-8))</f>
        <v>46238</v>
      </c>
      <c r="F7940">
        <f>IF(INDEX(Transactions!$L:$L,ROW()-8)="",0,INDEX(Transactions!$Q:$Q,ROW()-8))</f>
        <v>0</v>
      </c>
    </row>
    <row r="7941" spans="2:6" x14ac:dyDescent="0.15">
      <c r="B7941">
        <f ca="1">IF(INDEX(Transactions!$L:$L,ROW()-8)="",TODAY(),INDEX(Transactions!$G:$G,ROW()-8))</f>
        <v>46238</v>
      </c>
      <c r="F7941">
        <f>IF(INDEX(Transactions!$L:$L,ROW()-8)="",0,INDEX(Transactions!$Q:$Q,ROW()-8))</f>
        <v>0</v>
      </c>
    </row>
    <row r="7942" spans="2:6" x14ac:dyDescent="0.15">
      <c r="B7942">
        <f ca="1">IF(INDEX(Transactions!$L:$L,ROW()-8)="",TODAY(),INDEX(Transactions!$G:$G,ROW()-8))</f>
        <v>46238</v>
      </c>
      <c r="F7942">
        <f>IF(INDEX(Transactions!$L:$L,ROW()-8)="",0,INDEX(Transactions!$Q:$Q,ROW()-8))</f>
        <v>0</v>
      </c>
    </row>
    <row r="7943" spans="2:6" x14ac:dyDescent="0.15">
      <c r="B7943">
        <f ca="1">IF(INDEX(Transactions!$L:$L,ROW()-8)="",TODAY(),INDEX(Transactions!$G:$G,ROW()-8))</f>
        <v>46238</v>
      </c>
      <c r="F7943">
        <f>IF(INDEX(Transactions!$L:$L,ROW()-8)="",0,INDEX(Transactions!$Q:$Q,ROW()-8))</f>
        <v>0</v>
      </c>
    </row>
    <row r="7944" spans="2:6" x14ac:dyDescent="0.15">
      <c r="B7944">
        <f ca="1">IF(INDEX(Transactions!$L:$L,ROW()-8)="",TODAY(),INDEX(Transactions!$G:$G,ROW()-8))</f>
        <v>46238</v>
      </c>
      <c r="F7944">
        <f>IF(INDEX(Transactions!$L:$L,ROW()-8)="",0,INDEX(Transactions!$Q:$Q,ROW()-8))</f>
        <v>0</v>
      </c>
    </row>
    <row r="7945" spans="2:6" x14ac:dyDescent="0.15">
      <c r="B7945">
        <f ca="1">IF(INDEX(Transactions!$L:$L,ROW()-8)="",TODAY(),INDEX(Transactions!$G:$G,ROW()-8))</f>
        <v>46238</v>
      </c>
      <c r="F7945">
        <f>IF(INDEX(Transactions!$L:$L,ROW()-8)="",0,INDEX(Transactions!$Q:$Q,ROW()-8))</f>
        <v>0</v>
      </c>
    </row>
    <row r="7946" spans="2:6" x14ac:dyDescent="0.15">
      <c r="B7946">
        <f ca="1">IF(INDEX(Transactions!$L:$L,ROW()-8)="",TODAY(),INDEX(Transactions!$G:$G,ROW()-8))</f>
        <v>46238</v>
      </c>
      <c r="F7946">
        <f>IF(INDEX(Transactions!$L:$L,ROW()-8)="",0,INDEX(Transactions!$Q:$Q,ROW()-8))</f>
        <v>0</v>
      </c>
    </row>
    <row r="7947" spans="2:6" x14ac:dyDescent="0.15">
      <c r="B7947">
        <f ca="1">IF(INDEX(Transactions!$L:$L,ROW()-8)="",TODAY(),INDEX(Transactions!$G:$G,ROW()-8))</f>
        <v>46238</v>
      </c>
      <c r="F7947">
        <f>IF(INDEX(Transactions!$L:$L,ROW()-8)="",0,INDEX(Transactions!$Q:$Q,ROW()-8))</f>
        <v>0</v>
      </c>
    </row>
    <row r="7948" spans="2:6" x14ac:dyDescent="0.15">
      <c r="B7948">
        <f ca="1">IF(INDEX(Transactions!$L:$L,ROW()-8)="",TODAY(),INDEX(Transactions!$G:$G,ROW()-8))</f>
        <v>46238</v>
      </c>
      <c r="F7948">
        <f>IF(INDEX(Transactions!$L:$L,ROW()-8)="",0,INDEX(Transactions!$Q:$Q,ROW()-8))</f>
        <v>0</v>
      </c>
    </row>
    <row r="7949" spans="2:6" x14ac:dyDescent="0.15">
      <c r="B7949">
        <f ca="1">IF(INDEX(Transactions!$L:$L,ROW()-8)="",TODAY(),INDEX(Transactions!$G:$G,ROW()-8))</f>
        <v>46238</v>
      </c>
      <c r="F7949">
        <f>IF(INDEX(Transactions!$L:$L,ROW()-8)="",0,INDEX(Transactions!$Q:$Q,ROW()-8))</f>
        <v>0</v>
      </c>
    </row>
    <row r="7950" spans="2:6" x14ac:dyDescent="0.15">
      <c r="B7950">
        <f ca="1">IF(INDEX(Transactions!$L:$L,ROW()-8)="",TODAY(),INDEX(Transactions!$G:$G,ROW()-8))</f>
        <v>46238</v>
      </c>
      <c r="F7950">
        <f>IF(INDEX(Transactions!$L:$L,ROW()-8)="",0,INDEX(Transactions!$Q:$Q,ROW()-8))</f>
        <v>0</v>
      </c>
    </row>
    <row r="7951" spans="2:6" x14ac:dyDescent="0.15">
      <c r="B7951">
        <f ca="1">IF(INDEX(Transactions!$L:$L,ROW()-8)="",TODAY(),INDEX(Transactions!$G:$G,ROW()-8))</f>
        <v>46238</v>
      </c>
      <c r="F7951">
        <f>IF(INDEX(Transactions!$L:$L,ROW()-8)="",0,INDEX(Transactions!$Q:$Q,ROW()-8))</f>
        <v>0</v>
      </c>
    </row>
    <row r="7952" spans="2:6" x14ac:dyDescent="0.15">
      <c r="B7952">
        <f ca="1">IF(INDEX(Transactions!$L:$L,ROW()-8)="",TODAY(),INDEX(Transactions!$G:$G,ROW()-8))</f>
        <v>46238</v>
      </c>
      <c r="F7952">
        <f>IF(INDEX(Transactions!$L:$L,ROW()-8)="",0,INDEX(Transactions!$Q:$Q,ROW()-8))</f>
        <v>0</v>
      </c>
    </row>
    <row r="7953" spans="2:6" x14ac:dyDescent="0.15">
      <c r="B7953">
        <f ca="1">IF(INDEX(Transactions!$L:$L,ROW()-8)="",TODAY(),INDEX(Transactions!$G:$G,ROW()-8))</f>
        <v>46238</v>
      </c>
      <c r="F7953">
        <f>IF(INDEX(Transactions!$L:$L,ROW()-8)="",0,INDEX(Transactions!$Q:$Q,ROW()-8))</f>
        <v>0</v>
      </c>
    </row>
    <row r="7954" spans="2:6" x14ac:dyDescent="0.15">
      <c r="B7954">
        <f ca="1">IF(INDEX(Transactions!$L:$L,ROW()-8)="",TODAY(),INDEX(Transactions!$G:$G,ROW()-8))</f>
        <v>46238</v>
      </c>
      <c r="F7954">
        <f>IF(INDEX(Transactions!$L:$L,ROW()-8)="",0,INDEX(Transactions!$Q:$Q,ROW()-8))</f>
        <v>0</v>
      </c>
    </row>
    <row r="7955" spans="2:6" x14ac:dyDescent="0.15">
      <c r="B7955">
        <f ca="1">IF(INDEX(Transactions!$L:$L,ROW()-8)="",TODAY(),INDEX(Transactions!$G:$G,ROW()-8))</f>
        <v>46238</v>
      </c>
      <c r="F7955">
        <f>IF(INDEX(Transactions!$L:$L,ROW()-8)="",0,INDEX(Transactions!$Q:$Q,ROW()-8))</f>
        <v>0</v>
      </c>
    </row>
    <row r="7956" spans="2:6" x14ac:dyDescent="0.15">
      <c r="B7956">
        <f ca="1">IF(INDEX(Transactions!$L:$L,ROW()-8)="",TODAY(),INDEX(Transactions!$G:$G,ROW()-8))</f>
        <v>46238</v>
      </c>
      <c r="F7956">
        <f>IF(INDEX(Transactions!$L:$L,ROW()-8)="",0,INDEX(Transactions!$Q:$Q,ROW()-8))</f>
        <v>0</v>
      </c>
    </row>
    <row r="7957" spans="2:6" x14ac:dyDescent="0.15">
      <c r="B7957">
        <f ca="1">IF(INDEX(Transactions!$L:$L,ROW()-8)="",TODAY(),INDEX(Transactions!$G:$G,ROW()-8))</f>
        <v>46238</v>
      </c>
      <c r="F7957">
        <f>IF(INDEX(Transactions!$L:$L,ROW()-8)="",0,INDEX(Transactions!$Q:$Q,ROW()-8))</f>
        <v>0</v>
      </c>
    </row>
    <row r="7958" spans="2:6" x14ac:dyDescent="0.15">
      <c r="B7958">
        <f ca="1">IF(INDEX(Transactions!$L:$L,ROW()-8)="",TODAY(),INDEX(Transactions!$G:$G,ROW()-8))</f>
        <v>46238</v>
      </c>
      <c r="F7958">
        <f>IF(INDEX(Transactions!$L:$L,ROW()-8)="",0,INDEX(Transactions!$Q:$Q,ROW()-8))</f>
        <v>0</v>
      </c>
    </row>
    <row r="7959" spans="2:6" x14ac:dyDescent="0.15">
      <c r="B7959">
        <f ca="1">IF(INDEX(Transactions!$L:$L,ROW()-8)="",TODAY(),INDEX(Transactions!$G:$G,ROW()-8))</f>
        <v>46238</v>
      </c>
      <c r="F7959">
        <f>IF(INDEX(Transactions!$L:$L,ROW()-8)="",0,INDEX(Transactions!$Q:$Q,ROW()-8))</f>
        <v>0</v>
      </c>
    </row>
    <row r="7960" spans="2:6" x14ac:dyDescent="0.15">
      <c r="B7960">
        <f ca="1">IF(INDEX(Transactions!$L:$L,ROW()-8)="",TODAY(),INDEX(Transactions!$G:$G,ROW()-8))</f>
        <v>46238</v>
      </c>
      <c r="F7960">
        <f>IF(INDEX(Transactions!$L:$L,ROW()-8)="",0,INDEX(Transactions!$Q:$Q,ROW()-8))</f>
        <v>0</v>
      </c>
    </row>
    <row r="7961" spans="2:6" x14ac:dyDescent="0.15">
      <c r="B7961">
        <f ca="1">IF(INDEX(Transactions!$L:$L,ROW()-8)="",TODAY(),INDEX(Transactions!$G:$G,ROW()-8))</f>
        <v>46238</v>
      </c>
      <c r="F7961">
        <f>IF(INDEX(Transactions!$L:$L,ROW()-8)="",0,INDEX(Transactions!$Q:$Q,ROW()-8))</f>
        <v>0</v>
      </c>
    </row>
    <row r="7962" spans="2:6" x14ac:dyDescent="0.15">
      <c r="B7962">
        <f ca="1">IF(INDEX(Transactions!$L:$L,ROW()-8)="",TODAY(),INDEX(Transactions!$G:$G,ROW()-8))</f>
        <v>46238</v>
      </c>
      <c r="F7962">
        <f>IF(INDEX(Transactions!$L:$L,ROW()-8)="",0,INDEX(Transactions!$Q:$Q,ROW()-8))</f>
        <v>0</v>
      </c>
    </row>
    <row r="7963" spans="2:6" x14ac:dyDescent="0.15">
      <c r="B7963">
        <f ca="1">IF(INDEX(Transactions!$L:$L,ROW()-8)="",TODAY(),INDEX(Transactions!$G:$G,ROW()-8))</f>
        <v>46238</v>
      </c>
      <c r="F7963">
        <f>IF(INDEX(Transactions!$L:$L,ROW()-8)="",0,INDEX(Transactions!$Q:$Q,ROW()-8))</f>
        <v>0</v>
      </c>
    </row>
    <row r="7964" spans="2:6" x14ac:dyDescent="0.15">
      <c r="B7964">
        <f ca="1">IF(INDEX(Transactions!$L:$L,ROW()-8)="",TODAY(),INDEX(Transactions!$G:$G,ROW()-8))</f>
        <v>46238</v>
      </c>
      <c r="F7964">
        <f>IF(INDEX(Transactions!$L:$L,ROW()-8)="",0,INDEX(Transactions!$Q:$Q,ROW()-8))</f>
        <v>0</v>
      </c>
    </row>
    <row r="7965" spans="2:6" x14ac:dyDescent="0.15">
      <c r="B7965">
        <f ca="1">IF(INDEX(Transactions!$L:$L,ROW()-8)="",TODAY(),INDEX(Transactions!$G:$G,ROW()-8))</f>
        <v>46238</v>
      </c>
      <c r="F7965">
        <f>IF(INDEX(Transactions!$L:$L,ROW()-8)="",0,INDEX(Transactions!$Q:$Q,ROW()-8))</f>
        <v>0</v>
      </c>
    </row>
    <row r="7966" spans="2:6" x14ac:dyDescent="0.15">
      <c r="B7966">
        <f ca="1">IF(INDEX(Transactions!$L:$L,ROW()-8)="",TODAY(),INDEX(Transactions!$G:$G,ROW()-8))</f>
        <v>46238</v>
      </c>
      <c r="F7966">
        <f>IF(INDEX(Transactions!$L:$L,ROW()-8)="",0,INDEX(Transactions!$Q:$Q,ROW()-8))</f>
        <v>0</v>
      </c>
    </row>
    <row r="7967" spans="2:6" x14ac:dyDescent="0.15">
      <c r="B7967">
        <f ca="1">IF(INDEX(Transactions!$L:$L,ROW()-8)="",TODAY(),INDEX(Transactions!$G:$G,ROW()-8))</f>
        <v>46238</v>
      </c>
      <c r="F7967">
        <f>IF(INDEX(Transactions!$L:$L,ROW()-8)="",0,INDEX(Transactions!$Q:$Q,ROW()-8))</f>
        <v>0</v>
      </c>
    </row>
    <row r="7968" spans="2:6" x14ac:dyDescent="0.15">
      <c r="B7968">
        <f ca="1">IF(INDEX(Transactions!$L:$L,ROW()-8)="",TODAY(),INDEX(Transactions!$G:$G,ROW()-8))</f>
        <v>46238</v>
      </c>
      <c r="F7968">
        <f>IF(INDEX(Transactions!$L:$L,ROW()-8)="",0,INDEX(Transactions!$Q:$Q,ROW()-8))</f>
        <v>0</v>
      </c>
    </row>
    <row r="7969" spans="2:6" x14ac:dyDescent="0.15">
      <c r="B7969">
        <f ca="1">IF(INDEX(Transactions!$L:$L,ROW()-8)="",TODAY(),INDEX(Transactions!$G:$G,ROW()-8))</f>
        <v>46238</v>
      </c>
      <c r="F7969">
        <f>IF(INDEX(Transactions!$L:$L,ROW()-8)="",0,INDEX(Transactions!$Q:$Q,ROW()-8))</f>
        <v>0</v>
      </c>
    </row>
    <row r="7970" spans="2:6" x14ac:dyDescent="0.15">
      <c r="B7970">
        <f ca="1">IF(INDEX(Transactions!$L:$L,ROW()-8)="",TODAY(),INDEX(Transactions!$G:$G,ROW()-8))</f>
        <v>46238</v>
      </c>
      <c r="F7970">
        <f>IF(INDEX(Transactions!$L:$L,ROW()-8)="",0,INDEX(Transactions!$Q:$Q,ROW()-8))</f>
        <v>0</v>
      </c>
    </row>
    <row r="7971" spans="2:6" x14ac:dyDescent="0.15">
      <c r="B7971">
        <f ca="1">IF(INDEX(Transactions!$L:$L,ROW()-8)="",TODAY(),INDEX(Transactions!$G:$G,ROW()-8))</f>
        <v>46238</v>
      </c>
      <c r="F7971">
        <f>IF(INDEX(Transactions!$L:$L,ROW()-8)="",0,INDEX(Transactions!$Q:$Q,ROW()-8))</f>
        <v>0</v>
      </c>
    </row>
    <row r="7972" spans="2:6" x14ac:dyDescent="0.15">
      <c r="B7972">
        <f ca="1">IF(INDEX(Transactions!$L:$L,ROW()-8)="",TODAY(),INDEX(Transactions!$G:$G,ROW()-8))</f>
        <v>46238</v>
      </c>
      <c r="F7972">
        <f>IF(INDEX(Transactions!$L:$L,ROW()-8)="",0,INDEX(Transactions!$Q:$Q,ROW()-8))</f>
        <v>0</v>
      </c>
    </row>
    <row r="7973" spans="2:6" x14ac:dyDescent="0.15">
      <c r="B7973">
        <f ca="1">IF(INDEX(Transactions!$L:$L,ROW()-8)="",TODAY(),INDEX(Transactions!$G:$G,ROW()-8))</f>
        <v>46238</v>
      </c>
      <c r="F7973">
        <f>IF(INDEX(Transactions!$L:$L,ROW()-8)="",0,INDEX(Transactions!$Q:$Q,ROW()-8))</f>
        <v>0</v>
      </c>
    </row>
    <row r="7974" spans="2:6" x14ac:dyDescent="0.15">
      <c r="B7974">
        <f ca="1">IF(INDEX(Transactions!$L:$L,ROW()-8)="",TODAY(),INDEX(Transactions!$G:$G,ROW()-8))</f>
        <v>46238</v>
      </c>
      <c r="F7974">
        <f>IF(INDEX(Transactions!$L:$L,ROW()-8)="",0,INDEX(Transactions!$Q:$Q,ROW()-8))</f>
        <v>0</v>
      </c>
    </row>
    <row r="7975" spans="2:6" x14ac:dyDescent="0.15">
      <c r="B7975">
        <f ca="1">IF(INDEX(Transactions!$L:$L,ROW()-8)="",TODAY(),INDEX(Transactions!$G:$G,ROW()-8))</f>
        <v>46238</v>
      </c>
      <c r="F7975">
        <f>IF(INDEX(Transactions!$L:$L,ROW()-8)="",0,INDEX(Transactions!$Q:$Q,ROW()-8))</f>
        <v>0</v>
      </c>
    </row>
    <row r="7976" spans="2:6" x14ac:dyDescent="0.15">
      <c r="B7976">
        <f ca="1">IF(INDEX(Transactions!$L:$L,ROW()-8)="",TODAY(),INDEX(Transactions!$G:$G,ROW()-8))</f>
        <v>46238</v>
      </c>
      <c r="F7976">
        <f>IF(INDEX(Transactions!$L:$L,ROW()-8)="",0,INDEX(Transactions!$Q:$Q,ROW()-8))</f>
        <v>0</v>
      </c>
    </row>
    <row r="7977" spans="2:6" x14ac:dyDescent="0.15">
      <c r="B7977">
        <f ca="1">IF(INDEX(Transactions!$L:$L,ROW()-8)="",TODAY(),INDEX(Transactions!$G:$G,ROW()-8))</f>
        <v>46238</v>
      </c>
      <c r="F7977">
        <f>IF(INDEX(Transactions!$L:$L,ROW()-8)="",0,INDEX(Transactions!$Q:$Q,ROW()-8))</f>
        <v>0</v>
      </c>
    </row>
    <row r="7978" spans="2:6" x14ac:dyDescent="0.15">
      <c r="B7978">
        <f ca="1">IF(INDEX(Transactions!$L:$L,ROW()-8)="",TODAY(),INDEX(Transactions!$G:$G,ROW()-8))</f>
        <v>46238</v>
      </c>
      <c r="F7978">
        <f>IF(INDEX(Transactions!$L:$L,ROW()-8)="",0,INDEX(Transactions!$Q:$Q,ROW()-8))</f>
        <v>0</v>
      </c>
    </row>
    <row r="7979" spans="2:6" x14ac:dyDescent="0.15">
      <c r="B7979">
        <f ca="1">IF(INDEX(Transactions!$L:$L,ROW()-8)="",TODAY(),INDEX(Transactions!$G:$G,ROW()-8))</f>
        <v>46238</v>
      </c>
      <c r="F7979">
        <f>IF(INDEX(Transactions!$L:$L,ROW()-8)="",0,INDEX(Transactions!$Q:$Q,ROW()-8))</f>
        <v>0</v>
      </c>
    </row>
    <row r="7980" spans="2:6" x14ac:dyDescent="0.15">
      <c r="B7980">
        <f ca="1">IF(INDEX(Transactions!$L:$L,ROW()-8)="",TODAY(),INDEX(Transactions!$G:$G,ROW()-8))</f>
        <v>46238</v>
      </c>
      <c r="F7980">
        <f>IF(INDEX(Transactions!$L:$L,ROW()-8)="",0,INDEX(Transactions!$Q:$Q,ROW()-8))</f>
        <v>0</v>
      </c>
    </row>
    <row r="7981" spans="2:6" x14ac:dyDescent="0.15">
      <c r="B7981">
        <f ca="1">IF(INDEX(Transactions!$L:$L,ROW()-8)="",TODAY(),INDEX(Transactions!$G:$G,ROW()-8))</f>
        <v>46238</v>
      </c>
      <c r="F7981">
        <f>IF(INDEX(Transactions!$L:$L,ROW()-8)="",0,INDEX(Transactions!$Q:$Q,ROW()-8))</f>
        <v>0</v>
      </c>
    </row>
    <row r="7982" spans="2:6" x14ac:dyDescent="0.15">
      <c r="B7982">
        <f ca="1">IF(INDEX(Transactions!$L:$L,ROW()-8)="",TODAY(),INDEX(Transactions!$G:$G,ROW()-8))</f>
        <v>46238</v>
      </c>
      <c r="F7982">
        <f>IF(INDEX(Transactions!$L:$L,ROW()-8)="",0,INDEX(Transactions!$Q:$Q,ROW()-8))</f>
        <v>0</v>
      </c>
    </row>
    <row r="7983" spans="2:6" x14ac:dyDescent="0.15">
      <c r="B7983">
        <f ca="1">IF(INDEX(Transactions!$L:$L,ROW()-8)="",TODAY(),INDEX(Transactions!$G:$G,ROW()-8))</f>
        <v>46238</v>
      </c>
      <c r="F7983">
        <f>IF(INDEX(Transactions!$L:$L,ROW()-8)="",0,INDEX(Transactions!$Q:$Q,ROW()-8))</f>
        <v>0</v>
      </c>
    </row>
    <row r="7984" spans="2:6" x14ac:dyDescent="0.15">
      <c r="B7984">
        <f ca="1">IF(INDEX(Transactions!$L:$L,ROW()-8)="",TODAY(),INDEX(Transactions!$G:$G,ROW()-8))</f>
        <v>46238</v>
      </c>
      <c r="F7984">
        <f>IF(INDEX(Transactions!$L:$L,ROW()-8)="",0,INDEX(Transactions!$Q:$Q,ROW()-8))</f>
        <v>0</v>
      </c>
    </row>
    <row r="7985" spans="2:6" x14ac:dyDescent="0.15">
      <c r="B7985">
        <f ca="1">IF(INDEX(Transactions!$L:$L,ROW()-8)="",TODAY(),INDEX(Transactions!$G:$G,ROW()-8))</f>
        <v>46238</v>
      </c>
      <c r="F7985">
        <f>IF(INDEX(Transactions!$L:$L,ROW()-8)="",0,INDEX(Transactions!$Q:$Q,ROW()-8))</f>
        <v>0</v>
      </c>
    </row>
    <row r="7986" spans="2:6" x14ac:dyDescent="0.15">
      <c r="B7986">
        <f ca="1">IF(INDEX(Transactions!$L:$L,ROW()-8)="",TODAY(),INDEX(Transactions!$G:$G,ROW()-8))</f>
        <v>46238</v>
      </c>
      <c r="F7986">
        <f>IF(INDEX(Transactions!$L:$L,ROW()-8)="",0,INDEX(Transactions!$Q:$Q,ROW()-8))</f>
        <v>0</v>
      </c>
    </row>
    <row r="7987" spans="2:6" x14ac:dyDescent="0.15">
      <c r="B7987">
        <f ca="1">IF(INDEX(Transactions!$L:$L,ROW()-8)="",TODAY(),INDEX(Transactions!$G:$G,ROW()-8))</f>
        <v>46238</v>
      </c>
      <c r="F7987">
        <f>IF(INDEX(Transactions!$L:$L,ROW()-8)="",0,INDEX(Transactions!$Q:$Q,ROW()-8))</f>
        <v>0</v>
      </c>
    </row>
    <row r="7988" spans="2:6" x14ac:dyDescent="0.15">
      <c r="B7988">
        <f ca="1">IF(INDEX(Transactions!$L:$L,ROW()-8)="",TODAY(),INDEX(Transactions!$G:$G,ROW()-8))</f>
        <v>46238</v>
      </c>
      <c r="F7988">
        <f>IF(INDEX(Transactions!$L:$L,ROW()-8)="",0,INDEX(Transactions!$Q:$Q,ROW()-8))</f>
        <v>0</v>
      </c>
    </row>
    <row r="7989" spans="2:6" x14ac:dyDescent="0.15">
      <c r="B7989">
        <f ca="1">IF(INDEX(Transactions!$L:$L,ROW()-8)="",TODAY(),INDEX(Transactions!$G:$G,ROW()-8))</f>
        <v>46238</v>
      </c>
      <c r="F7989">
        <f>IF(INDEX(Transactions!$L:$L,ROW()-8)="",0,INDEX(Transactions!$Q:$Q,ROW()-8))</f>
        <v>0</v>
      </c>
    </row>
    <row r="7990" spans="2:6" x14ac:dyDescent="0.15">
      <c r="B7990">
        <f ca="1">IF(INDEX(Transactions!$L:$L,ROW()-8)="",TODAY(),INDEX(Transactions!$G:$G,ROW()-8))</f>
        <v>46238</v>
      </c>
      <c r="F7990">
        <f>IF(INDEX(Transactions!$L:$L,ROW()-8)="",0,INDEX(Transactions!$Q:$Q,ROW()-8))</f>
        <v>0</v>
      </c>
    </row>
    <row r="7991" spans="2:6" x14ac:dyDescent="0.15">
      <c r="B7991">
        <f ca="1">IF(INDEX(Transactions!$L:$L,ROW()-8)="",TODAY(),INDEX(Transactions!$G:$G,ROW()-8))</f>
        <v>46238</v>
      </c>
      <c r="F7991">
        <f>IF(INDEX(Transactions!$L:$L,ROW()-8)="",0,INDEX(Transactions!$Q:$Q,ROW()-8))</f>
        <v>0</v>
      </c>
    </row>
    <row r="7992" spans="2:6" x14ac:dyDescent="0.15">
      <c r="B7992">
        <f ca="1">IF(INDEX(Transactions!$L:$L,ROW()-8)="",TODAY(),INDEX(Transactions!$G:$G,ROW()-8))</f>
        <v>46238</v>
      </c>
      <c r="F7992">
        <f>IF(INDEX(Transactions!$L:$L,ROW()-8)="",0,INDEX(Transactions!$Q:$Q,ROW()-8))</f>
        <v>0</v>
      </c>
    </row>
    <row r="7993" spans="2:6" x14ac:dyDescent="0.15">
      <c r="B7993">
        <f ca="1">IF(INDEX(Transactions!$L:$L,ROW()-8)="",TODAY(),INDEX(Transactions!$G:$G,ROW()-8))</f>
        <v>46238</v>
      </c>
      <c r="F7993">
        <f>IF(INDEX(Transactions!$L:$L,ROW()-8)="",0,INDEX(Transactions!$Q:$Q,ROW()-8))</f>
        <v>0</v>
      </c>
    </row>
    <row r="7994" spans="2:6" x14ac:dyDescent="0.15">
      <c r="B7994">
        <f ca="1">IF(INDEX(Transactions!$L:$L,ROW()-8)="",TODAY(),INDEX(Transactions!$G:$G,ROW()-8))</f>
        <v>46238</v>
      </c>
      <c r="F7994">
        <f>IF(INDEX(Transactions!$L:$L,ROW()-8)="",0,INDEX(Transactions!$Q:$Q,ROW()-8))</f>
        <v>0</v>
      </c>
    </row>
    <row r="7995" spans="2:6" x14ac:dyDescent="0.15">
      <c r="B7995">
        <f ca="1">IF(INDEX(Transactions!$L:$L,ROW()-8)="",TODAY(),INDEX(Transactions!$G:$G,ROW()-8))</f>
        <v>46238</v>
      </c>
      <c r="F7995">
        <f>IF(INDEX(Transactions!$L:$L,ROW()-8)="",0,INDEX(Transactions!$Q:$Q,ROW()-8))</f>
        <v>0</v>
      </c>
    </row>
    <row r="7996" spans="2:6" x14ac:dyDescent="0.15">
      <c r="B7996">
        <f ca="1">IF(INDEX(Transactions!$L:$L,ROW()-8)="",TODAY(),INDEX(Transactions!$G:$G,ROW()-8))</f>
        <v>46238</v>
      </c>
      <c r="F7996">
        <f>IF(INDEX(Transactions!$L:$L,ROW()-8)="",0,INDEX(Transactions!$Q:$Q,ROW()-8))</f>
        <v>0</v>
      </c>
    </row>
    <row r="7997" spans="2:6" x14ac:dyDescent="0.15">
      <c r="B7997">
        <f ca="1">IF(INDEX(Transactions!$L:$L,ROW()-8)="",TODAY(),INDEX(Transactions!$G:$G,ROW()-8))</f>
        <v>46238</v>
      </c>
      <c r="F7997">
        <f>IF(INDEX(Transactions!$L:$L,ROW()-8)="",0,INDEX(Transactions!$Q:$Q,ROW()-8))</f>
        <v>0</v>
      </c>
    </row>
    <row r="7998" spans="2:6" x14ac:dyDescent="0.15">
      <c r="B7998">
        <f ca="1">IF(INDEX(Transactions!$L:$L,ROW()-8)="",TODAY(),INDEX(Transactions!$G:$G,ROW()-8))</f>
        <v>46238</v>
      </c>
      <c r="F7998">
        <f>IF(INDEX(Transactions!$L:$L,ROW()-8)="",0,INDEX(Transactions!$Q:$Q,ROW()-8))</f>
        <v>0</v>
      </c>
    </row>
    <row r="7999" spans="2:6" x14ac:dyDescent="0.15">
      <c r="B7999">
        <f ca="1">IF(INDEX(Transactions!$L:$L,ROW()-8)="",TODAY(),INDEX(Transactions!$G:$G,ROW()-8))</f>
        <v>46238</v>
      </c>
      <c r="F7999">
        <f>IF(INDEX(Transactions!$L:$L,ROW()-8)="",0,INDEX(Transactions!$Q:$Q,ROW()-8))</f>
        <v>0</v>
      </c>
    </row>
    <row r="8000" spans="2:6" x14ac:dyDescent="0.15">
      <c r="B8000">
        <f ca="1">IF(INDEX(Transactions!$L:$L,ROW()-8)="",TODAY(),INDEX(Transactions!$G:$G,ROW()-8))</f>
        <v>46238</v>
      </c>
      <c r="F8000">
        <f>IF(INDEX(Transactions!$L:$L,ROW()-8)="",0,INDEX(Transactions!$Q:$Q,ROW()-8))</f>
        <v>0</v>
      </c>
    </row>
    <row r="8001" spans="2:6" x14ac:dyDescent="0.15">
      <c r="B8001">
        <f ca="1">IF(INDEX(Transactions!$L:$L,ROW()-8)="",TODAY(),INDEX(Transactions!$G:$G,ROW()-8))</f>
        <v>46238</v>
      </c>
      <c r="F8001">
        <f>IF(INDEX(Transactions!$L:$L,ROW()-8)="",0,INDEX(Transactions!$Q:$Q,ROW()-8))</f>
        <v>0</v>
      </c>
    </row>
    <row r="8002" spans="2:6" x14ac:dyDescent="0.15">
      <c r="B8002">
        <f ca="1">IF(INDEX(Transactions!$L:$L,ROW()-8)="",TODAY(),INDEX(Transactions!$G:$G,ROW()-8))</f>
        <v>46238</v>
      </c>
      <c r="F8002">
        <f>IF(INDEX(Transactions!$L:$L,ROW()-8)="",0,INDEX(Transactions!$Q:$Q,ROW()-8))</f>
        <v>0</v>
      </c>
    </row>
    <row r="8003" spans="2:6" x14ac:dyDescent="0.15">
      <c r="B8003">
        <f ca="1">IF(INDEX(Transactions!$L:$L,ROW()-8)="",TODAY(),INDEX(Transactions!$G:$G,ROW()-8))</f>
        <v>46238</v>
      </c>
      <c r="F8003">
        <f>IF(INDEX(Transactions!$L:$L,ROW()-8)="",0,INDEX(Transactions!$Q:$Q,ROW()-8))</f>
        <v>0</v>
      </c>
    </row>
    <row r="8004" spans="2:6" x14ac:dyDescent="0.15">
      <c r="B8004">
        <f ca="1">IF(INDEX(Transactions!$L:$L,ROW()-8)="",TODAY(),INDEX(Transactions!$G:$G,ROW()-8))</f>
        <v>46238</v>
      </c>
      <c r="F8004">
        <f>IF(INDEX(Transactions!$L:$L,ROW()-8)="",0,INDEX(Transactions!$Q:$Q,ROW()-8))</f>
        <v>0</v>
      </c>
    </row>
    <row r="8005" spans="2:6" x14ac:dyDescent="0.15">
      <c r="B8005">
        <f ca="1">IF(INDEX(Transactions!$L:$L,ROW()-8)="",TODAY(),INDEX(Transactions!$G:$G,ROW()-8))</f>
        <v>46238</v>
      </c>
      <c r="F8005">
        <f>IF(INDEX(Transactions!$L:$L,ROW()-8)="",0,INDEX(Transactions!$Q:$Q,ROW()-8))</f>
        <v>0</v>
      </c>
    </row>
    <row r="8006" spans="2:6" x14ac:dyDescent="0.15">
      <c r="B8006">
        <f ca="1">IF(INDEX(Transactions!$L:$L,ROW()-8)="",TODAY(),INDEX(Transactions!$G:$G,ROW()-8))</f>
        <v>46238</v>
      </c>
      <c r="F8006">
        <f>IF(INDEX(Transactions!$L:$L,ROW()-8)="",0,INDEX(Transactions!$Q:$Q,ROW()-8))</f>
        <v>0</v>
      </c>
    </row>
    <row r="8007" spans="2:6" x14ac:dyDescent="0.15">
      <c r="B8007">
        <f ca="1">IF(INDEX(Transactions!$L:$L,ROW()-8)="",TODAY(),INDEX(Transactions!$G:$G,ROW()-8))</f>
        <v>46238</v>
      </c>
      <c r="F8007">
        <f>IF(INDEX(Transactions!$L:$L,ROW()-8)="",0,INDEX(Transactions!$Q:$Q,ROW()-8))</f>
        <v>0</v>
      </c>
    </row>
    <row r="8008" spans="2:6" x14ac:dyDescent="0.15">
      <c r="B8008">
        <f ca="1">IF(INDEX(Transactions!$L:$L,ROW()-8)="",TODAY(),INDEX(Transactions!$G:$G,ROW()-8))</f>
        <v>46238</v>
      </c>
      <c r="F8008">
        <f>IF(INDEX(Transactions!$L:$L,ROW()-8)="",0,INDEX(Transactions!$Q:$Q,ROW()-8))</f>
        <v>0</v>
      </c>
    </row>
    <row r="8009" spans="2:6" x14ac:dyDescent="0.15">
      <c r="B8009">
        <f ca="1">IF(INDEX(Transactions!$L:$L,ROW()-8)="",TODAY(),INDEX(Transactions!$G:$G,ROW()-8))</f>
        <v>46238</v>
      </c>
      <c r="F8009">
        <f>IF(INDEX(Transactions!$L:$L,ROW()-8)="",0,INDEX(Transactions!$Q:$Q,ROW()-8))</f>
        <v>0</v>
      </c>
    </row>
    <row r="8010" spans="2:6" x14ac:dyDescent="0.15">
      <c r="B8010">
        <f ca="1">IF(INDEX(Transactions!$L:$L,ROW()-8)="",TODAY(),INDEX(Transactions!$G:$G,ROW()-8))</f>
        <v>46238</v>
      </c>
      <c r="F8010">
        <f>IF(INDEX(Transactions!$L:$L,ROW()-8)="",0,INDEX(Transactions!$Q:$Q,ROW()-8))</f>
        <v>0</v>
      </c>
    </row>
    <row r="8011" spans="2:6" x14ac:dyDescent="0.15">
      <c r="B8011">
        <f ca="1">IF(INDEX(Transactions!$L:$L,ROW()-8)="",TODAY(),INDEX(Transactions!$G:$G,ROW()-8))</f>
        <v>46238</v>
      </c>
      <c r="F8011">
        <f>IF(INDEX(Transactions!$L:$L,ROW()-8)="",0,INDEX(Transactions!$Q:$Q,ROW()-8))</f>
        <v>0</v>
      </c>
    </row>
    <row r="8012" spans="2:6" x14ac:dyDescent="0.15">
      <c r="B8012">
        <f ca="1">IF(INDEX(Transactions!$L:$L,ROW()-8)="",TODAY(),INDEX(Transactions!$G:$G,ROW()-8))</f>
        <v>46238</v>
      </c>
      <c r="F8012">
        <f>IF(INDEX(Transactions!$L:$L,ROW()-8)="",0,INDEX(Transactions!$Q:$Q,ROW()-8))</f>
        <v>0</v>
      </c>
    </row>
    <row r="8013" spans="2:6" x14ac:dyDescent="0.15">
      <c r="B8013">
        <f ca="1">IF(INDEX(Transactions!$L:$L,ROW()-8)="",TODAY(),INDEX(Transactions!$G:$G,ROW()-8))</f>
        <v>46238</v>
      </c>
      <c r="F8013">
        <f>IF(INDEX(Transactions!$L:$L,ROW()-8)="",0,INDEX(Transactions!$Q:$Q,ROW()-8))</f>
        <v>0</v>
      </c>
    </row>
    <row r="8014" spans="2:6" x14ac:dyDescent="0.15">
      <c r="B8014">
        <f ca="1">IF(INDEX(Transactions!$L:$L,ROW()-8)="",TODAY(),INDEX(Transactions!$G:$G,ROW()-8))</f>
        <v>46238</v>
      </c>
      <c r="F8014">
        <f>IF(INDEX(Transactions!$L:$L,ROW()-8)="",0,INDEX(Transactions!$Q:$Q,ROW()-8))</f>
        <v>0</v>
      </c>
    </row>
    <row r="8015" spans="2:6" x14ac:dyDescent="0.15">
      <c r="B8015">
        <f ca="1">IF(INDEX(Transactions!$L:$L,ROW()-8)="",TODAY(),INDEX(Transactions!$G:$G,ROW()-8))</f>
        <v>46238</v>
      </c>
      <c r="F8015">
        <f>IF(INDEX(Transactions!$L:$L,ROW()-8)="",0,INDEX(Transactions!$Q:$Q,ROW()-8))</f>
        <v>0</v>
      </c>
    </row>
    <row r="8016" spans="2:6" x14ac:dyDescent="0.15">
      <c r="B8016">
        <f ca="1">IF(INDEX(Transactions!$L:$L,ROW()-8)="",TODAY(),INDEX(Transactions!$G:$G,ROW()-8))</f>
        <v>46238</v>
      </c>
      <c r="F8016">
        <f>IF(INDEX(Transactions!$L:$L,ROW()-8)="",0,INDEX(Transactions!$Q:$Q,ROW()-8))</f>
        <v>0</v>
      </c>
    </row>
    <row r="8017" spans="2:6" x14ac:dyDescent="0.15">
      <c r="B8017">
        <f ca="1">IF(INDEX(Transactions!$L:$L,ROW()-8)="",TODAY(),INDEX(Transactions!$G:$G,ROW()-8))</f>
        <v>46238</v>
      </c>
      <c r="F8017">
        <f>IF(INDEX(Transactions!$L:$L,ROW()-8)="",0,INDEX(Transactions!$Q:$Q,ROW()-8))</f>
        <v>0</v>
      </c>
    </row>
    <row r="8018" spans="2:6" x14ac:dyDescent="0.15">
      <c r="B8018">
        <f ca="1">IF(INDEX(Transactions!$L:$L,ROW()-8)="",TODAY(),INDEX(Transactions!$G:$G,ROW()-8))</f>
        <v>46238</v>
      </c>
      <c r="F8018">
        <f>IF(INDEX(Transactions!$L:$L,ROW()-8)="",0,INDEX(Transactions!$Q:$Q,ROW()-8))</f>
        <v>0</v>
      </c>
    </row>
    <row r="8019" spans="2:6" x14ac:dyDescent="0.15">
      <c r="B8019">
        <f ca="1">IF(INDEX(Transactions!$L:$L,ROW()-8)="",TODAY(),INDEX(Transactions!$G:$G,ROW()-8))</f>
        <v>46238</v>
      </c>
      <c r="F8019">
        <f>IF(INDEX(Transactions!$L:$L,ROW()-8)="",0,INDEX(Transactions!$Q:$Q,ROW()-8))</f>
        <v>0</v>
      </c>
    </row>
    <row r="8020" spans="2:6" x14ac:dyDescent="0.15">
      <c r="B8020">
        <f ca="1">IF(INDEX(Transactions!$L:$L,ROW()-8)="",TODAY(),INDEX(Transactions!$G:$G,ROW()-8))</f>
        <v>46238</v>
      </c>
      <c r="F8020">
        <f>IF(INDEX(Transactions!$L:$L,ROW()-8)="",0,INDEX(Transactions!$Q:$Q,ROW()-8))</f>
        <v>0</v>
      </c>
    </row>
    <row r="8021" spans="2:6" x14ac:dyDescent="0.15">
      <c r="B8021">
        <f ca="1">IF(INDEX(Transactions!$L:$L,ROW()-8)="",TODAY(),INDEX(Transactions!$G:$G,ROW()-8))</f>
        <v>46238</v>
      </c>
      <c r="F8021">
        <f>IF(INDEX(Transactions!$L:$L,ROW()-8)="",0,INDEX(Transactions!$Q:$Q,ROW()-8))</f>
        <v>0</v>
      </c>
    </row>
    <row r="8022" spans="2:6" x14ac:dyDescent="0.15">
      <c r="B8022">
        <f ca="1">IF(INDEX(Transactions!$L:$L,ROW()-8)="",TODAY(),INDEX(Transactions!$G:$G,ROW()-8))</f>
        <v>46238</v>
      </c>
      <c r="F8022">
        <f>IF(INDEX(Transactions!$L:$L,ROW()-8)="",0,INDEX(Transactions!$Q:$Q,ROW()-8))</f>
        <v>0</v>
      </c>
    </row>
    <row r="8023" spans="2:6" x14ac:dyDescent="0.15">
      <c r="B8023">
        <f ca="1">IF(INDEX(Transactions!$L:$L,ROW()-8)="",TODAY(),INDEX(Transactions!$G:$G,ROW()-8))</f>
        <v>46238</v>
      </c>
      <c r="F8023">
        <f>IF(INDEX(Transactions!$L:$L,ROW()-8)="",0,INDEX(Transactions!$Q:$Q,ROW()-8))</f>
        <v>0</v>
      </c>
    </row>
    <row r="8024" spans="2:6" x14ac:dyDescent="0.15">
      <c r="B8024">
        <f ca="1">IF(INDEX(Transactions!$L:$L,ROW()-8)="",TODAY(),INDEX(Transactions!$G:$G,ROW()-8))</f>
        <v>46238</v>
      </c>
      <c r="F8024">
        <f>IF(INDEX(Transactions!$L:$L,ROW()-8)="",0,INDEX(Transactions!$Q:$Q,ROW()-8))</f>
        <v>0</v>
      </c>
    </row>
    <row r="8025" spans="2:6" x14ac:dyDescent="0.15">
      <c r="B8025">
        <f ca="1">IF(INDEX(Transactions!$L:$L,ROW()-8)="",TODAY(),INDEX(Transactions!$G:$G,ROW()-8))</f>
        <v>46238</v>
      </c>
      <c r="F8025">
        <f>IF(INDEX(Transactions!$L:$L,ROW()-8)="",0,INDEX(Transactions!$Q:$Q,ROW()-8))</f>
        <v>0</v>
      </c>
    </row>
    <row r="8026" spans="2:6" x14ac:dyDescent="0.15">
      <c r="B8026">
        <f ca="1">IF(INDEX(Transactions!$L:$L,ROW()-8)="",TODAY(),INDEX(Transactions!$G:$G,ROW()-8))</f>
        <v>46238</v>
      </c>
      <c r="F8026">
        <f>IF(INDEX(Transactions!$L:$L,ROW()-8)="",0,INDEX(Transactions!$Q:$Q,ROW()-8))</f>
        <v>0</v>
      </c>
    </row>
    <row r="8027" spans="2:6" x14ac:dyDescent="0.15">
      <c r="B8027">
        <f ca="1">IF(INDEX(Transactions!$L:$L,ROW()-8)="",TODAY(),INDEX(Transactions!$G:$G,ROW()-8))</f>
        <v>46238</v>
      </c>
      <c r="F8027">
        <f>IF(INDEX(Transactions!$L:$L,ROW()-8)="",0,INDEX(Transactions!$Q:$Q,ROW()-8))</f>
        <v>0</v>
      </c>
    </row>
    <row r="8028" spans="2:6" x14ac:dyDescent="0.15">
      <c r="B8028">
        <f ca="1">IF(INDEX(Transactions!$L:$L,ROW()-8)="",TODAY(),INDEX(Transactions!$G:$G,ROW()-8))</f>
        <v>46238</v>
      </c>
      <c r="F8028">
        <f>IF(INDEX(Transactions!$L:$L,ROW()-8)="",0,INDEX(Transactions!$Q:$Q,ROW()-8))</f>
        <v>0</v>
      </c>
    </row>
    <row r="8029" spans="2:6" x14ac:dyDescent="0.15">
      <c r="B8029">
        <f ca="1">IF(INDEX(Transactions!$L:$L,ROW()-8)="",TODAY(),INDEX(Transactions!$G:$G,ROW()-8))</f>
        <v>46238</v>
      </c>
      <c r="F8029">
        <f>IF(INDEX(Transactions!$L:$L,ROW()-8)="",0,INDEX(Transactions!$Q:$Q,ROW()-8))</f>
        <v>0</v>
      </c>
    </row>
    <row r="8030" spans="2:6" x14ac:dyDescent="0.15">
      <c r="B8030">
        <f ca="1">IF(INDEX(Transactions!$L:$L,ROW()-8)="",TODAY(),INDEX(Transactions!$G:$G,ROW()-8))</f>
        <v>46238</v>
      </c>
      <c r="F8030">
        <f>IF(INDEX(Transactions!$L:$L,ROW()-8)="",0,INDEX(Transactions!$Q:$Q,ROW()-8))</f>
        <v>0</v>
      </c>
    </row>
    <row r="8031" spans="2:6" x14ac:dyDescent="0.15">
      <c r="B8031">
        <f ca="1">IF(INDEX(Transactions!$L:$L,ROW()-8)="",TODAY(),INDEX(Transactions!$G:$G,ROW()-8))</f>
        <v>46238</v>
      </c>
      <c r="F8031">
        <f>IF(INDEX(Transactions!$L:$L,ROW()-8)="",0,INDEX(Transactions!$Q:$Q,ROW()-8))</f>
        <v>0</v>
      </c>
    </row>
    <row r="8032" spans="2:6" x14ac:dyDescent="0.15">
      <c r="B8032">
        <f ca="1">IF(INDEX(Transactions!$L:$L,ROW()-8)="",TODAY(),INDEX(Transactions!$G:$G,ROW()-8))</f>
        <v>46238</v>
      </c>
      <c r="F8032">
        <f>IF(INDEX(Transactions!$L:$L,ROW()-8)="",0,INDEX(Transactions!$Q:$Q,ROW()-8))</f>
        <v>0</v>
      </c>
    </row>
    <row r="8033" spans="2:6" x14ac:dyDescent="0.15">
      <c r="B8033">
        <f ca="1">IF(INDEX(Transactions!$L:$L,ROW()-8)="",TODAY(),INDEX(Transactions!$G:$G,ROW()-8))</f>
        <v>46238</v>
      </c>
      <c r="F8033">
        <f>IF(INDEX(Transactions!$L:$L,ROW()-8)="",0,INDEX(Transactions!$Q:$Q,ROW()-8))</f>
        <v>0</v>
      </c>
    </row>
    <row r="8034" spans="2:6" x14ac:dyDescent="0.15">
      <c r="B8034">
        <f ca="1">IF(INDEX(Transactions!$L:$L,ROW()-8)="",TODAY(),INDEX(Transactions!$G:$G,ROW()-8))</f>
        <v>46238</v>
      </c>
      <c r="F8034">
        <f>IF(INDEX(Transactions!$L:$L,ROW()-8)="",0,INDEX(Transactions!$Q:$Q,ROW()-8))</f>
        <v>0</v>
      </c>
    </row>
    <row r="8035" spans="2:6" x14ac:dyDescent="0.15">
      <c r="B8035">
        <f ca="1">IF(INDEX(Transactions!$L:$L,ROW()-8)="",TODAY(),INDEX(Transactions!$G:$G,ROW()-8))</f>
        <v>46238</v>
      </c>
      <c r="F8035">
        <f>IF(INDEX(Transactions!$L:$L,ROW()-8)="",0,INDEX(Transactions!$Q:$Q,ROW()-8))</f>
        <v>0</v>
      </c>
    </row>
    <row r="8036" spans="2:6" x14ac:dyDescent="0.15">
      <c r="B8036">
        <f ca="1">IF(INDEX(Transactions!$L:$L,ROW()-8)="",TODAY(),INDEX(Transactions!$G:$G,ROW()-8))</f>
        <v>46238</v>
      </c>
      <c r="F8036">
        <f>IF(INDEX(Transactions!$L:$L,ROW()-8)="",0,INDEX(Transactions!$Q:$Q,ROW()-8))</f>
        <v>0</v>
      </c>
    </row>
    <row r="8037" spans="2:6" x14ac:dyDescent="0.15">
      <c r="B8037">
        <f ca="1">IF(INDEX(Transactions!$L:$L,ROW()-8)="",TODAY(),INDEX(Transactions!$G:$G,ROW()-8))</f>
        <v>46238</v>
      </c>
      <c r="F8037">
        <f>IF(INDEX(Transactions!$L:$L,ROW()-8)="",0,INDEX(Transactions!$Q:$Q,ROW()-8))</f>
        <v>0</v>
      </c>
    </row>
    <row r="8038" spans="2:6" x14ac:dyDescent="0.15">
      <c r="B8038">
        <f ca="1">IF(INDEX(Transactions!$L:$L,ROW()-8)="",TODAY(),INDEX(Transactions!$G:$G,ROW()-8))</f>
        <v>46238</v>
      </c>
      <c r="F8038">
        <f>IF(INDEX(Transactions!$L:$L,ROW()-8)="",0,INDEX(Transactions!$Q:$Q,ROW()-8))</f>
        <v>0</v>
      </c>
    </row>
    <row r="8039" spans="2:6" x14ac:dyDescent="0.15">
      <c r="B8039">
        <f ca="1">IF(INDEX(Transactions!$L:$L,ROW()-8)="",TODAY(),INDEX(Transactions!$G:$G,ROW()-8))</f>
        <v>46238</v>
      </c>
      <c r="F8039">
        <f>IF(INDEX(Transactions!$L:$L,ROW()-8)="",0,INDEX(Transactions!$Q:$Q,ROW()-8))</f>
        <v>0</v>
      </c>
    </row>
    <row r="8040" spans="2:6" x14ac:dyDescent="0.15">
      <c r="B8040">
        <f ca="1">IF(INDEX(Transactions!$L:$L,ROW()-8)="",TODAY(),INDEX(Transactions!$G:$G,ROW()-8))</f>
        <v>46238</v>
      </c>
      <c r="F8040">
        <f>IF(INDEX(Transactions!$L:$L,ROW()-8)="",0,INDEX(Transactions!$Q:$Q,ROW()-8))</f>
        <v>0</v>
      </c>
    </row>
    <row r="8041" spans="2:6" x14ac:dyDescent="0.15">
      <c r="B8041">
        <f ca="1">IF(INDEX(Transactions!$L:$L,ROW()-8)="",TODAY(),INDEX(Transactions!$G:$G,ROW()-8))</f>
        <v>46238</v>
      </c>
      <c r="F8041">
        <f>IF(INDEX(Transactions!$L:$L,ROW()-8)="",0,INDEX(Transactions!$Q:$Q,ROW()-8))</f>
        <v>0</v>
      </c>
    </row>
    <row r="8042" spans="2:6" x14ac:dyDescent="0.15">
      <c r="B8042">
        <f ca="1">IF(INDEX(Transactions!$L:$L,ROW()-8)="",TODAY(),INDEX(Transactions!$G:$G,ROW()-8))</f>
        <v>46238</v>
      </c>
      <c r="F8042">
        <f>IF(INDEX(Transactions!$L:$L,ROW()-8)="",0,INDEX(Transactions!$Q:$Q,ROW()-8))</f>
        <v>0</v>
      </c>
    </row>
    <row r="8043" spans="2:6" x14ac:dyDescent="0.15">
      <c r="B8043">
        <f ca="1">IF(INDEX(Transactions!$L:$L,ROW()-8)="",TODAY(),INDEX(Transactions!$G:$G,ROW()-8))</f>
        <v>46238</v>
      </c>
      <c r="F8043">
        <f>IF(INDEX(Transactions!$L:$L,ROW()-8)="",0,INDEX(Transactions!$Q:$Q,ROW()-8))</f>
        <v>0</v>
      </c>
    </row>
    <row r="8044" spans="2:6" x14ac:dyDescent="0.15">
      <c r="B8044">
        <f ca="1">IF(INDEX(Transactions!$L:$L,ROW()-8)="",TODAY(),INDEX(Transactions!$G:$G,ROW()-8))</f>
        <v>46238</v>
      </c>
      <c r="F8044">
        <f>IF(INDEX(Transactions!$L:$L,ROW()-8)="",0,INDEX(Transactions!$Q:$Q,ROW()-8))</f>
        <v>0</v>
      </c>
    </row>
    <row r="8045" spans="2:6" x14ac:dyDescent="0.15">
      <c r="B8045">
        <f ca="1">IF(INDEX(Transactions!$L:$L,ROW()-8)="",TODAY(),INDEX(Transactions!$G:$G,ROW()-8))</f>
        <v>46238</v>
      </c>
      <c r="F8045">
        <f>IF(INDEX(Transactions!$L:$L,ROW()-8)="",0,INDEX(Transactions!$Q:$Q,ROW()-8))</f>
        <v>0</v>
      </c>
    </row>
    <row r="8046" spans="2:6" x14ac:dyDescent="0.15">
      <c r="B8046">
        <f ca="1">IF(INDEX(Transactions!$L:$L,ROW()-8)="",TODAY(),INDEX(Transactions!$G:$G,ROW()-8))</f>
        <v>46238</v>
      </c>
      <c r="F8046">
        <f>IF(INDEX(Transactions!$L:$L,ROW()-8)="",0,INDEX(Transactions!$Q:$Q,ROW()-8))</f>
        <v>0</v>
      </c>
    </row>
    <row r="8047" spans="2:6" x14ac:dyDescent="0.15">
      <c r="B8047">
        <f ca="1">IF(INDEX(Transactions!$L:$L,ROW()-8)="",TODAY(),INDEX(Transactions!$G:$G,ROW()-8))</f>
        <v>46238</v>
      </c>
      <c r="F8047">
        <f>IF(INDEX(Transactions!$L:$L,ROW()-8)="",0,INDEX(Transactions!$Q:$Q,ROW()-8))</f>
        <v>0</v>
      </c>
    </row>
    <row r="8048" spans="2:6" x14ac:dyDescent="0.15">
      <c r="B8048">
        <f ca="1">IF(INDEX(Transactions!$L:$L,ROW()-8)="",TODAY(),INDEX(Transactions!$G:$G,ROW()-8))</f>
        <v>46238</v>
      </c>
      <c r="F8048">
        <f>IF(INDEX(Transactions!$L:$L,ROW()-8)="",0,INDEX(Transactions!$Q:$Q,ROW()-8))</f>
        <v>0</v>
      </c>
    </row>
    <row r="8049" spans="2:6" x14ac:dyDescent="0.15">
      <c r="B8049">
        <f ca="1">IF(INDEX(Transactions!$L:$L,ROW()-8)="",TODAY(),INDEX(Transactions!$G:$G,ROW()-8))</f>
        <v>46238</v>
      </c>
      <c r="F8049">
        <f>IF(INDEX(Transactions!$L:$L,ROW()-8)="",0,INDEX(Transactions!$Q:$Q,ROW()-8))</f>
        <v>0</v>
      </c>
    </row>
    <row r="8050" spans="2:6" x14ac:dyDescent="0.15">
      <c r="B8050">
        <f ca="1">IF(INDEX(Transactions!$L:$L,ROW()-8)="",TODAY(),INDEX(Transactions!$G:$G,ROW()-8))</f>
        <v>46238</v>
      </c>
      <c r="F8050">
        <f>IF(INDEX(Transactions!$L:$L,ROW()-8)="",0,INDEX(Transactions!$Q:$Q,ROW()-8))</f>
        <v>0</v>
      </c>
    </row>
    <row r="8051" spans="2:6" x14ac:dyDescent="0.15">
      <c r="B8051">
        <f ca="1">IF(INDEX(Transactions!$L:$L,ROW()-8)="",TODAY(),INDEX(Transactions!$G:$G,ROW()-8))</f>
        <v>46238</v>
      </c>
      <c r="F8051">
        <f>IF(INDEX(Transactions!$L:$L,ROW()-8)="",0,INDEX(Transactions!$Q:$Q,ROW()-8))</f>
        <v>0</v>
      </c>
    </row>
    <row r="8052" spans="2:6" x14ac:dyDescent="0.15">
      <c r="B8052">
        <f ca="1">IF(INDEX(Transactions!$L:$L,ROW()-8)="",TODAY(),INDEX(Transactions!$G:$G,ROW()-8))</f>
        <v>46238</v>
      </c>
      <c r="F8052">
        <f>IF(INDEX(Transactions!$L:$L,ROW()-8)="",0,INDEX(Transactions!$Q:$Q,ROW()-8))</f>
        <v>0</v>
      </c>
    </row>
    <row r="8053" spans="2:6" x14ac:dyDescent="0.15">
      <c r="B8053">
        <f ca="1">IF(INDEX(Transactions!$L:$L,ROW()-8)="",TODAY(),INDEX(Transactions!$G:$G,ROW()-8))</f>
        <v>46238</v>
      </c>
      <c r="F8053">
        <f>IF(INDEX(Transactions!$L:$L,ROW()-8)="",0,INDEX(Transactions!$Q:$Q,ROW()-8))</f>
        <v>0</v>
      </c>
    </row>
    <row r="8054" spans="2:6" x14ac:dyDescent="0.15">
      <c r="B8054">
        <f ca="1">IF(INDEX(Transactions!$L:$L,ROW()-8)="",TODAY(),INDEX(Transactions!$G:$G,ROW()-8))</f>
        <v>46238</v>
      </c>
      <c r="F8054">
        <f>IF(INDEX(Transactions!$L:$L,ROW()-8)="",0,INDEX(Transactions!$Q:$Q,ROW()-8))</f>
        <v>0</v>
      </c>
    </row>
    <row r="8055" spans="2:6" x14ac:dyDescent="0.15">
      <c r="B8055">
        <f ca="1">IF(INDEX(Transactions!$L:$L,ROW()-8)="",TODAY(),INDEX(Transactions!$G:$G,ROW()-8))</f>
        <v>46238</v>
      </c>
      <c r="F8055">
        <f>IF(INDEX(Transactions!$L:$L,ROW()-8)="",0,INDEX(Transactions!$Q:$Q,ROW()-8))</f>
        <v>0</v>
      </c>
    </row>
    <row r="8056" spans="2:6" x14ac:dyDescent="0.15">
      <c r="B8056">
        <f ca="1">IF(INDEX(Transactions!$L:$L,ROW()-8)="",TODAY(),INDEX(Transactions!$G:$G,ROW()-8))</f>
        <v>46238</v>
      </c>
      <c r="F8056">
        <f>IF(INDEX(Transactions!$L:$L,ROW()-8)="",0,INDEX(Transactions!$Q:$Q,ROW()-8))</f>
        <v>0</v>
      </c>
    </row>
    <row r="8057" spans="2:6" x14ac:dyDescent="0.15">
      <c r="B8057">
        <f ca="1">IF(INDEX(Transactions!$L:$L,ROW()-8)="",TODAY(),INDEX(Transactions!$G:$G,ROW()-8))</f>
        <v>46238</v>
      </c>
      <c r="F8057">
        <f>IF(INDEX(Transactions!$L:$L,ROW()-8)="",0,INDEX(Transactions!$Q:$Q,ROW()-8))</f>
        <v>0</v>
      </c>
    </row>
    <row r="8058" spans="2:6" x14ac:dyDescent="0.15">
      <c r="B8058">
        <f ca="1">IF(INDEX(Transactions!$L:$L,ROW()-8)="",TODAY(),INDEX(Transactions!$G:$G,ROW()-8))</f>
        <v>46238</v>
      </c>
      <c r="F8058">
        <f>IF(INDEX(Transactions!$L:$L,ROW()-8)="",0,INDEX(Transactions!$Q:$Q,ROW()-8))</f>
        <v>0</v>
      </c>
    </row>
    <row r="8059" spans="2:6" x14ac:dyDescent="0.15">
      <c r="B8059">
        <f ca="1">IF(INDEX(Transactions!$L:$L,ROW()-8)="",TODAY(),INDEX(Transactions!$G:$G,ROW()-8))</f>
        <v>46238</v>
      </c>
      <c r="F8059">
        <f>IF(INDEX(Transactions!$L:$L,ROW()-8)="",0,INDEX(Transactions!$Q:$Q,ROW()-8))</f>
        <v>0</v>
      </c>
    </row>
    <row r="8060" spans="2:6" x14ac:dyDescent="0.15">
      <c r="B8060">
        <f ca="1">IF(INDEX(Transactions!$L:$L,ROW()-8)="",TODAY(),INDEX(Transactions!$G:$G,ROW()-8))</f>
        <v>46238</v>
      </c>
      <c r="F8060">
        <f>IF(INDEX(Transactions!$L:$L,ROW()-8)="",0,INDEX(Transactions!$Q:$Q,ROW()-8))</f>
        <v>0</v>
      </c>
    </row>
    <row r="8061" spans="2:6" x14ac:dyDescent="0.15">
      <c r="B8061">
        <f ca="1">IF(INDEX(Transactions!$L:$L,ROW()-8)="",TODAY(),INDEX(Transactions!$G:$G,ROW()-8))</f>
        <v>46238</v>
      </c>
      <c r="F8061">
        <f>IF(INDEX(Transactions!$L:$L,ROW()-8)="",0,INDEX(Transactions!$Q:$Q,ROW()-8))</f>
        <v>0</v>
      </c>
    </row>
    <row r="8062" spans="2:6" x14ac:dyDescent="0.15">
      <c r="B8062">
        <f ca="1">IF(INDEX(Transactions!$L:$L,ROW()-8)="",TODAY(),INDEX(Transactions!$G:$G,ROW()-8))</f>
        <v>46238</v>
      </c>
      <c r="F8062">
        <f>IF(INDEX(Transactions!$L:$L,ROW()-8)="",0,INDEX(Transactions!$Q:$Q,ROW()-8))</f>
        <v>0</v>
      </c>
    </row>
    <row r="8063" spans="2:6" x14ac:dyDescent="0.15">
      <c r="B8063">
        <f ca="1">IF(INDEX(Transactions!$L:$L,ROW()-8)="",TODAY(),INDEX(Transactions!$G:$G,ROW()-8))</f>
        <v>46238</v>
      </c>
      <c r="F8063">
        <f>IF(INDEX(Transactions!$L:$L,ROW()-8)="",0,INDEX(Transactions!$Q:$Q,ROW()-8))</f>
        <v>0</v>
      </c>
    </row>
    <row r="8064" spans="2:6" x14ac:dyDescent="0.15">
      <c r="B8064">
        <f ca="1">IF(INDEX(Transactions!$L:$L,ROW()-8)="",TODAY(),INDEX(Transactions!$G:$G,ROW()-8))</f>
        <v>46238</v>
      </c>
      <c r="F8064">
        <f>IF(INDEX(Transactions!$L:$L,ROW()-8)="",0,INDEX(Transactions!$Q:$Q,ROW()-8))</f>
        <v>0</v>
      </c>
    </row>
    <row r="8065" spans="2:6" x14ac:dyDescent="0.15">
      <c r="B8065">
        <f ca="1">IF(INDEX(Transactions!$L:$L,ROW()-8)="",TODAY(),INDEX(Transactions!$G:$G,ROW()-8))</f>
        <v>46238</v>
      </c>
      <c r="F8065">
        <f>IF(INDEX(Transactions!$L:$L,ROW()-8)="",0,INDEX(Transactions!$Q:$Q,ROW()-8))</f>
        <v>0</v>
      </c>
    </row>
    <row r="8066" spans="2:6" x14ac:dyDescent="0.15">
      <c r="B8066">
        <f ca="1">IF(INDEX(Transactions!$L:$L,ROW()-8)="",TODAY(),INDEX(Transactions!$G:$G,ROW()-8))</f>
        <v>46238</v>
      </c>
      <c r="F8066">
        <f>IF(INDEX(Transactions!$L:$L,ROW()-8)="",0,INDEX(Transactions!$Q:$Q,ROW()-8))</f>
        <v>0</v>
      </c>
    </row>
    <row r="8067" spans="2:6" x14ac:dyDescent="0.15">
      <c r="B8067">
        <f ca="1">IF(INDEX(Transactions!$L:$L,ROW()-8)="",TODAY(),INDEX(Transactions!$G:$G,ROW()-8))</f>
        <v>46238</v>
      </c>
      <c r="F8067">
        <f>IF(INDEX(Transactions!$L:$L,ROW()-8)="",0,INDEX(Transactions!$Q:$Q,ROW()-8))</f>
        <v>0</v>
      </c>
    </row>
    <row r="8068" spans="2:6" x14ac:dyDescent="0.15">
      <c r="B8068">
        <f ca="1">IF(INDEX(Transactions!$L:$L,ROW()-8)="",TODAY(),INDEX(Transactions!$G:$G,ROW()-8))</f>
        <v>46238</v>
      </c>
      <c r="F8068">
        <f>IF(INDEX(Transactions!$L:$L,ROW()-8)="",0,INDEX(Transactions!$Q:$Q,ROW()-8))</f>
        <v>0</v>
      </c>
    </row>
    <row r="8069" spans="2:6" x14ac:dyDescent="0.15">
      <c r="B8069">
        <f ca="1">IF(INDEX(Transactions!$L:$L,ROW()-8)="",TODAY(),INDEX(Transactions!$G:$G,ROW()-8))</f>
        <v>46238</v>
      </c>
      <c r="F8069">
        <f>IF(INDEX(Transactions!$L:$L,ROW()-8)="",0,INDEX(Transactions!$Q:$Q,ROW()-8))</f>
        <v>0</v>
      </c>
    </row>
    <row r="8070" spans="2:6" x14ac:dyDescent="0.15">
      <c r="B8070">
        <f ca="1">IF(INDEX(Transactions!$L:$L,ROW()-8)="",TODAY(),INDEX(Transactions!$G:$G,ROW()-8))</f>
        <v>46238</v>
      </c>
      <c r="F8070">
        <f>IF(INDEX(Transactions!$L:$L,ROW()-8)="",0,INDEX(Transactions!$Q:$Q,ROW()-8))</f>
        <v>0</v>
      </c>
    </row>
    <row r="8071" spans="2:6" x14ac:dyDescent="0.15">
      <c r="B8071">
        <f ca="1">IF(INDEX(Transactions!$L:$L,ROW()-8)="",TODAY(),INDEX(Transactions!$G:$G,ROW()-8))</f>
        <v>46238</v>
      </c>
      <c r="F8071">
        <f>IF(INDEX(Transactions!$L:$L,ROW()-8)="",0,INDEX(Transactions!$Q:$Q,ROW()-8))</f>
        <v>0</v>
      </c>
    </row>
    <row r="8072" spans="2:6" x14ac:dyDescent="0.15">
      <c r="B8072">
        <f ca="1">IF(INDEX(Transactions!$L:$L,ROW()-8)="",TODAY(),INDEX(Transactions!$G:$G,ROW()-8))</f>
        <v>46238</v>
      </c>
      <c r="F8072">
        <f>IF(INDEX(Transactions!$L:$L,ROW()-8)="",0,INDEX(Transactions!$Q:$Q,ROW()-8))</f>
        <v>0</v>
      </c>
    </row>
    <row r="8073" spans="2:6" x14ac:dyDescent="0.15">
      <c r="B8073">
        <f ca="1">IF(INDEX(Transactions!$L:$L,ROW()-8)="",TODAY(),INDEX(Transactions!$G:$G,ROW()-8))</f>
        <v>46238</v>
      </c>
      <c r="F8073">
        <f>IF(INDEX(Transactions!$L:$L,ROW()-8)="",0,INDEX(Transactions!$Q:$Q,ROW()-8))</f>
        <v>0</v>
      </c>
    </row>
    <row r="8074" spans="2:6" x14ac:dyDescent="0.15">
      <c r="B8074">
        <f ca="1">IF(INDEX(Transactions!$L:$L,ROW()-8)="",TODAY(),INDEX(Transactions!$G:$G,ROW()-8))</f>
        <v>46238</v>
      </c>
      <c r="F8074">
        <f>IF(INDEX(Transactions!$L:$L,ROW()-8)="",0,INDEX(Transactions!$Q:$Q,ROW()-8))</f>
        <v>0</v>
      </c>
    </row>
    <row r="8075" spans="2:6" x14ac:dyDescent="0.15">
      <c r="B8075">
        <f ca="1">IF(INDEX(Transactions!$L:$L,ROW()-8)="",TODAY(),INDEX(Transactions!$G:$G,ROW()-8))</f>
        <v>46238</v>
      </c>
      <c r="F8075">
        <f>IF(INDEX(Transactions!$L:$L,ROW()-8)="",0,INDEX(Transactions!$Q:$Q,ROW()-8))</f>
        <v>0</v>
      </c>
    </row>
    <row r="8076" spans="2:6" x14ac:dyDescent="0.15">
      <c r="B8076">
        <f ca="1">IF(INDEX(Transactions!$L:$L,ROW()-8)="",TODAY(),INDEX(Transactions!$G:$G,ROW()-8))</f>
        <v>46238</v>
      </c>
      <c r="F8076">
        <f>IF(INDEX(Transactions!$L:$L,ROW()-8)="",0,INDEX(Transactions!$Q:$Q,ROW()-8))</f>
        <v>0</v>
      </c>
    </row>
    <row r="8077" spans="2:6" x14ac:dyDescent="0.15">
      <c r="B8077">
        <f ca="1">IF(INDEX(Transactions!$L:$L,ROW()-8)="",TODAY(),INDEX(Transactions!$G:$G,ROW()-8))</f>
        <v>46238</v>
      </c>
      <c r="F8077">
        <f>IF(INDEX(Transactions!$L:$L,ROW()-8)="",0,INDEX(Transactions!$Q:$Q,ROW()-8))</f>
        <v>0</v>
      </c>
    </row>
    <row r="8078" spans="2:6" x14ac:dyDescent="0.15">
      <c r="B8078">
        <f ca="1">IF(INDEX(Transactions!$L:$L,ROW()-8)="",TODAY(),INDEX(Transactions!$G:$G,ROW()-8))</f>
        <v>46238</v>
      </c>
      <c r="F8078">
        <f>IF(INDEX(Transactions!$L:$L,ROW()-8)="",0,INDEX(Transactions!$Q:$Q,ROW()-8))</f>
        <v>0</v>
      </c>
    </row>
    <row r="8079" spans="2:6" x14ac:dyDescent="0.15">
      <c r="B8079">
        <f ca="1">IF(INDEX(Transactions!$L:$L,ROW()-8)="",TODAY(),INDEX(Transactions!$G:$G,ROW()-8))</f>
        <v>46238</v>
      </c>
      <c r="F8079">
        <f>IF(INDEX(Transactions!$L:$L,ROW()-8)="",0,INDEX(Transactions!$Q:$Q,ROW()-8))</f>
        <v>0</v>
      </c>
    </row>
    <row r="8080" spans="2:6" x14ac:dyDescent="0.15">
      <c r="B8080">
        <f ca="1">IF(INDEX(Transactions!$L:$L,ROW()-8)="",TODAY(),INDEX(Transactions!$G:$G,ROW()-8))</f>
        <v>46238</v>
      </c>
      <c r="F8080">
        <f>IF(INDEX(Transactions!$L:$L,ROW()-8)="",0,INDEX(Transactions!$Q:$Q,ROW()-8))</f>
        <v>0</v>
      </c>
    </row>
    <row r="8081" spans="2:6" x14ac:dyDescent="0.15">
      <c r="B8081">
        <f ca="1">IF(INDEX(Transactions!$L:$L,ROW()-8)="",TODAY(),INDEX(Transactions!$G:$G,ROW()-8))</f>
        <v>46238</v>
      </c>
      <c r="F8081">
        <f>IF(INDEX(Transactions!$L:$L,ROW()-8)="",0,INDEX(Transactions!$Q:$Q,ROW()-8))</f>
        <v>0</v>
      </c>
    </row>
    <row r="8082" spans="2:6" x14ac:dyDescent="0.15">
      <c r="B8082">
        <f ca="1">IF(INDEX(Transactions!$L:$L,ROW()-8)="",TODAY(),INDEX(Transactions!$G:$G,ROW()-8))</f>
        <v>46238</v>
      </c>
      <c r="F8082">
        <f>IF(INDEX(Transactions!$L:$L,ROW()-8)="",0,INDEX(Transactions!$Q:$Q,ROW()-8))</f>
        <v>0</v>
      </c>
    </row>
    <row r="8083" spans="2:6" x14ac:dyDescent="0.15">
      <c r="B8083">
        <f ca="1">IF(INDEX(Transactions!$L:$L,ROW()-8)="",TODAY(),INDEX(Transactions!$G:$G,ROW()-8))</f>
        <v>46238</v>
      </c>
      <c r="F8083">
        <f>IF(INDEX(Transactions!$L:$L,ROW()-8)="",0,INDEX(Transactions!$Q:$Q,ROW()-8))</f>
        <v>0</v>
      </c>
    </row>
    <row r="8084" spans="2:6" x14ac:dyDescent="0.15">
      <c r="B8084">
        <f ca="1">IF(INDEX(Transactions!$L:$L,ROW()-8)="",TODAY(),INDEX(Transactions!$G:$G,ROW()-8))</f>
        <v>46238</v>
      </c>
      <c r="F8084">
        <f>IF(INDEX(Transactions!$L:$L,ROW()-8)="",0,INDEX(Transactions!$Q:$Q,ROW()-8))</f>
        <v>0</v>
      </c>
    </row>
    <row r="8085" spans="2:6" x14ac:dyDescent="0.15">
      <c r="B8085">
        <f ca="1">IF(INDEX(Transactions!$L:$L,ROW()-8)="",TODAY(),INDEX(Transactions!$G:$G,ROW()-8))</f>
        <v>46238</v>
      </c>
      <c r="F8085">
        <f>IF(INDEX(Transactions!$L:$L,ROW()-8)="",0,INDEX(Transactions!$Q:$Q,ROW()-8))</f>
        <v>0</v>
      </c>
    </row>
    <row r="8086" spans="2:6" x14ac:dyDescent="0.15">
      <c r="B8086">
        <f ca="1">IF(INDEX(Transactions!$L:$L,ROW()-8)="",TODAY(),INDEX(Transactions!$G:$G,ROW()-8))</f>
        <v>46238</v>
      </c>
      <c r="F8086">
        <f>IF(INDEX(Transactions!$L:$L,ROW()-8)="",0,INDEX(Transactions!$Q:$Q,ROW()-8))</f>
        <v>0</v>
      </c>
    </row>
    <row r="8087" spans="2:6" x14ac:dyDescent="0.15">
      <c r="B8087">
        <f ca="1">IF(INDEX(Transactions!$L:$L,ROW()-8)="",TODAY(),INDEX(Transactions!$G:$G,ROW()-8))</f>
        <v>46238</v>
      </c>
      <c r="F8087">
        <f>IF(INDEX(Transactions!$L:$L,ROW()-8)="",0,INDEX(Transactions!$Q:$Q,ROW()-8))</f>
        <v>0</v>
      </c>
    </row>
    <row r="8088" spans="2:6" x14ac:dyDescent="0.15">
      <c r="B8088">
        <f ca="1">IF(INDEX(Transactions!$L:$L,ROW()-8)="",TODAY(),INDEX(Transactions!$G:$G,ROW()-8))</f>
        <v>46238</v>
      </c>
      <c r="F8088">
        <f>IF(INDEX(Transactions!$L:$L,ROW()-8)="",0,INDEX(Transactions!$Q:$Q,ROW()-8))</f>
        <v>0</v>
      </c>
    </row>
    <row r="8089" spans="2:6" x14ac:dyDescent="0.15">
      <c r="B8089">
        <f ca="1">IF(INDEX(Transactions!$L:$L,ROW()-8)="",TODAY(),INDEX(Transactions!$G:$G,ROW()-8))</f>
        <v>46238</v>
      </c>
      <c r="F8089">
        <f>IF(INDEX(Transactions!$L:$L,ROW()-8)="",0,INDEX(Transactions!$Q:$Q,ROW()-8))</f>
        <v>0</v>
      </c>
    </row>
    <row r="8090" spans="2:6" x14ac:dyDescent="0.15">
      <c r="B8090">
        <f ca="1">IF(INDEX(Transactions!$L:$L,ROW()-8)="",TODAY(),INDEX(Transactions!$G:$G,ROW()-8))</f>
        <v>46238</v>
      </c>
      <c r="F8090">
        <f>IF(INDEX(Transactions!$L:$L,ROW()-8)="",0,INDEX(Transactions!$Q:$Q,ROW()-8))</f>
        <v>0</v>
      </c>
    </row>
    <row r="8091" spans="2:6" x14ac:dyDescent="0.15">
      <c r="B8091">
        <f ca="1">IF(INDEX(Transactions!$L:$L,ROW()-8)="",TODAY(),INDEX(Transactions!$G:$G,ROW()-8))</f>
        <v>46238</v>
      </c>
      <c r="F8091">
        <f>IF(INDEX(Transactions!$L:$L,ROW()-8)="",0,INDEX(Transactions!$Q:$Q,ROW()-8))</f>
        <v>0</v>
      </c>
    </row>
    <row r="8092" spans="2:6" x14ac:dyDescent="0.15">
      <c r="B8092">
        <f ca="1">IF(INDEX(Transactions!$L:$L,ROW()-8)="",TODAY(),INDEX(Transactions!$G:$G,ROW()-8))</f>
        <v>46238</v>
      </c>
      <c r="F8092">
        <f>IF(INDEX(Transactions!$L:$L,ROW()-8)="",0,INDEX(Transactions!$Q:$Q,ROW()-8))</f>
        <v>0</v>
      </c>
    </row>
    <row r="8093" spans="2:6" x14ac:dyDescent="0.15">
      <c r="B8093">
        <f ca="1">IF(INDEX(Transactions!$L:$L,ROW()-8)="",TODAY(),INDEX(Transactions!$G:$G,ROW()-8))</f>
        <v>46238</v>
      </c>
      <c r="F8093">
        <f>IF(INDEX(Transactions!$L:$L,ROW()-8)="",0,INDEX(Transactions!$Q:$Q,ROW()-8))</f>
        <v>0</v>
      </c>
    </row>
    <row r="8094" spans="2:6" x14ac:dyDescent="0.15">
      <c r="B8094">
        <f ca="1">IF(INDEX(Transactions!$L:$L,ROW()-8)="",TODAY(),INDEX(Transactions!$G:$G,ROW()-8))</f>
        <v>46238</v>
      </c>
      <c r="F8094">
        <f>IF(INDEX(Transactions!$L:$L,ROW()-8)="",0,INDEX(Transactions!$Q:$Q,ROW()-8))</f>
        <v>0</v>
      </c>
    </row>
    <row r="8095" spans="2:6" x14ac:dyDescent="0.15">
      <c r="B8095">
        <f ca="1">IF(INDEX(Transactions!$L:$L,ROW()-8)="",TODAY(),INDEX(Transactions!$G:$G,ROW()-8))</f>
        <v>46238</v>
      </c>
      <c r="F8095">
        <f>IF(INDEX(Transactions!$L:$L,ROW()-8)="",0,INDEX(Transactions!$Q:$Q,ROW()-8))</f>
        <v>0</v>
      </c>
    </row>
    <row r="8096" spans="2:6" x14ac:dyDescent="0.15">
      <c r="B8096">
        <f ca="1">IF(INDEX(Transactions!$L:$L,ROW()-8)="",TODAY(),INDEX(Transactions!$G:$G,ROW()-8))</f>
        <v>46238</v>
      </c>
      <c r="F8096">
        <f>IF(INDEX(Transactions!$L:$L,ROW()-8)="",0,INDEX(Transactions!$Q:$Q,ROW()-8))</f>
        <v>0</v>
      </c>
    </row>
    <row r="8097" spans="2:6" x14ac:dyDescent="0.15">
      <c r="B8097">
        <f ca="1">IF(INDEX(Transactions!$L:$L,ROW()-8)="",TODAY(),INDEX(Transactions!$G:$G,ROW()-8))</f>
        <v>46238</v>
      </c>
      <c r="F8097">
        <f>IF(INDEX(Transactions!$L:$L,ROW()-8)="",0,INDEX(Transactions!$Q:$Q,ROW()-8))</f>
        <v>0</v>
      </c>
    </row>
    <row r="8098" spans="2:6" x14ac:dyDescent="0.15">
      <c r="B8098">
        <f ca="1">IF(INDEX(Transactions!$L:$L,ROW()-8)="",TODAY(),INDEX(Transactions!$G:$G,ROW()-8))</f>
        <v>46238</v>
      </c>
      <c r="F8098">
        <f>IF(INDEX(Transactions!$L:$L,ROW()-8)="",0,INDEX(Transactions!$Q:$Q,ROW()-8))</f>
        <v>0</v>
      </c>
    </row>
    <row r="8099" spans="2:6" x14ac:dyDescent="0.15">
      <c r="B8099">
        <f ca="1">IF(INDEX(Transactions!$L:$L,ROW()-8)="",TODAY(),INDEX(Transactions!$G:$G,ROW()-8))</f>
        <v>46238</v>
      </c>
      <c r="F8099">
        <f>IF(INDEX(Transactions!$L:$L,ROW()-8)="",0,INDEX(Transactions!$Q:$Q,ROW()-8))</f>
        <v>0</v>
      </c>
    </row>
    <row r="8100" spans="2:6" x14ac:dyDescent="0.15">
      <c r="B8100">
        <f ca="1">IF(INDEX(Transactions!$L:$L,ROW()-8)="",TODAY(),INDEX(Transactions!$G:$G,ROW()-8))</f>
        <v>46238</v>
      </c>
      <c r="F8100">
        <f>IF(INDEX(Transactions!$L:$L,ROW()-8)="",0,INDEX(Transactions!$Q:$Q,ROW()-8))</f>
        <v>0</v>
      </c>
    </row>
    <row r="8101" spans="2:6" x14ac:dyDescent="0.15">
      <c r="B8101">
        <f ca="1">IF(INDEX(Transactions!$L:$L,ROW()-8)="",TODAY(),INDEX(Transactions!$G:$G,ROW()-8))</f>
        <v>46238</v>
      </c>
      <c r="F8101">
        <f>IF(INDEX(Transactions!$L:$L,ROW()-8)="",0,INDEX(Transactions!$Q:$Q,ROW()-8))</f>
        <v>0</v>
      </c>
    </row>
    <row r="8102" spans="2:6" x14ac:dyDescent="0.15">
      <c r="B8102">
        <f ca="1">IF(INDEX(Transactions!$L:$L,ROW()-8)="",TODAY(),INDEX(Transactions!$G:$G,ROW()-8))</f>
        <v>46238</v>
      </c>
      <c r="F8102">
        <f>IF(INDEX(Transactions!$L:$L,ROW()-8)="",0,INDEX(Transactions!$Q:$Q,ROW()-8))</f>
        <v>0</v>
      </c>
    </row>
    <row r="8103" spans="2:6" x14ac:dyDescent="0.15">
      <c r="B8103">
        <f ca="1">IF(INDEX(Transactions!$L:$L,ROW()-8)="",TODAY(),INDEX(Transactions!$G:$G,ROW()-8))</f>
        <v>46238</v>
      </c>
      <c r="F8103">
        <f>IF(INDEX(Transactions!$L:$L,ROW()-8)="",0,INDEX(Transactions!$Q:$Q,ROW()-8))</f>
        <v>0</v>
      </c>
    </row>
    <row r="8104" spans="2:6" x14ac:dyDescent="0.15">
      <c r="B8104">
        <f ca="1">IF(INDEX(Transactions!$L:$L,ROW()-8)="",TODAY(),INDEX(Transactions!$G:$G,ROW()-8))</f>
        <v>46238</v>
      </c>
      <c r="F8104">
        <f>IF(INDEX(Transactions!$L:$L,ROW()-8)="",0,INDEX(Transactions!$Q:$Q,ROW()-8))</f>
        <v>0</v>
      </c>
    </row>
    <row r="8105" spans="2:6" x14ac:dyDescent="0.15">
      <c r="B8105">
        <f ca="1">IF(INDEX(Transactions!$L:$L,ROW()-8)="",TODAY(),INDEX(Transactions!$G:$G,ROW()-8))</f>
        <v>46238</v>
      </c>
      <c r="F8105">
        <f>IF(INDEX(Transactions!$L:$L,ROW()-8)="",0,INDEX(Transactions!$Q:$Q,ROW()-8))</f>
        <v>0</v>
      </c>
    </row>
    <row r="8106" spans="2:6" x14ac:dyDescent="0.15">
      <c r="B8106">
        <f ca="1">IF(INDEX(Transactions!$L:$L,ROW()-8)="",TODAY(),INDEX(Transactions!$G:$G,ROW()-8))</f>
        <v>46238</v>
      </c>
      <c r="F8106">
        <f>IF(INDEX(Transactions!$L:$L,ROW()-8)="",0,INDEX(Transactions!$Q:$Q,ROW()-8))</f>
        <v>0</v>
      </c>
    </row>
    <row r="8107" spans="2:6" x14ac:dyDescent="0.15">
      <c r="B8107">
        <f ca="1">IF(INDEX(Transactions!$L:$L,ROW()-8)="",TODAY(),INDEX(Transactions!$G:$G,ROW()-8))</f>
        <v>46238</v>
      </c>
      <c r="F8107">
        <f>IF(INDEX(Transactions!$L:$L,ROW()-8)="",0,INDEX(Transactions!$Q:$Q,ROW()-8))</f>
        <v>0</v>
      </c>
    </row>
    <row r="8108" spans="2:6" x14ac:dyDescent="0.15">
      <c r="B8108">
        <f ca="1">IF(INDEX(Transactions!$L:$L,ROW()-8)="",TODAY(),INDEX(Transactions!$G:$G,ROW()-8))</f>
        <v>46238</v>
      </c>
      <c r="F8108">
        <f>IF(INDEX(Transactions!$L:$L,ROW()-8)="",0,INDEX(Transactions!$Q:$Q,ROW()-8))</f>
        <v>0</v>
      </c>
    </row>
    <row r="8109" spans="2:6" x14ac:dyDescent="0.15">
      <c r="B8109">
        <f ca="1">IF(INDEX(Transactions!$L:$L,ROW()-8)="",TODAY(),INDEX(Transactions!$G:$G,ROW()-8))</f>
        <v>46238</v>
      </c>
      <c r="F8109">
        <f>IF(INDEX(Transactions!$L:$L,ROW()-8)="",0,INDEX(Transactions!$Q:$Q,ROW()-8))</f>
        <v>0</v>
      </c>
    </row>
    <row r="8110" spans="2:6" x14ac:dyDescent="0.15">
      <c r="B8110">
        <f ca="1">IF(INDEX(Transactions!$L:$L,ROW()-8)="",TODAY(),INDEX(Transactions!$G:$G,ROW()-8))</f>
        <v>46238</v>
      </c>
      <c r="F8110">
        <f>IF(INDEX(Transactions!$L:$L,ROW()-8)="",0,INDEX(Transactions!$Q:$Q,ROW()-8))</f>
        <v>0</v>
      </c>
    </row>
    <row r="8111" spans="2:6" x14ac:dyDescent="0.15">
      <c r="B8111">
        <f ca="1">IF(INDEX(Transactions!$L:$L,ROW()-8)="",TODAY(),INDEX(Transactions!$G:$G,ROW()-8))</f>
        <v>46238</v>
      </c>
      <c r="F8111">
        <f>IF(INDEX(Transactions!$L:$L,ROW()-8)="",0,INDEX(Transactions!$Q:$Q,ROW()-8))</f>
        <v>0</v>
      </c>
    </row>
    <row r="8112" spans="2:6" x14ac:dyDescent="0.15">
      <c r="B8112">
        <f ca="1">IF(INDEX(Transactions!$L:$L,ROW()-8)="",TODAY(),INDEX(Transactions!$G:$G,ROW()-8))</f>
        <v>46238</v>
      </c>
      <c r="F8112">
        <f>IF(INDEX(Transactions!$L:$L,ROW()-8)="",0,INDEX(Transactions!$Q:$Q,ROW()-8))</f>
        <v>0</v>
      </c>
    </row>
    <row r="8113" spans="2:6" x14ac:dyDescent="0.15">
      <c r="B8113">
        <f ca="1">IF(INDEX(Transactions!$L:$L,ROW()-8)="",TODAY(),INDEX(Transactions!$G:$G,ROW()-8))</f>
        <v>46238</v>
      </c>
      <c r="F8113">
        <f>IF(INDEX(Transactions!$L:$L,ROW()-8)="",0,INDEX(Transactions!$Q:$Q,ROW()-8))</f>
        <v>0</v>
      </c>
    </row>
    <row r="8114" spans="2:6" x14ac:dyDescent="0.15">
      <c r="B8114">
        <f ca="1">IF(INDEX(Transactions!$L:$L,ROW()-8)="",TODAY(),INDEX(Transactions!$G:$G,ROW()-8))</f>
        <v>46238</v>
      </c>
      <c r="F8114">
        <f>IF(INDEX(Transactions!$L:$L,ROW()-8)="",0,INDEX(Transactions!$Q:$Q,ROW()-8))</f>
        <v>0</v>
      </c>
    </row>
    <row r="8115" spans="2:6" x14ac:dyDescent="0.15">
      <c r="B8115">
        <f ca="1">IF(INDEX(Transactions!$L:$L,ROW()-8)="",TODAY(),INDEX(Transactions!$G:$G,ROW()-8))</f>
        <v>46238</v>
      </c>
      <c r="F8115">
        <f>IF(INDEX(Transactions!$L:$L,ROW()-8)="",0,INDEX(Transactions!$Q:$Q,ROW()-8))</f>
        <v>0</v>
      </c>
    </row>
    <row r="8116" spans="2:6" x14ac:dyDescent="0.15">
      <c r="B8116">
        <f ca="1">IF(INDEX(Transactions!$L:$L,ROW()-8)="",TODAY(),INDEX(Transactions!$G:$G,ROW()-8))</f>
        <v>46238</v>
      </c>
      <c r="F8116">
        <f>IF(INDEX(Transactions!$L:$L,ROW()-8)="",0,INDEX(Transactions!$Q:$Q,ROW()-8))</f>
        <v>0</v>
      </c>
    </row>
    <row r="8117" spans="2:6" x14ac:dyDescent="0.15">
      <c r="B8117">
        <f ca="1">IF(INDEX(Transactions!$L:$L,ROW()-8)="",TODAY(),INDEX(Transactions!$G:$G,ROW()-8))</f>
        <v>46238</v>
      </c>
      <c r="F8117">
        <f>IF(INDEX(Transactions!$L:$L,ROW()-8)="",0,INDEX(Transactions!$Q:$Q,ROW()-8))</f>
        <v>0</v>
      </c>
    </row>
    <row r="8118" spans="2:6" x14ac:dyDescent="0.15">
      <c r="B8118">
        <f ca="1">IF(INDEX(Transactions!$L:$L,ROW()-8)="",TODAY(),INDEX(Transactions!$G:$G,ROW()-8))</f>
        <v>46238</v>
      </c>
      <c r="F8118">
        <f>IF(INDEX(Transactions!$L:$L,ROW()-8)="",0,INDEX(Transactions!$Q:$Q,ROW()-8))</f>
        <v>0</v>
      </c>
    </row>
    <row r="8119" spans="2:6" x14ac:dyDescent="0.15">
      <c r="B8119">
        <f ca="1">IF(INDEX(Transactions!$L:$L,ROW()-8)="",TODAY(),INDEX(Transactions!$G:$G,ROW()-8))</f>
        <v>46238</v>
      </c>
      <c r="F8119">
        <f>IF(INDEX(Transactions!$L:$L,ROW()-8)="",0,INDEX(Transactions!$Q:$Q,ROW()-8))</f>
        <v>0</v>
      </c>
    </row>
    <row r="8120" spans="2:6" x14ac:dyDescent="0.15">
      <c r="B8120">
        <f ca="1">IF(INDEX(Transactions!$L:$L,ROW()-8)="",TODAY(),INDEX(Transactions!$G:$G,ROW()-8))</f>
        <v>46238</v>
      </c>
      <c r="F8120">
        <f>IF(INDEX(Transactions!$L:$L,ROW()-8)="",0,INDEX(Transactions!$Q:$Q,ROW()-8))</f>
        <v>0</v>
      </c>
    </row>
    <row r="8121" spans="2:6" x14ac:dyDescent="0.15">
      <c r="B8121">
        <f ca="1">IF(INDEX(Transactions!$L:$L,ROW()-8)="",TODAY(),INDEX(Transactions!$G:$G,ROW()-8))</f>
        <v>46238</v>
      </c>
      <c r="F8121">
        <f>IF(INDEX(Transactions!$L:$L,ROW()-8)="",0,INDEX(Transactions!$Q:$Q,ROW()-8))</f>
        <v>0</v>
      </c>
    </row>
    <row r="8122" spans="2:6" x14ac:dyDescent="0.15">
      <c r="B8122">
        <f ca="1">IF(INDEX(Transactions!$L:$L,ROW()-8)="",TODAY(),INDEX(Transactions!$G:$G,ROW()-8))</f>
        <v>46238</v>
      </c>
      <c r="F8122">
        <f>IF(INDEX(Transactions!$L:$L,ROW()-8)="",0,INDEX(Transactions!$Q:$Q,ROW()-8))</f>
        <v>0</v>
      </c>
    </row>
    <row r="8123" spans="2:6" x14ac:dyDescent="0.15">
      <c r="B8123">
        <f ca="1">IF(INDEX(Transactions!$L:$L,ROW()-8)="",TODAY(),INDEX(Transactions!$G:$G,ROW()-8))</f>
        <v>46238</v>
      </c>
      <c r="F8123">
        <f>IF(INDEX(Transactions!$L:$L,ROW()-8)="",0,INDEX(Transactions!$Q:$Q,ROW()-8))</f>
        <v>0</v>
      </c>
    </row>
    <row r="8124" spans="2:6" x14ac:dyDescent="0.15">
      <c r="B8124">
        <f ca="1">IF(INDEX(Transactions!$L:$L,ROW()-8)="",TODAY(),INDEX(Transactions!$G:$G,ROW()-8))</f>
        <v>46238</v>
      </c>
      <c r="F8124">
        <f>IF(INDEX(Transactions!$L:$L,ROW()-8)="",0,INDEX(Transactions!$Q:$Q,ROW()-8))</f>
        <v>0</v>
      </c>
    </row>
    <row r="8125" spans="2:6" x14ac:dyDescent="0.15">
      <c r="B8125">
        <f ca="1">IF(INDEX(Transactions!$L:$L,ROW()-8)="",TODAY(),INDEX(Transactions!$G:$G,ROW()-8))</f>
        <v>46238</v>
      </c>
      <c r="F8125">
        <f>IF(INDEX(Transactions!$L:$L,ROW()-8)="",0,INDEX(Transactions!$Q:$Q,ROW()-8))</f>
        <v>0</v>
      </c>
    </row>
    <row r="8126" spans="2:6" x14ac:dyDescent="0.15">
      <c r="B8126">
        <f ca="1">IF(INDEX(Transactions!$L:$L,ROW()-8)="",TODAY(),INDEX(Transactions!$G:$G,ROW()-8))</f>
        <v>46238</v>
      </c>
      <c r="F8126">
        <f>IF(INDEX(Transactions!$L:$L,ROW()-8)="",0,INDEX(Transactions!$Q:$Q,ROW()-8))</f>
        <v>0</v>
      </c>
    </row>
    <row r="8127" spans="2:6" x14ac:dyDescent="0.15">
      <c r="B8127">
        <f ca="1">IF(INDEX(Transactions!$L:$L,ROW()-8)="",TODAY(),INDEX(Transactions!$G:$G,ROW()-8))</f>
        <v>46238</v>
      </c>
      <c r="F8127">
        <f>IF(INDEX(Transactions!$L:$L,ROW()-8)="",0,INDEX(Transactions!$Q:$Q,ROW()-8))</f>
        <v>0</v>
      </c>
    </row>
    <row r="8128" spans="2:6" x14ac:dyDescent="0.15">
      <c r="B8128">
        <f ca="1">IF(INDEX(Transactions!$L:$L,ROW()-8)="",TODAY(),INDEX(Transactions!$G:$G,ROW()-8))</f>
        <v>46238</v>
      </c>
      <c r="F8128">
        <f>IF(INDEX(Transactions!$L:$L,ROW()-8)="",0,INDEX(Transactions!$Q:$Q,ROW()-8))</f>
        <v>0</v>
      </c>
    </row>
    <row r="8129" spans="2:6" x14ac:dyDescent="0.15">
      <c r="B8129">
        <f ca="1">IF(INDEX(Transactions!$L:$L,ROW()-8)="",TODAY(),INDEX(Transactions!$G:$G,ROW()-8))</f>
        <v>46238</v>
      </c>
      <c r="F8129">
        <f>IF(INDEX(Transactions!$L:$L,ROW()-8)="",0,INDEX(Transactions!$Q:$Q,ROW()-8))</f>
        <v>0</v>
      </c>
    </row>
    <row r="8130" spans="2:6" x14ac:dyDescent="0.15">
      <c r="B8130">
        <f ca="1">IF(INDEX(Transactions!$L:$L,ROW()-8)="",TODAY(),INDEX(Transactions!$G:$G,ROW()-8))</f>
        <v>46238</v>
      </c>
      <c r="F8130">
        <f>IF(INDEX(Transactions!$L:$L,ROW()-8)="",0,INDEX(Transactions!$Q:$Q,ROW()-8))</f>
        <v>0</v>
      </c>
    </row>
    <row r="8131" spans="2:6" x14ac:dyDescent="0.15">
      <c r="B8131">
        <f ca="1">IF(INDEX(Transactions!$L:$L,ROW()-8)="",TODAY(),INDEX(Transactions!$G:$G,ROW()-8))</f>
        <v>46238</v>
      </c>
      <c r="F8131">
        <f>IF(INDEX(Transactions!$L:$L,ROW()-8)="",0,INDEX(Transactions!$Q:$Q,ROW()-8))</f>
        <v>0</v>
      </c>
    </row>
    <row r="8132" spans="2:6" x14ac:dyDescent="0.15">
      <c r="B8132">
        <f ca="1">IF(INDEX(Transactions!$L:$L,ROW()-8)="",TODAY(),INDEX(Transactions!$G:$G,ROW()-8))</f>
        <v>46238</v>
      </c>
      <c r="F8132">
        <f>IF(INDEX(Transactions!$L:$L,ROW()-8)="",0,INDEX(Transactions!$Q:$Q,ROW()-8))</f>
        <v>0</v>
      </c>
    </row>
    <row r="8133" spans="2:6" x14ac:dyDescent="0.15">
      <c r="B8133">
        <f ca="1">IF(INDEX(Transactions!$L:$L,ROW()-8)="",TODAY(),INDEX(Transactions!$G:$G,ROW()-8))</f>
        <v>46238</v>
      </c>
      <c r="F8133">
        <f>IF(INDEX(Transactions!$L:$L,ROW()-8)="",0,INDEX(Transactions!$Q:$Q,ROW()-8))</f>
        <v>0</v>
      </c>
    </row>
    <row r="8134" spans="2:6" x14ac:dyDescent="0.15">
      <c r="B8134">
        <f ca="1">IF(INDEX(Transactions!$L:$L,ROW()-8)="",TODAY(),INDEX(Transactions!$G:$G,ROW()-8))</f>
        <v>46238</v>
      </c>
      <c r="F8134">
        <f>IF(INDEX(Transactions!$L:$L,ROW()-8)="",0,INDEX(Transactions!$Q:$Q,ROW()-8))</f>
        <v>0</v>
      </c>
    </row>
    <row r="8135" spans="2:6" x14ac:dyDescent="0.15">
      <c r="B8135">
        <f ca="1">IF(INDEX(Transactions!$L:$L,ROW()-8)="",TODAY(),INDEX(Transactions!$G:$G,ROW()-8))</f>
        <v>46238</v>
      </c>
      <c r="F8135">
        <f>IF(INDEX(Transactions!$L:$L,ROW()-8)="",0,INDEX(Transactions!$Q:$Q,ROW()-8))</f>
        <v>0</v>
      </c>
    </row>
    <row r="8136" spans="2:6" x14ac:dyDescent="0.15">
      <c r="B8136">
        <f ca="1">IF(INDEX(Transactions!$L:$L,ROW()-8)="",TODAY(),INDEX(Transactions!$G:$G,ROW()-8))</f>
        <v>46238</v>
      </c>
      <c r="F8136">
        <f>IF(INDEX(Transactions!$L:$L,ROW()-8)="",0,INDEX(Transactions!$Q:$Q,ROW()-8))</f>
        <v>0</v>
      </c>
    </row>
    <row r="8137" spans="2:6" x14ac:dyDescent="0.15">
      <c r="B8137">
        <f ca="1">IF(INDEX(Transactions!$L:$L,ROW()-8)="",TODAY(),INDEX(Transactions!$G:$G,ROW()-8))</f>
        <v>46238</v>
      </c>
      <c r="F8137">
        <f>IF(INDEX(Transactions!$L:$L,ROW()-8)="",0,INDEX(Transactions!$Q:$Q,ROW()-8))</f>
        <v>0</v>
      </c>
    </row>
    <row r="8138" spans="2:6" x14ac:dyDescent="0.15">
      <c r="B8138">
        <f ca="1">IF(INDEX(Transactions!$L:$L,ROW()-8)="",TODAY(),INDEX(Transactions!$G:$G,ROW()-8))</f>
        <v>46238</v>
      </c>
      <c r="F8138">
        <f>IF(INDEX(Transactions!$L:$L,ROW()-8)="",0,INDEX(Transactions!$Q:$Q,ROW()-8))</f>
        <v>0</v>
      </c>
    </row>
    <row r="8139" spans="2:6" x14ac:dyDescent="0.15">
      <c r="B8139">
        <f ca="1">IF(INDEX(Transactions!$L:$L,ROW()-8)="",TODAY(),INDEX(Transactions!$G:$G,ROW()-8))</f>
        <v>46238</v>
      </c>
      <c r="F8139">
        <f>IF(INDEX(Transactions!$L:$L,ROW()-8)="",0,INDEX(Transactions!$Q:$Q,ROW()-8))</f>
        <v>0</v>
      </c>
    </row>
    <row r="8140" spans="2:6" x14ac:dyDescent="0.15">
      <c r="B8140">
        <f ca="1">IF(INDEX(Transactions!$L:$L,ROW()-8)="",TODAY(),INDEX(Transactions!$G:$G,ROW()-8))</f>
        <v>46238</v>
      </c>
      <c r="F8140">
        <f>IF(INDEX(Transactions!$L:$L,ROW()-8)="",0,INDEX(Transactions!$Q:$Q,ROW()-8))</f>
        <v>0</v>
      </c>
    </row>
    <row r="8141" spans="2:6" x14ac:dyDescent="0.15">
      <c r="B8141">
        <f ca="1">IF(INDEX(Transactions!$L:$L,ROW()-8)="",TODAY(),INDEX(Transactions!$G:$G,ROW()-8))</f>
        <v>46238</v>
      </c>
      <c r="F8141">
        <f>IF(INDEX(Transactions!$L:$L,ROW()-8)="",0,INDEX(Transactions!$Q:$Q,ROW()-8))</f>
        <v>0</v>
      </c>
    </row>
    <row r="8142" spans="2:6" x14ac:dyDescent="0.15">
      <c r="B8142">
        <f ca="1">IF(INDEX(Transactions!$L:$L,ROW()-8)="",TODAY(),INDEX(Transactions!$G:$G,ROW()-8))</f>
        <v>46238</v>
      </c>
      <c r="F8142">
        <f>IF(INDEX(Transactions!$L:$L,ROW()-8)="",0,INDEX(Transactions!$Q:$Q,ROW()-8))</f>
        <v>0</v>
      </c>
    </row>
    <row r="8143" spans="2:6" x14ac:dyDescent="0.15">
      <c r="B8143">
        <f ca="1">IF(INDEX(Transactions!$L:$L,ROW()-8)="",TODAY(),INDEX(Transactions!$G:$G,ROW()-8))</f>
        <v>46238</v>
      </c>
      <c r="F8143">
        <f>IF(INDEX(Transactions!$L:$L,ROW()-8)="",0,INDEX(Transactions!$Q:$Q,ROW()-8))</f>
        <v>0</v>
      </c>
    </row>
    <row r="8144" spans="2:6" x14ac:dyDescent="0.15">
      <c r="B8144">
        <f ca="1">IF(INDEX(Transactions!$L:$L,ROW()-8)="",TODAY(),INDEX(Transactions!$G:$G,ROW()-8))</f>
        <v>46238</v>
      </c>
      <c r="F8144">
        <f>IF(INDEX(Transactions!$L:$L,ROW()-8)="",0,INDEX(Transactions!$Q:$Q,ROW()-8))</f>
        <v>0</v>
      </c>
    </row>
    <row r="8145" spans="2:6" x14ac:dyDescent="0.15">
      <c r="B8145">
        <f ca="1">IF(INDEX(Transactions!$L:$L,ROW()-8)="",TODAY(),INDEX(Transactions!$G:$G,ROW()-8))</f>
        <v>46238</v>
      </c>
      <c r="F8145">
        <f>IF(INDEX(Transactions!$L:$L,ROW()-8)="",0,INDEX(Transactions!$Q:$Q,ROW()-8))</f>
        <v>0</v>
      </c>
    </row>
    <row r="8146" spans="2:6" x14ac:dyDescent="0.15">
      <c r="B8146">
        <f ca="1">IF(INDEX(Transactions!$L:$L,ROW()-8)="",TODAY(),INDEX(Transactions!$G:$G,ROW()-8))</f>
        <v>46238</v>
      </c>
      <c r="F8146">
        <f>IF(INDEX(Transactions!$L:$L,ROW()-8)="",0,INDEX(Transactions!$Q:$Q,ROW()-8))</f>
        <v>0</v>
      </c>
    </row>
    <row r="8147" spans="2:6" x14ac:dyDescent="0.15">
      <c r="B8147">
        <f ca="1">IF(INDEX(Transactions!$L:$L,ROW()-8)="",TODAY(),INDEX(Transactions!$G:$G,ROW()-8))</f>
        <v>46238</v>
      </c>
      <c r="F8147">
        <f>IF(INDEX(Transactions!$L:$L,ROW()-8)="",0,INDEX(Transactions!$Q:$Q,ROW()-8))</f>
        <v>0</v>
      </c>
    </row>
    <row r="8148" spans="2:6" x14ac:dyDescent="0.15">
      <c r="B8148">
        <f ca="1">IF(INDEX(Transactions!$L:$L,ROW()-8)="",TODAY(),INDEX(Transactions!$G:$G,ROW()-8))</f>
        <v>46238</v>
      </c>
      <c r="F8148">
        <f>IF(INDEX(Transactions!$L:$L,ROW()-8)="",0,INDEX(Transactions!$Q:$Q,ROW()-8))</f>
        <v>0</v>
      </c>
    </row>
    <row r="8149" spans="2:6" x14ac:dyDescent="0.15">
      <c r="B8149">
        <f ca="1">IF(INDEX(Transactions!$L:$L,ROW()-8)="",TODAY(),INDEX(Transactions!$G:$G,ROW()-8))</f>
        <v>46238</v>
      </c>
      <c r="F8149">
        <f>IF(INDEX(Transactions!$L:$L,ROW()-8)="",0,INDEX(Transactions!$Q:$Q,ROW()-8))</f>
        <v>0</v>
      </c>
    </row>
    <row r="8150" spans="2:6" x14ac:dyDescent="0.15">
      <c r="B8150">
        <f ca="1">IF(INDEX(Transactions!$L:$L,ROW()-8)="",TODAY(),INDEX(Transactions!$G:$G,ROW()-8))</f>
        <v>46238</v>
      </c>
      <c r="F8150">
        <f>IF(INDEX(Transactions!$L:$L,ROW()-8)="",0,INDEX(Transactions!$Q:$Q,ROW()-8))</f>
        <v>0</v>
      </c>
    </row>
    <row r="8151" spans="2:6" x14ac:dyDescent="0.15">
      <c r="B8151">
        <f ca="1">IF(INDEX(Transactions!$L:$L,ROW()-8)="",TODAY(),INDEX(Transactions!$G:$G,ROW()-8))</f>
        <v>46238</v>
      </c>
      <c r="F8151">
        <f>IF(INDEX(Transactions!$L:$L,ROW()-8)="",0,INDEX(Transactions!$Q:$Q,ROW()-8))</f>
        <v>0</v>
      </c>
    </row>
    <row r="8152" spans="2:6" x14ac:dyDescent="0.15">
      <c r="B8152">
        <f ca="1">IF(INDEX(Transactions!$L:$L,ROW()-8)="",TODAY(),INDEX(Transactions!$G:$G,ROW()-8))</f>
        <v>46238</v>
      </c>
      <c r="F8152">
        <f>IF(INDEX(Transactions!$L:$L,ROW()-8)="",0,INDEX(Transactions!$Q:$Q,ROW()-8))</f>
        <v>0</v>
      </c>
    </row>
    <row r="8153" spans="2:6" x14ac:dyDescent="0.15">
      <c r="B8153">
        <f ca="1">IF(INDEX(Transactions!$L:$L,ROW()-8)="",TODAY(),INDEX(Transactions!$G:$G,ROW()-8))</f>
        <v>46238</v>
      </c>
      <c r="F8153">
        <f>IF(INDEX(Transactions!$L:$L,ROW()-8)="",0,INDEX(Transactions!$Q:$Q,ROW()-8))</f>
        <v>0</v>
      </c>
    </row>
    <row r="8154" spans="2:6" x14ac:dyDescent="0.15">
      <c r="B8154">
        <f ca="1">IF(INDEX(Transactions!$L:$L,ROW()-8)="",TODAY(),INDEX(Transactions!$G:$G,ROW()-8))</f>
        <v>46238</v>
      </c>
      <c r="F8154">
        <f>IF(INDEX(Transactions!$L:$L,ROW()-8)="",0,INDEX(Transactions!$Q:$Q,ROW()-8))</f>
        <v>0</v>
      </c>
    </row>
    <row r="8155" spans="2:6" x14ac:dyDescent="0.15">
      <c r="B8155">
        <f ca="1">IF(INDEX(Transactions!$L:$L,ROW()-8)="",TODAY(),INDEX(Transactions!$G:$G,ROW()-8))</f>
        <v>46238</v>
      </c>
      <c r="F8155">
        <f>IF(INDEX(Transactions!$L:$L,ROW()-8)="",0,INDEX(Transactions!$Q:$Q,ROW()-8))</f>
        <v>0</v>
      </c>
    </row>
    <row r="8156" spans="2:6" x14ac:dyDescent="0.15">
      <c r="B8156">
        <f ca="1">IF(INDEX(Transactions!$L:$L,ROW()-8)="",TODAY(),INDEX(Transactions!$G:$G,ROW()-8))</f>
        <v>46238</v>
      </c>
      <c r="F8156">
        <f>IF(INDEX(Transactions!$L:$L,ROW()-8)="",0,INDEX(Transactions!$Q:$Q,ROW()-8))</f>
        <v>0</v>
      </c>
    </row>
    <row r="8157" spans="2:6" x14ac:dyDescent="0.15">
      <c r="B8157">
        <f ca="1">IF(INDEX(Transactions!$L:$L,ROW()-8)="",TODAY(),INDEX(Transactions!$G:$G,ROW()-8))</f>
        <v>46238</v>
      </c>
      <c r="F8157">
        <f>IF(INDEX(Transactions!$L:$L,ROW()-8)="",0,INDEX(Transactions!$Q:$Q,ROW()-8))</f>
        <v>0</v>
      </c>
    </row>
    <row r="8158" spans="2:6" x14ac:dyDescent="0.15">
      <c r="B8158">
        <f ca="1">IF(INDEX(Transactions!$L:$L,ROW()-8)="",TODAY(),INDEX(Transactions!$G:$G,ROW()-8))</f>
        <v>46238</v>
      </c>
      <c r="F8158">
        <f>IF(INDEX(Transactions!$L:$L,ROW()-8)="",0,INDEX(Transactions!$Q:$Q,ROW()-8))</f>
        <v>0</v>
      </c>
    </row>
    <row r="8159" spans="2:6" x14ac:dyDescent="0.15">
      <c r="B8159">
        <f ca="1">IF(INDEX(Transactions!$L:$L,ROW()-8)="",TODAY(),INDEX(Transactions!$G:$G,ROW()-8))</f>
        <v>46238</v>
      </c>
      <c r="F8159">
        <f>IF(INDEX(Transactions!$L:$L,ROW()-8)="",0,INDEX(Transactions!$Q:$Q,ROW()-8))</f>
        <v>0</v>
      </c>
    </row>
    <row r="8160" spans="2:6" x14ac:dyDescent="0.15">
      <c r="B8160">
        <f ca="1">IF(INDEX(Transactions!$L:$L,ROW()-8)="",TODAY(),INDEX(Transactions!$G:$G,ROW()-8))</f>
        <v>46238</v>
      </c>
      <c r="F8160">
        <f>IF(INDEX(Transactions!$L:$L,ROW()-8)="",0,INDEX(Transactions!$Q:$Q,ROW()-8))</f>
        <v>0</v>
      </c>
    </row>
    <row r="8161" spans="2:6" x14ac:dyDescent="0.15">
      <c r="B8161">
        <f ca="1">IF(INDEX(Transactions!$L:$L,ROW()-8)="",TODAY(),INDEX(Transactions!$G:$G,ROW()-8))</f>
        <v>46238</v>
      </c>
      <c r="F8161">
        <f>IF(INDEX(Transactions!$L:$L,ROW()-8)="",0,INDEX(Transactions!$Q:$Q,ROW()-8))</f>
        <v>0</v>
      </c>
    </row>
    <row r="8162" spans="2:6" x14ac:dyDescent="0.15">
      <c r="B8162">
        <f ca="1">IF(INDEX(Transactions!$L:$L,ROW()-8)="",TODAY(),INDEX(Transactions!$G:$G,ROW()-8))</f>
        <v>46238</v>
      </c>
      <c r="F8162">
        <f>IF(INDEX(Transactions!$L:$L,ROW()-8)="",0,INDEX(Transactions!$Q:$Q,ROW()-8))</f>
        <v>0</v>
      </c>
    </row>
    <row r="8163" spans="2:6" x14ac:dyDescent="0.15">
      <c r="B8163">
        <f ca="1">IF(INDEX(Transactions!$L:$L,ROW()-8)="",TODAY(),INDEX(Transactions!$G:$G,ROW()-8))</f>
        <v>46238</v>
      </c>
      <c r="F8163">
        <f>IF(INDEX(Transactions!$L:$L,ROW()-8)="",0,INDEX(Transactions!$Q:$Q,ROW()-8))</f>
        <v>0</v>
      </c>
    </row>
    <row r="8164" spans="2:6" x14ac:dyDescent="0.15">
      <c r="B8164">
        <f ca="1">IF(INDEX(Transactions!$L:$L,ROW()-8)="",TODAY(),INDEX(Transactions!$G:$G,ROW()-8))</f>
        <v>46238</v>
      </c>
      <c r="F8164">
        <f>IF(INDEX(Transactions!$L:$L,ROW()-8)="",0,INDEX(Transactions!$Q:$Q,ROW()-8))</f>
        <v>0</v>
      </c>
    </row>
    <row r="8165" spans="2:6" x14ac:dyDescent="0.15">
      <c r="B8165">
        <f ca="1">IF(INDEX(Transactions!$L:$L,ROW()-8)="",TODAY(),INDEX(Transactions!$G:$G,ROW()-8))</f>
        <v>46238</v>
      </c>
      <c r="F8165">
        <f>IF(INDEX(Transactions!$L:$L,ROW()-8)="",0,INDEX(Transactions!$Q:$Q,ROW()-8))</f>
        <v>0</v>
      </c>
    </row>
    <row r="8166" spans="2:6" x14ac:dyDescent="0.15">
      <c r="B8166">
        <f ca="1">IF(INDEX(Transactions!$L:$L,ROW()-8)="",TODAY(),INDEX(Transactions!$G:$G,ROW()-8))</f>
        <v>46238</v>
      </c>
      <c r="F8166">
        <f>IF(INDEX(Transactions!$L:$L,ROW()-8)="",0,INDEX(Transactions!$Q:$Q,ROW()-8))</f>
        <v>0</v>
      </c>
    </row>
    <row r="8167" spans="2:6" x14ac:dyDescent="0.15">
      <c r="B8167">
        <f ca="1">IF(INDEX(Transactions!$L:$L,ROW()-8)="",TODAY(),INDEX(Transactions!$G:$G,ROW()-8))</f>
        <v>46238</v>
      </c>
      <c r="F8167">
        <f>IF(INDEX(Transactions!$L:$L,ROW()-8)="",0,INDEX(Transactions!$Q:$Q,ROW()-8))</f>
        <v>0</v>
      </c>
    </row>
    <row r="8168" spans="2:6" x14ac:dyDescent="0.15">
      <c r="B8168">
        <f ca="1">IF(INDEX(Transactions!$L:$L,ROW()-8)="",TODAY(),INDEX(Transactions!$G:$G,ROW()-8))</f>
        <v>46238</v>
      </c>
      <c r="F8168">
        <f>IF(INDEX(Transactions!$L:$L,ROW()-8)="",0,INDEX(Transactions!$Q:$Q,ROW()-8))</f>
        <v>0</v>
      </c>
    </row>
    <row r="8169" spans="2:6" x14ac:dyDescent="0.15">
      <c r="B8169">
        <f ca="1">IF(INDEX(Transactions!$L:$L,ROW()-8)="",TODAY(),INDEX(Transactions!$G:$G,ROW()-8))</f>
        <v>46238</v>
      </c>
      <c r="F8169">
        <f>IF(INDEX(Transactions!$L:$L,ROW()-8)="",0,INDEX(Transactions!$Q:$Q,ROW()-8))</f>
        <v>0</v>
      </c>
    </row>
    <row r="8170" spans="2:6" x14ac:dyDescent="0.15">
      <c r="B8170">
        <f ca="1">IF(INDEX(Transactions!$L:$L,ROW()-8)="",TODAY(),INDEX(Transactions!$G:$G,ROW()-8))</f>
        <v>46238</v>
      </c>
      <c r="F8170">
        <f>IF(INDEX(Transactions!$L:$L,ROW()-8)="",0,INDEX(Transactions!$Q:$Q,ROW()-8))</f>
        <v>0</v>
      </c>
    </row>
    <row r="8171" spans="2:6" x14ac:dyDescent="0.15">
      <c r="B8171">
        <f ca="1">IF(INDEX(Transactions!$L:$L,ROW()-8)="",TODAY(),INDEX(Transactions!$G:$G,ROW()-8))</f>
        <v>46238</v>
      </c>
      <c r="F8171">
        <f>IF(INDEX(Transactions!$L:$L,ROW()-8)="",0,INDEX(Transactions!$Q:$Q,ROW()-8))</f>
        <v>0</v>
      </c>
    </row>
    <row r="8172" spans="2:6" x14ac:dyDescent="0.15">
      <c r="B8172">
        <f ca="1">IF(INDEX(Transactions!$L:$L,ROW()-8)="",TODAY(),INDEX(Transactions!$G:$G,ROW()-8))</f>
        <v>46238</v>
      </c>
      <c r="F8172">
        <f>IF(INDEX(Transactions!$L:$L,ROW()-8)="",0,INDEX(Transactions!$Q:$Q,ROW()-8))</f>
        <v>0</v>
      </c>
    </row>
    <row r="8173" spans="2:6" x14ac:dyDescent="0.15">
      <c r="B8173">
        <f ca="1">IF(INDEX(Transactions!$L:$L,ROW()-8)="",TODAY(),INDEX(Transactions!$G:$G,ROW()-8))</f>
        <v>46238</v>
      </c>
      <c r="F8173">
        <f>IF(INDEX(Transactions!$L:$L,ROW()-8)="",0,INDEX(Transactions!$Q:$Q,ROW()-8))</f>
        <v>0</v>
      </c>
    </row>
    <row r="8174" spans="2:6" x14ac:dyDescent="0.15">
      <c r="B8174">
        <f ca="1">IF(INDEX(Transactions!$L:$L,ROW()-8)="",TODAY(),INDEX(Transactions!$G:$G,ROW()-8))</f>
        <v>46238</v>
      </c>
      <c r="F8174">
        <f>IF(INDEX(Transactions!$L:$L,ROW()-8)="",0,INDEX(Transactions!$Q:$Q,ROW()-8))</f>
        <v>0</v>
      </c>
    </row>
    <row r="8175" spans="2:6" x14ac:dyDescent="0.15">
      <c r="B8175">
        <f ca="1">IF(INDEX(Transactions!$L:$L,ROW()-8)="",TODAY(),INDEX(Transactions!$G:$G,ROW()-8))</f>
        <v>46238</v>
      </c>
      <c r="F8175">
        <f>IF(INDEX(Transactions!$L:$L,ROW()-8)="",0,INDEX(Transactions!$Q:$Q,ROW()-8))</f>
        <v>0</v>
      </c>
    </row>
    <row r="8176" spans="2:6" x14ac:dyDescent="0.15">
      <c r="B8176">
        <f ca="1">IF(INDEX(Transactions!$L:$L,ROW()-8)="",TODAY(),INDEX(Transactions!$G:$G,ROW()-8))</f>
        <v>46238</v>
      </c>
      <c r="F8176">
        <f>IF(INDEX(Transactions!$L:$L,ROW()-8)="",0,INDEX(Transactions!$Q:$Q,ROW()-8))</f>
        <v>0</v>
      </c>
    </row>
    <row r="8177" spans="2:6" x14ac:dyDescent="0.15">
      <c r="B8177">
        <f ca="1">IF(INDEX(Transactions!$L:$L,ROW()-8)="",TODAY(),INDEX(Transactions!$G:$G,ROW()-8))</f>
        <v>46238</v>
      </c>
      <c r="F8177">
        <f>IF(INDEX(Transactions!$L:$L,ROW()-8)="",0,INDEX(Transactions!$Q:$Q,ROW()-8))</f>
        <v>0</v>
      </c>
    </row>
    <row r="8178" spans="2:6" x14ac:dyDescent="0.15">
      <c r="B8178">
        <f ca="1">IF(INDEX(Transactions!$L:$L,ROW()-8)="",TODAY(),INDEX(Transactions!$G:$G,ROW()-8))</f>
        <v>46238</v>
      </c>
      <c r="F8178">
        <f>IF(INDEX(Transactions!$L:$L,ROW()-8)="",0,INDEX(Transactions!$Q:$Q,ROW()-8))</f>
        <v>0</v>
      </c>
    </row>
    <row r="8179" spans="2:6" x14ac:dyDescent="0.15">
      <c r="B8179">
        <f ca="1">IF(INDEX(Transactions!$L:$L,ROW()-8)="",TODAY(),INDEX(Transactions!$G:$G,ROW()-8))</f>
        <v>46238</v>
      </c>
      <c r="F8179">
        <f>IF(INDEX(Transactions!$L:$L,ROW()-8)="",0,INDEX(Transactions!$Q:$Q,ROW()-8))</f>
        <v>0</v>
      </c>
    </row>
    <row r="8180" spans="2:6" x14ac:dyDescent="0.15">
      <c r="B8180">
        <f ca="1">IF(INDEX(Transactions!$L:$L,ROW()-8)="",TODAY(),INDEX(Transactions!$G:$G,ROW()-8))</f>
        <v>46238</v>
      </c>
      <c r="F8180">
        <f>IF(INDEX(Transactions!$L:$L,ROW()-8)="",0,INDEX(Transactions!$Q:$Q,ROW()-8))</f>
        <v>0</v>
      </c>
    </row>
    <row r="8181" spans="2:6" x14ac:dyDescent="0.15">
      <c r="B8181">
        <f ca="1">IF(INDEX(Transactions!$L:$L,ROW()-8)="",TODAY(),INDEX(Transactions!$G:$G,ROW()-8))</f>
        <v>46238</v>
      </c>
      <c r="F8181">
        <f>IF(INDEX(Transactions!$L:$L,ROW()-8)="",0,INDEX(Transactions!$Q:$Q,ROW()-8))</f>
        <v>0</v>
      </c>
    </row>
    <row r="8182" spans="2:6" x14ac:dyDescent="0.15">
      <c r="B8182">
        <f ca="1">IF(INDEX(Transactions!$L:$L,ROW()-8)="",TODAY(),INDEX(Transactions!$G:$G,ROW()-8))</f>
        <v>46238</v>
      </c>
      <c r="F8182">
        <f>IF(INDEX(Transactions!$L:$L,ROW()-8)="",0,INDEX(Transactions!$Q:$Q,ROW()-8))</f>
        <v>0</v>
      </c>
    </row>
    <row r="8183" spans="2:6" x14ac:dyDescent="0.15">
      <c r="B8183">
        <f ca="1">IF(INDEX(Transactions!$L:$L,ROW()-8)="",TODAY(),INDEX(Transactions!$G:$G,ROW()-8))</f>
        <v>46238</v>
      </c>
      <c r="F8183">
        <f>IF(INDEX(Transactions!$L:$L,ROW()-8)="",0,INDEX(Transactions!$Q:$Q,ROW()-8))</f>
        <v>0</v>
      </c>
    </row>
    <row r="8184" spans="2:6" x14ac:dyDescent="0.15">
      <c r="B8184">
        <f ca="1">IF(INDEX(Transactions!$L:$L,ROW()-8)="",TODAY(),INDEX(Transactions!$G:$G,ROW()-8))</f>
        <v>46238</v>
      </c>
      <c r="F8184">
        <f>IF(INDEX(Transactions!$L:$L,ROW()-8)="",0,INDEX(Transactions!$Q:$Q,ROW()-8))</f>
        <v>0</v>
      </c>
    </row>
    <row r="8185" spans="2:6" x14ac:dyDescent="0.15">
      <c r="B8185">
        <f ca="1">IF(INDEX(Transactions!$L:$L,ROW()-8)="",TODAY(),INDEX(Transactions!$G:$G,ROW()-8))</f>
        <v>46238</v>
      </c>
      <c r="F8185">
        <f>IF(INDEX(Transactions!$L:$L,ROW()-8)="",0,INDEX(Transactions!$Q:$Q,ROW()-8))</f>
        <v>0</v>
      </c>
    </row>
    <row r="8186" spans="2:6" x14ac:dyDescent="0.15">
      <c r="B8186">
        <f ca="1">IF(INDEX(Transactions!$L:$L,ROW()-8)="",TODAY(),INDEX(Transactions!$G:$G,ROW()-8))</f>
        <v>46238</v>
      </c>
      <c r="F8186">
        <f>IF(INDEX(Transactions!$L:$L,ROW()-8)="",0,INDEX(Transactions!$Q:$Q,ROW()-8))</f>
        <v>0</v>
      </c>
    </row>
    <row r="8187" spans="2:6" x14ac:dyDescent="0.15">
      <c r="B8187">
        <f ca="1">IF(INDEX(Transactions!$L:$L,ROW()-8)="",TODAY(),INDEX(Transactions!$G:$G,ROW()-8))</f>
        <v>46238</v>
      </c>
      <c r="F8187">
        <f>IF(INDEX(Transactions!$L:$L,ROW()-8)="",0,INDEX(Transactions!$Q:$Q,ROW()-8))</f>
        <v>0</v>
      </c>
    </row>
    <row r="8188" spans="2:6" x14ac:dyDescent="0.15">
      <c r="B8188">
        <f ca="1">IF(INDEX(Transactions!$L:$L,ROW()-8)="",TODAY(),INDEX(Transactions!$G:$G,ROW()-8))</f>
        <v>46238</v>
      </c>
      <c r="F8188">
        <f>IF(INDEX(Transactions!$L:$L,ROW()-8)="",0,INDEX(Transactions!$Q:$Q,ROW()-8))</f>
        <v>0</v>
      </c>
    </row>
    <row r="8189" spans="2:6" x14ac:dyDescent="0.15">
      <c r="B8189">
        <f ca="1">IF(INDEX(Transactions!$L:$L,ROW()-8)="",TODAY(),INDEX(Transactions!$G:$G,ROW()-8))</f>
        <v>46238</v>
      </c>
      <c r="F8189">
        <f>IF(INDEX(Transactions!$L:$L,ROW()-8)="",0,INDEX(Transactions!$Q:$Q,ROW()-8))</f>
        <v>0</v>
      </c>
    </row>
    <row r="8190" spans="2:6" x14ac:dyDescent="0.15">
      <c r="B8190">
        <f ca="1">IF(INDEX(Transactions!$L:$L,ROW()-8)="",TODAY(),INDEX(Transactions!$G:$G,ROW()-8))</f>
        <v>46238</v>
      </c>
      <c r="F8190">
        <f>IF(INDEX(Transactions!$L:$L,ROW()-8)="",0,INDEX(Transactions!$Q:$Q,ROW()-8))</f>
        <v>0</v>
      </c>
    </row>
    <row r="8191" spans="2:6" x14ac:dyDescent="0.15">
      <c r="B8191">
        <f ca="1">IF(INDEX(Transactions!$L:$L,ROW()-8)="",TODAY(),INDEX(Transactions!$G:$G,ROW()-8))</f>
        <v>46238</v>
      </c>
      <c r="F8191">
        <f>IF(INDEX(Transactions!$L:$L,ROW()-8)="",0,INDEX(Transactions!$Q:$Q,ROW()-8))</f>
        <v>0</v>
      </c>
    </row>
    <row r="8192" spans="2:6" x14ac:dyDescent="0.15">
      <c r="B8192">
        <f ca="1">IF(INDEX(Transactions!$L:$L,ROW()-8)="",TODAY(),INDEX(Transactions!$G:$G,ROW()-8))</f>
        <v>46238</v>
      </c>
      <c r="F8192">
        <f>IF(INDEX(Transactions!$L:$L,ROW()-8)="",0,INDEX(Transactions!$Q:$Q,ROW()-8))</f>
        <v>0</v>
      </c>
    </row>
    <row r="8193" spans="2:6" x14ac:dyDescent="0.15">
      <c r="B8193">
        <f ca="1">IF(INDEX(Transactions!$L:$L,ROW()-8)="",TODAY(),INDEX(Transactions!$G:$G,ROW()-8))</f>
        <v>46238</v>
      </c>
      <c r="F8193">
        <f>IF(INDEX(Transactions!$L:$L,ROW()-8)="",0,INDEX(Transactions!$Q:$Q,ROW()-8))</f>
        <v>0</v>
      </c>
    </row>
    <row r="8194" spans="2:6" x14ac:dyDescent="0.15">
      <c r="B8194">
        <f ca="1">IF(INDEX(Transactions!$L:$L,ROW()-8)="",TODAY(),INDEX(Transactions!$G:$G,ROW()-8))</f>
        <v>46238</v>
      </c>
      <c r="F8194">
        <f>IF(INDEX(Transactions!$L:$L,ROW()-8)="",0,INDEX(Transactions!$Q:$Q,ROW()-8))</f>
        <v>0</v>
      </c>
    </row>
    <row r="8195" spans="2:6" x14ac:dyDescent="0.15">
      <c r="B8195">
        <f ca="1">IF(INDEX(Transactions!$L:$L,ROW()-8)="",TODAY(),INDEX(Transactions!$G:$G,ROW()-8))</f>
        <v>46238</v>
      </c>
      <c r="F8195">
        <f>IF(INDEX(Transactions!$L:$L,ROW()-8)="",0,INDEX(Transactions!$Q:$Q,ROW()-8))</f>
        <v>0</v>
      </c>
    </row>
    <row r="8196" spans="2:6" x14ac:dyDescent="0.15">
      <c r="B8196">
        <f ca="1">IF(INDEX(Transactions!$L:$L,ROW()-8)="",TODAY(),INDEX(Transactions!$G:$G,ROW()-8))</f>
        <v>46238</v>
      </c>
      <c r="F8196">
        <f>IF(INDEX(Transactions!$L:$L,ROW()-8)="",0,INDEX(Transactions!$Q:$Q,ROW()-8))</f>
        <v>0</v>
      </c>
    </row>
    <row r="8197" spans="2:6" x14ac:dyDescent="0.15">
      <c r="B8197">
        <f ca="1">IF(INDEX(Transactions!$L:$L,ROW()-8)="",TODAY(),INDEX(Transactions!$G:$G,ROW()-8))</f>
        <v>46238</v>
      </c>
      <c r="F8197">
        <f>IF(INDEX(Transactions!$L:$L,ROW()-8)="",0,INDEX(Transactions!$Q:$Q,ROW()-8))</f>
        <v>0</v>
      </c>
    </row>
    <row r="8198" spans="2:6" x14ac:dyDescent="0.15">
      <c r="B8198">
        <f ca="1">IF(INDEX(Transactions!$L:$L,ROW()-8)="",TODAY(),INDEX(Transactions!$G:$G,ROW()-8))</f>
        <v>46238</v>
      </c>
      <c r="F8198">
        <f>IF(INDEX(Transactions!$L:$L,ROW()-8)="",0,INDEX(Transactions!$Q:$Q,ROW()-8))</f>
        <v>0</v>
      </c>
    </row>
    <row r="8199" spans="2:6" x14ac:dyDescent="0.15">
      <c r="B8199">
        <f ca="1">IF(INDEX(Transactions!$L:$L,ROW()-8)="",TODAY(),INDEX(Transactions!$G:$G,ROW()-8))</f>
        <v>46238</v>
      </c>
      <c r="F8199">
        <f>IF(INDEX(Transactions!$L:$L,ROW()-8)="",0,INDEX(Transactions!$Q:$Q,ROW()-8))</f>
        <v>0</v>
      </c>
    </row>
    <row r="8200" spans="2:6" x14ac:dyDescent="0.15">
      <c r="B8200">
        <f ca="1">IF(INDEX(Transactions!$L:$L,ROW()-8)="",TODAY(),INDEX(Transactions!$G:$G,ROW()-8))</f>
        <v>46238</v>
      </c>
      <c r="F8200">
        <f>IF(INDEX(Transactions!$L:$L,ROW()-8)="",0,INDEX(Transactions!$Q:$Q,ROW()-8))</f>
        <v>0</v>
      </c>
    </row>
    <row r="8201" spans="2:6" x14ac:dyDescent="0.15">
      <c r="B8201">
        <f ca="1">IF(INDEX(Transactions!$L:$L,ROW()-8)="",TODAY(),INDEX(Transactions!$G:$G,ROW()-8))</f>
        <v>46238</v>
      </c>
      <c r="F8201">
        <f>IF(INDEX(Transactions!$L:$L,ROW()-8)="",0,INDEX(Transactions!$Q:$Q,ROW()-8))</f>
        <v>0</v>
      </c>
    </row>
    <row r="8202" spans="2:6" x14ac:dyDescent="0.15">
      <c r="B8202">
        <f ca="1">IF(INDEX(Transactions!$L:$L,ROW()-8)="",TODAY(),INDEX(Transactions!$G:$G,ROW()-8))</f>
        <v>46238</v>
      </c>
      <c r="F8202">
        <f>IF(INDEX(Transactions!$L:$L,ROW()-8)="",0,INDEX(Transactions!$Q:$Q,ROW()-8))</f>
        <v>0</v>
      </c>
    </row>
    <row r="8203" spans="2:6" x14ac:dyDescent="0.15">
      <c r="B8203">
        <f ca="1">IF(INDEX(Transactions!$L:$L,ROW()-8)="",TODAY(),INDEX(Transactions!$G:$G,ROW()-8))</f>
        <v>46238</v>
      </c>
      <c r="F8203">
        <f>IF(INDEX(Transactions!$L:$L,ROW()-8)="",0,INDEX(Transactions!$Q:$Q,ROW()-8))</f>
        <v>0</v>
      </c>
    </row>
    <row r="8204" spans="2:6" x14ac:dyDescent="0.15">
      <c r="B8204">
        <f ca="1">IF(INDEX(Transactions!$L:$L,ROW()-8)="",TODAY(),INDEX(Transactions!$G:$G,ROW()-8))</f>
        <v>46238</v>
      </c>
      <c r="F8204">
        <f>IF(INDEX(Transactions!$L:$L,ROW()-8)="",0,INDEX(Transactions!$Q:$Q,ROW()-8))</f>
        <v>0</v>
      </c>
    </row>
    <row r="8205" spans="2:6" x14ac:dyDescent="0.15">
      <c r="B8205">
        <f ca="1">IF(INDEX(Transactions!$L:$L,ROW()-8)="",TODAY(),INDEX(Transactions!$G:$G,ROW()-8))</f>
        <v>46238</v>
      </c>
      <c r="F8205">
        <f>IF(INDEX(Transactions!$L:$L,ROW()-8)="",0,INDEX(Transactions!$Q:$Q,ROW()-8))</f>
        <v>0</v>
      </c>
    </row>
    <row r="8206" spans="2:6" x14ac:dyDescent="0.15">
      <c r="B8206">
        <f ca="1">IF(INDEX(Transactions!$L:$L,ROW()-8)="",TODAY(),INDEX(Transactions!$G:$G,ROW()-8))</f>
        <v>46238</v>
      </c>
      <c r="F8206">
        <f>IF(INDEX(Transactions!$L:$L,ROW()-8)="",0,INDEX(Transactions!$Q:$Q,ROW()-8))</f>
        <v>0</v>
      </c>
    </row>
    <row r="8207" spans="2:6" x14ac:dyDescent="0.15">
      <c r="B8207">
        <f ca="1">IF(INDEX(Transactions!$L:$L,ROW()-8)="",TODAY(),INDEX(Transactions!$G:$G,ROW()-8))</f>
        <v>46238</v>
      </c>
      <c r="F8207">
        <f>IF(INDEX(Transactions!$L:$L,ROW()-8)="",0,INDEX(Transactions!$Q:$Q,ROW()-8))</f>
        <v>0</v>
      </c>
    </row>
    <row r="8208" spans="2:6" x14ac:dyDescent="0.15">
      <c r="B8208">
        <f ca="1">IF(INDEX(Transactions!$L:$L,ROW()-8)="",TODAY(),INDEX(Transactions!$G:$G,ROW()-8))</f>
        <v>46238</v>
      </c>
      <c r="F8208">
        <f>IF(INDEX(Transactions!$L:$L,ROW()-8)="",0,INDEX(Transactions!$Q:$Q,ROW()-8))</f>
        <v>0</v>
      </c>
    </row>
    <row r="8209" spans="2:6" x14ac:dyDescent="0.15">
      <c r="B8209">
        <f ca="1">IF(INDEX(Transactions!$L:$L,ROW()-8)="",TODAY(),INDEX(Transactions!$G:$G,ROW()-8))</f>
        <v>46238</v>
      </c>
      <c r="F8209">
        <f>IF(INDEX(Transactions!$L:$L,ROW()-8)="",0,INDEX(Transactions!$Q:$Q,ROW()-8))</f>
        <v>0</v>
      </c>
    </row>
    <row r="8210" spans="2:6" x14ac:dyDescent="0.15">
      <c r="B8210">
        <f ca="1">IF(INDEX(Transactions!$L:$L,ROW()-8)="",TODAY(),INDEX(Transactions!$G:$G,ROW()-8))</f>
        <v>46238</v>
      </c>
      <c r="F8210">
        <f>IF(INDEX(Transactions!$L:$L,ROW()-8)="",0,INDEX(Transactions!$Q:$Q,ROW()-8))</f>
        <v>0</v>
      </c>
    </row>
    <row r="8211" spans="2:6" x14ac:dyDescent="0.15">
      <c r="B8211">
        <f ca="1">IF(INDEX(Transactions!$L:$L,ROW()-8)="",TODAY(),INDEX(Transactions!$G:$G,ROW()-8))</f>
        <v>46238</v>
      </c>
      <c r="F8211">
        <f>IF(INDEX(Transactions!$L:$L,ROW()-8)="",0,INDEX(Transactions!$Q:$Q,ROW()-8))</f>
        <v>0</v>
      </c>
    </row>
    <row r="8212" spans="2:6" x14ac:dyDescent="0.15">
      <c r="B8212">
        <f ca="1">IF(INDEX(Transactions!$L:$L,ROW()-8)="",TODAY(),INDEX(Transactions!$G:$G,ROW()-8))</f>
        <v>46238</v>
      </c>
      <c r="F8212">
        <f>IF(INDEX(Transactions!$L:$L,ROW()-8)="",0,INDEX(Transactions!$Q:$Q,ROW()-8))</f>
        <v>0</v>
      </c>
    </row>
    <row r="8213" spans="2:6" x14ac:dyDescent="0.15">
      <c r="B8213">
        <f ca="1">IF(INDEX(Transactions!$L:$L,ROW()-8)="",TODAY(),INDEX(Transactions!$G:$G,ROW()-8))</f>
        <v>46238</v>
      </c>
      <c r="F8213">
        <f>IF(INDEX(Transactions!$L:$L,ROW()-8)="",0,INDEX(Transactions!$Q:$Q,ROW()-8))</f>
        <v>0</v>
      </c>
    </row>
    <row r="8214" spans="2:6" x14ac:dyDescent="0.15">
      <c r="B8214">
        <f ca="1">IF(INDEX(Transactions!$L:$L,ROW()-8)="",TODAY(),INDEX(Transactions!$G:$G,ROW()-8))</f>
        <v>46238</v>
      </c>
      <c r="F8214">
        <f>IF(INDEX(Transactions!$L:$L,ROW()-8)="",0,INDEX(Transactions!$Q:$Q,ROW()-8))</f>
        <v>0</v>
      </c>
    </row>
    <row r="8215" spans="2:6" x14ac:dyDescent="0.15">
      <c r="B8215">
        <f ca="1">IF(INDEX(Transactions!$L:$L,ROW()-8)="",TODAY(),INDEX(Transactions!$G:$G,ROW()-8))</f>
        <v>46238</v>
      </c>
      <c r="F8215">
        <f>IF(INDEX(Transactions!$L:$L,ROW()-8)="",0,INDEX(Transactions!$Q:$Q,ROW()-8))</f>
        <v>0</v>
      </c>
    </row>
    <row r="8216" spans="2:6" x14ac:dyDescent="0.15">
      <c r="B8216">
        <f ca="1">IF(INDEX(Transactions!$L:$L,ROW()-8)="",TODAY(),INDEX(Transactions!$G:$G,ROW()-8))</f>
        <v>46238</v>
      </c>
      <c r="F8216">
        <f>IF(INDEX(Transactions!$L:$L,ROW()-8)="",0,INDEX(Transactions!$Q:$Q,ROW()-8))</f>
        <v>0</v>
      </c>
    </row>
    <row r="8217" spans="2:6" x14ac:dyDescent="0.15">
      <c r="B8217">
        <f ca="1">IF(INDEX(Transactions!$L:$L,ROW()-8)="",TODAY(),INDEX(Transactions!$G:$G,ROW()-8))</f>
        <v>46238</v>
      </c>
      <c r="F8217">
        <f>IF(INDEX(Transactions!$L:$L,ROW()-8)="",0,INDEX(Transactions!$Q:$Q,ROW()-8))</f>
        <v>0</v>
      </c>
    </row>
    <row r="8218" spans="2:6" x14ac:dyDescent="0.15">
      <c r="B8218">
        <f ca="1">IF(INDEX(Transactions!$L:$L,ROW()-8)="",TODAY(),INDEX(Transactions!$G:$G,ROW()-8))</f>
        <v>46238</v>
      </c>
      <c r="F8218">
        <f>IF(INDEX(Transactions!$L:$L,ROW()-8)="",0,INDEX(Transactions!$Q:$Q,ROW()-8))</f>
        <v>0</v>
      </c>
    </row>
    <row r="8219" spans="2:6" x14ac:dyDescent="0.15">
      <c r="B8219">
        <f ca="1">IF(INDEX(Transactions!$L:$L,ROW()-8)="",TODAY(),INDEX(Transactions!$G:$G,ROW()-8))</f>
        <v>46238</v>
      </c>
      <c r="F8219">
        <f>IF(INDEX(Transactions!$L:$L,ROW()-8)="",0,INDEX(Transactions!$Q:$Q,ROW()-8))</f>
        <v>0</v>
      </c>
    </row>
    <row r="8220" spans="2:6" x14ac:dyDescent="0.15">
      <c r="B8220">
        <f ca="1">IF(INDEX(Transactions!$L:$L,ROW()-8)="",TODAY(),INDEX(Transactions!$G:$G,ROW()-8))</f>
        <v>46238</v>
      </c>
      <c r="F8220">
        <f>IF(INDEX(Transactions!$L:$L,ROW()-8)="",0,INDEX(Transactions!$Q:$Q,ROW()-8))</f>
        <v>0</v>
      </c>
    </row>
    <row r="8221" spans="2:6" x14ac:dyDescent="0.15">
      <c r="B8221">
        <f ca="1">IF(INDEX(Transactions!$L:$L,ROW()-8)="",TODAY(),INDEX(Transactions!$G:$G,ROW()-8))</f>
        <v>46238</v>
      </c>
      <c r="F8221">
        <f>IF(INDEX(Transactions!$L:$L,ROW()-8)="",0,INDEX(Transactions!$Q:$Q,ROW()-8))</f>
        <v>0</v>
      </c>
    </row>
    <row r="8222" spans="2:6" x14ac:dyDescent="0.15">
      <c r="B8222">
        <f ca="1">IF(INDEX(Transactions!$L:$L,ROW()-8)="",TODAY(),INDEX(Transactions!$G:$G,ROW()-8))</f>
        <v>46238</v>
      </c>
      <c r="F8222">
        <f>IF(INDEX(Transactions!$L:$L,ROW()-8)="",0,INDEX(Transactions!$Q:$Q,ROW()-8))</f>
        <v>0</v>
      </c>
    </row>
    <row r="8223" spans="2:6" x14ac:dyDescent="0.15">
      <c r="B8223">
        <f ca="1">IF(INDEX(Transactions!$L:$L,ROW()-8)="",TODAY(),INDEX(Transactions!$G:$G,ROW()-8))</f>
        <v>46238</v>
      </c>
      <c r="F8223">
        <f>IF(INDEX(Transactions!$L:$L,ROW()-8)="",0,INDEX(Transactions!$Q:$Q,ROW()-8))</f>
        <v>0</v>
      </c>
    </row>
    <row r="8224" spans="2:6" x14ac:dyDescent="0.15">
      <c r="B8224">
        <f ca="1">IF(INDEX(Transactions!$L:$L,ROW()-8)="",TODAY(),INDEX(Transactions!$G:$G,ROW()-8))</f>
        <v>46238</v>
      </c>
      <c r="F8224">
        <f>IF(INDEX(Transactions!$L:$L,ROW()-8)="",0,INDEX(Transactions!$Q:$Q,ROW()-8))</f>
        <v>0</v>
      </c>
    </row>
    <row r="8225" spans="2:6" x14ac:dyDescent="0.15">
      <c r="B8225">
        <f ca="1">IF(INDEX(Transactions!$L:$L,ROW()-8)="",TODAY(),INDEX(Transactions!$G:$G,ROW()-8))</f>
        <v>46238</v>
      </c>
      <c r="F8225">
        <f>IF(INDEX(Transactions!$L:$L,ROW()-8)="",0,INDEX(Transactions!$Q:$Q,ROW()-8))</f>
        <v>0</v>
      </c>
    </row>
    <row r="8226" spans="2:6" x14ac:dyDescent="0.15">
      <c r="B8226">
        <f ca="1">IF(INDEX(Transactions!$L:$L,ROW()-8)="",TODAY(),INDEX(Transactions!$G:$G,ROW()-8))</f>
        <v>46238</v>
      </c>
      <c r="F8226">
        <f>IF(INDEX(Transactions!$L:$L,ROW()-8)="",0,INDEX(Transactions!$Q:$Q,ROW()-8))</f>
        <v>0</v>
      </c>
    </row>
    <row r="8227" spans="2:6" x14ac:dyDescent="0.15">
      <c r="B8227">
        <f ca="1">IF(INDEX(Transactions!$L:$L,ROW()-8)="",TODAY(),INDEX(Transactions!$G:$G,ROW()-8))</f>
        <v>46238</v>
      </c>
      <c r="F8227">
        <f>IF(INDEX(Transactions!$L:$L,ROW()-8)="",0,INDEX(Transactions!$Q:$Q,ROW()-8))</f>
        <v>0</v>
      </c>
    </row>
    <row r="8228" spans="2:6" x14ac:dyDescent="0.15">
      <c r="B8228">
        <f ca="1">IF(INDEX(Transactions!$L:$L,ROW()-8)="",TODAY(),INDEX(Transactions!$G:$G,ROW()-8))</f>
        <v>46238</v>
      </c>
      <c r="F8228">
        <f>IF(INDEX(Transactions!$L:$L,ROW()-8)="",0,INDEX(Transactions!$Q:$Q,ROW()-8))</f>
        <v>0</v>
      </c>
    </row>
    <row r="8229" spans="2:6" x14ac:dyDescent="0.15">
      <c r="B8229">
        <f ca="1">IF(INDEX(Transactions!$L:$L,ROW()-8)="",TODAY(),INDEX(Transactions!$G:$G,ROW()-8))</f>
        <v>46238</v>
      </c>
      <c r="F8229">
        <f>IF(INDEX(Transactions!$L:$L,ROW()-8)="",0,INDEX(Transactions!$Q:$Q,ROW()-8))</f>
        <v>0</v>
      </c>
    </row>
    <row r="8230" spans="2:6" x14ac:dyDescent="0.15">
      <c r="B8230">
        <f ca="1">IF(INDEX(Transactions!$L:$L,ROW()-8)="",TODAY(),INDEX(Transactions!$G:$G,ROW()-8))</f>
        <v>46238</v>
      </c>
      <c r="F8230">
        <f>IF(INDEX(Transactions!$L:$L,ROW()-8)="",0,INDEX(Transactions!$Q:$Q,ROW()-8))</f>
        <v>0</v>
      </c>
    </row>
    <row r="8231" spans="2:6" x14ac:dyDescent="0.15">
      <c r="B8231">
        <f ca="1">IF(INDEX(Transactions!$L:$L,ROW()-8)="",TODAY(),INDEX(Transactions!$G:$G,ROW()-8))</f>
        <v>46238</v>
      </c>
      <c r="F8231">
        <f>IF(INDEX(Transactions!$L:$L,ROW()-8)="",0,INDEX(Transactions!$Q:$Q,ROW()-8))</f>
        <v>0</v>
      </c>
    </row>
    <row r="8232" spans="2:6" x14ac:dyDescent="0.15">
      <c r="B8232">
        <f ca="1">IF(INDEX(Transactions!$L:$L,ROW()-8)="",TODAY(),INDEX(Transactions!$G:$G,ROW()-8))</f>
        <v>46238</v>
      </c>
      <c r="F8232">
        <f>IF(INDEX(Transactions!$L:$L,ROW()-8)="",0,INDEX(Transactions!$Q:$Q,ROW()-8))</f>
        <v>0</v>
      </c>
    </row>
    <row r="8233" spans="2:6" x14ac:dyDescent="0.15">
      <c r="B8233">
        <f ca="1">IF(INDEX(Transactions!$L:$L,ROW()-8)="",TODAY(),INDEX(Transactions!$G:$G,ROW()-8))</f>
        <v>46238</v>
      </c>
      <c r="F8233">
        <f>IF(INDEX(Transactions!$L:$L,ROW()-8)="",0,INDEX(Transactions!$Q:$Q,ROW()-8))</f>
        <v>0</v>
      </c>
    </row>
    <row r="8234" spans="2:6" x14ac:dyDescent="0.15">
      <c r="B8234">
        <f ca="1">IF(INDEX(Transactions!$L:$L,ROW()-8)="",TODAY(),INDEX(Transactions!$G:$G,ROW()-8))</f>
        <v>46238</v>
      </c>
      <c r="F8234">
        <f>IF(INDEX(Transactions!$L:$L,ROW()-8)="",0,INDEX(Transactions!$Q:$Q,ROW()-8))</f>
        <v>0</v>
      </c>
    </row>
    <row r="8235" spans="2:6" x14ac:dyDescent="0.15">
      <c r="B8235">
        <f ca="1">IF(INDEX(Transactions!$L:$L,ROW()-8)="",TODAY(),INDEX(Transactions!$G:$G,ROW()-8))</f>
        <v>46238</v>
      </c>
      <c r="F8235">
        <f>IF(INDEX(Transactions!$L:$L,ROW()-8)="",0,INDEX(Transactions!$Q:$Q,ROW()-8))</f>
        <v>0</v>
      </c>
    </row>
    <row r="8236" spans="2:6" x14ac:dyDescent="0.15">
      <c r="B8236">
        <f ca="1">IF(INDEX(Transactions!$L:$L,ROW()-8)="",TODAY(),INDEX(Transactions!$G:$G,ROW()-8))</f>
        <v>46238</v>
      </c>
      <c r="F8236">
        <f>IF(INDEX(Transactions!$L:$L,ROW()-8)="",0,INDEX(Transactions!$Q:$Q,ROW()-8))</f>
        <v>0</v>
      </c>
    </row>
    <row r="8237" spans="2:6" x14ac:dyDescent="0.15">
      <c r="B8237">
        <f ca="1">IF(INDEX(Transactions!$L:$L,ROW()-8)="",TODAY(),INDEX(Transactions!$G:$G,ROW()-8))</f>
        <v>46238</v>
      </c>
      <c r="F8237">
        <f>IF(INDEX(Transactions!$L:$L,ROW()-8)="",0,INDEX(Transactions!$Q:$Q,ROW()-8))</f>
        <v>0</v>
      </c>
    </row>
    <row r="8238" spans="2:6" x14ac:dyDescent="0.15">
      <c r="B8238">
        <f ca="1">IF(INDEX(Transactions!$L:$L,ROW()-8)="",TODAY(),INDEX(Transactions!$G:$G,ROW()-8))</f>
        <v>46238</v>
      </c>
      <c r="F8238">
        <f>IF(INDEX(Transactions!$L:$L,ROW()-8)="",0,INDEX(Transactions!$Q:$Q,ROW()-8))</f>
        <v>0</v>
      </c>
    </row>
    <row r="8239" spans="2:6" x14ac:dyDescent="0.15">
      <c r="B8239">
        <f ca="1">IF(INDEX(Transactions!$L:$L,ROW()-8)="",TODAY(),INDEX(Transactions!$G:$G,ROW()-8))</f>
        <v>46238</v>
      </c>
      <c r="F8239">
        <f>IF(INDEX(Transactions!$L:$L,ROW()-8)="",0,INDEX(Transactions!$Q:$Q,ROW()-8))</f>
        <v>0</v>
      </c>
    </row>
    <row r="8240" spans="2:6" x14ac:dyDescent="0.15">
      <c r="B8240">
        <f ca="1">IF(INDEX(Transactions!$L:$L,ROW()-8)="",TODAY(),INDEX(Transactions!$G:$G,ROW()-8))</f>
        <v>46238</v>
      </c>
      <c r="F8240">
        <f>IF(INDEX(Transactions!$L:$L,ROW()-8)="",0,INDEX(Transactions!$Q:$Q,ROW()-8))</f>
        <v>0</v>
      </c>
    </row>
    <row r="8241" spans="2:6" x14ac:dyDescent="0.15">
      <c r="B8241">
        <f ca="1">IF(INDEX(Transactions!$L:$L,ROW()-8)="",TODAY(),INDEX(Transactions!$G:$G,ROW()-8))</f>
        <v>46238</v>
      </c>
      <c r="F8241">
        <f>IF(INDEX(Transactions!$L:$L,ROW()-8)="",0,INDEX(Transactions!$Q:$Q,ROW()-8))</f>
        <v>0</v>
      </c>
    </row>
    <row r="8242" spans="2:6" x14ac:dyDescent="0.15">
      <c r="B8242">
        <f ca="1">IF(INDEX(Transactions!$L:$L,ROW()-8)="",TODAY(),INDEX(Transactions!$G:$G,ROW()-8))</f>
        <v>46238</v>
      </c>
      <c r="F8242">
        <f>IF(INDEX(Transactions!$L:$L,ROW()-8)="",0,INDEX(Transactions!$Q:$Q,ROW()-8))</f>
        <v>0</v>
      </c>
    </row>
    <row r="8243" spans="2:6" x14ac:dyDescent="0.15">
      <c r="B8243">
        <f ca="1">IF(INDEX(Transactions!$L:$L,ROW()-8)="",TODAY(),INDEX(Transactions!$G:$G,ROW()-8))</f>
        <v>46238</v>
      </c>
      <c r="F8243">
        <f>IF(INDEX(Transactions!$L:$L,ROW()-8)="",0,INDEX(Transactions!$Q:$Q,ROW()-8))</f>
        <v>0</v>
      </c>
    </row>
    <row r="8244" spans="2:6" x14ac:dyDescent="0.15">
      <c r="B8244">
        <f ca="1">IF(INDEX(Transactions!$L:$L,ROW()-8)="",TODAY(),INDEX(Transactions!$G:$G,ROW()-8))</f>
        <v>46238</v>
      </c>
      <c r="F8244">
        <f>IF(INDEX(Transactions!$L:$L,ROW()-8)="",0,INDEX(Transactions!$Q:$Q,ROW()-8))</f>
        <v>0</v>
      </c>
    </row>
    <row r="8245" spans="2:6" x14ac:dyDescent="0.15">
      <c r="B8245">
        <f ca="1">IF(INDEX(Transactions!$L:$L,ROW()-8)="",TODAY(),INDEX(Transactions!$G:$G,ROW()-8))</f>
        <v>46238</v>
      </c>
      <c r="F8245">
        <f>IF(INDEX(Transactions!$L:$L,ROW()-8)="",0,INDEX(Transactions!$Q:$Q,ROW()-8))</f>
        <v>0</v>
      </c>
    </row>
    <row r="8246" spans="2:6" x14ac:dyDescent="0.15">
      <c r="B8246">
        <f ca="1">IF(INDEX(Transactions!$L:$L,ROW()-8)="",TODAY(),INDEX(Transactions!$G:$G,ROW()-8))</f>
        <v>46238</v>
      </c>
      <c r="F8246">
        <f>IF(INDEX(Transactions!$L:$L,ROW()-8)="",0,INDEX(Transactions!$Q:$Q,ROW()-8))</f>
        <v>0</v>
      </c>
    </row>
    <row r="8247" spans="2:6" x14ac:dyDescent="0.15">
      <c r="B8247">
        <f ca="1">IF(INDEX(Transactions!$L:$L,ROW()-8)="",TODAY(),INDEX(Transactions!$G:$G,ROW()-8))</f>
        <v>46238</v>
      </c>
      <c r="F8247">
        <f>IF(INDEX(Transactions!$L:$L,ROW()-8)="",0,INDEX(Transactions!$Q:$Q,ROW()-8))</f>
        <v>0</v>
      </c>
    </row>
    <row r="8248" spans="2:6" x14ac:dyDescent="0.15">
      <c r="B8248">
        <f ca="1">IF(INDEX(Transactions!$L:$L,ROW()-8)="",TODAY(),INDEX(Transactions!$G:$G,ROW()-8))</f>
        <v>46238</v>
      </c>
      <c r="F8248">
        <f>IF(INDEX(Transactions!$L:$L,ROW()-8)="",0,INDEX(Transactions!$Q:$Q,ROW()-8))</f>
        <v>0</v>
      </c>
    </row>
    <row r="8249" spans="2:6" x14ac:dyDescent="0.15">
      <c r="B8249">
        <f ca="1">IF(INDEX(Transactions!$L:$L,ROW()-8)="",TODAY(),INDEX(Transactions!$G:$G,ROW()-8))</f>
        <v>46238</v>
      </c>
      <c r="F8249">
        <f>IF(INDEX(Transactions!$L:$L,ROW()-8)="",0,INDEX(Transactions!$Q:$Q,ROW()-8))</f>
        <v>0</v>
      </c>
    </row>
    <row r="8250" spans="2:6" x14ac:dyDescent="0.15">
      <c r="B8250">
        <f ca="1">IF(INDEX(Transactions!$L:$L,ROW()-8)="",TODAY(),INDEX(Transactions!$G:$G,ROW()-8))</f>
        <v>46238</v>
      </c>
      <c r="F8250">
        <f>IF(INDEX(Transactions!$L:$L,ROW()-8)="",0,INDEX(Transactions!$Q:$Q,ROW()-8))</f>
        <v>0</v>
      </c>
    </row>
    <row r="8251" spans="2:6" x14ac:dyDescent="0.15">
      <c r="B8251">
        <f ca="1">IF(INDEX(Transactions!$L:$L,ROW()-8)="",TODAY(),INDEX(Transactions!$G:$G,ROW()-8))</f>
        <v>46238</v>
      </c>
      <c r="F8251">
        <f>IF(INDEX(Transactions!$L:$L,ROW()-8)="",0,INDEX(Transactions!$Q:$Q,ROW()-8))</f>
        <v>0</v>
      </c>
    </row>
    <row r="8252" spans="2:6" x14ac:dyDescent="0.15">
      <c r="B8252">
        <f ca="1">IF(INDEX(Transactions!$L:$L,ROW()-8)="",TODAY(),INDEX(Transactions!$G:$G,ROW()-8))</f>
        <v>46238</v>
      </c>
      <c r="F8252">
        <f>IF(INDEX(Transactions!$L:$L,ROW()-8)="",0,INDEX(Transactions!$Q:$Q,ROW()-8))</f>
        <v>0</v>
      </c>
    </row>
    <row r="8253" spans="2:6" x14ac:dyDescent="0.15">
      <c r="B8253">
        <f ca="1">IF(INDEX(Transactions!$L:$L,ROW()-8)="",TODAY(),INDEX(Transactions!$G:$G,ROW()-8))</f>
        <v>46238</v>
      </c>
      <c r="F8253">
        <f>IF(INDEX(Transactions!$L:$L,ROW()-8)="",0,INDEX(Transactions!$Q:$Q,ROW()-8))</f>
        <v>0</v>
      </c>
    </row>
    <row r="8254" spans="2:6" x14ac:dyDescent="0.15">
      <c r="B8254">
        <f ca="1">IF(INDEX(Transactions!$L:$L,ROW()-8)="",TODAY(),INDEX(Transactions!$G:$G,ROW()-8))</f>
        <v>46238</v>
      </c>
      <c r="F8254">
        <f>IF(INDEX(Transactions!$L:$L,ROW()-8)="",0,INDEX(Transactions!$Q:$Q,ROW()-8))</f>
        <v>0</v>
      </c>
    </row>
    <row r="8255" spans="2:6" x14ac:dyDescent="0.15">
      <c r="B8255">
        <f ca="1">IF(INDEX(Transactions!$L:$L,ROW()-8)="",TODAY(),INDEX(Transactions!$G:$G,ROW()-8))</f>
        <v>46238</v>
      </c>
      <c r="F8255">
        <f>IF(INDEX(Transactions!$L:$L,ROW()-8)="",0,INDEX(Transactions!$Q:$Q,ROW()-8))</f>
        <v>0</v>
      </c>
    </row>
    <row r="8256" spans="2:6" x14ac:dyDescent="0.15">
      <c r="B8256">
        <f ca="1">IF(INDEX(Transactions!$L:$L,ROW()-8)="",TODAY(),INDEX(Transactions!$G:$G,ROW()-8))</f>
        <v>46238</v>
      </c>
      <c r="F8256">
        <f>IF(INDEX(Transactions!$L:$L,ROW()-8)="",0,INDEX(Transactions!$Q:$Q,ROW()-8))</f>
        <v>0</v>
      </c>
    </row>
    <row r="8257" spans="2:6" x14ac:dyDescent="0.15">
      <c r="B8257">
        <f ca="1">IF(INDEX(Transactions!$L:$L,ROW()-8)="",TODAY(),INDEX(Transactions!$G:$G,ROW()-8))</f>
        <v>46238</v>
      </c>
      <c r="F8257">
        <f>IF(INDEX(Transactions!$L:$L,ROW()-8)="",0,INDEX(Transactions!$Q:$Q,ROW()-8))</f>
        <v>0</v>
      </c>
    </row>
    <row r="8258" spans="2:6" x14ac:dyDescent="0.15">
      <c r="B8258">
        <f ca="1">IF(INDEX(Transactions!$L:$L,ROW()-8)="",TODAY(),INDEX(Transactions!$G:$G,ROW()-8))</f>
        <v>46238</v>
      </c>
      <c r="F8258">
        <f>IF(INDEX(Transactions!$L:$L,ROW()-8)="",0,INDEX(Transactions!$Q:$Q,ROW()-8))</f>
        <v>0</v>
      </c>
    </row>
    <row r="8259" spans="2:6" x14ac:dyDescent="0.15">
      <c r="B8259">
        <f ca="1">IF(INDEX(Transactions!$L:$L,ROW()-8)="",TODAY(),INDEX(Transactions!$G:$G,ROW()-8))</f>
        <v>46238</v>
      </c>
      <c r="F8259">
        <f>IF(INDEX(Transactions!$L:$L,ROW()-8)="",0,INDEX(Transactions!$Q:$Q,ROW()-8))</f>
        <v>0</v>
      </c>
    </row>
    <row r="8260" spans="2:6" x14ac:dyDescent="0.15">
      <c r="B8260">
        <f ca="1">IF(INDEX(Transactions!$L:$L,ROW()-8)="",TODAY(),INDEX(Transactions!$G:$G,ROW()-8))</f>
        <v>46238</v>
      </c>
      <c r="F8260">
        <f>IF(INDEX(Transactions!$L:$L,ROW()-8)="",0,INDEX(Transactions!$Q:$Q,ROW()-8))</f>
        <v>0</v>
      </c>
    </row>
    <row r="8261" spans="2:6" x14ac:dyDescent="0.15">
      <c r="B8261">
        <f ca="1">IF(INDEX(Transactions!$L:$L,ROW()-8)="",TODAY(),INDEX(Transactions!$G:$G,ROW()-8))</f>
        <v>46238</v>
      </c>
      <c r="F8261">
        <f>IF(INDEX(Transactions!$L:$L,ROW()-8)="",0,INDEX(Transactions!$Q:$Q,ROW()-8))</f>
        <v>0</v>
      </c>
    </row>
    <row r="8262" spans="2:6" x14ac:dyDescent="0.15">
      <c r="B8262">
        <f ca="1">IF(INDEX(Transactions!$L:$L,ROW()-8)="",TODAY(),INDEX(Transactions!$G:$G,ROW()-8))</f>
        <v>46238</v>
      </c>
      <c r="F8262">
        <f>IF(INDEX(Transactions!$L:$L,ROW()-8)="",0,INDEX(Transactions!$Q:$Q,ROW()-8))</f>
        <v>0</v>
      </c>
    </row>
    <row r="8263" spans="2:6" x14ac:dyDescent="0.15">
      <c r="B8263">
        <f ca="1">IF(INDEX(Transactions!$L:$L,ROW()-8)="",TODAY(),INDEX(Transactions!$G:$G,ROW()-8))</f>
        <v>46238</v>
      </c>
      <c r="F8263">
        <f>IF(INDEX(Transactions!$L:$L,ROW()-8)="",0,INDEX(Transactions!$Q:$Q,ROW()-8))</f>
        <v>0</v>
      </c>
    </row>
    <row r="8264" spans="2:6" x14ac:dyDescent="0.15">
      <c r="B8264">
        <f ca="1">IF(INDEX(Transactions!$L:$L,ROW()-8)="",TODAY(),INDEX(Transactions!$G:$G,ROW()-8))</f>
        <v>46238</v>
      </c>
      <c r="F8264">
        <f>IF(INDEX(Transactions!$L:$L,ROW()-8)="",0,INDEX(Transactions!$Q:$Q,ROW()-8))</f>
        <v>0</v>
      </c>
    </row>
    <row r="8265" spans="2:6" x14ac:dyDescent="0.15">
      <c r="B8265">
        <f ca="1">IF(INDEX(Transactions!$L:$L,ROW()-8)="",TODAY(),INDEX(Transactions!$G:$G,ROW()-8))</f>
        <v>46238</v>
      </c>
      <c r="F8265">
        <f>IF(INDEX(Transactions!$L:$L,ROW()-8)="",0,INDEX(Transactions!$Q:$Q,ROW()-8))</f>
        <v>0</v>
      </c>
    </row>
    <row r="8266" spans="2:6" x14ac:dyDescent="0.15">
      <c r="B8266">
        <f ca="1">IF(INDEX(Transactions!$L:$L,ROW()-8)="",TODAY(),INDEX(Transactions!$G:$G,ROW()-8))</f>
        <v>46238</v>
      </c>
      <c r="F8266">
        <f>IF(INDEX(Transactions!$L:$L,ROW()-8)="",0,INDEX(Transactions!$Q:$Q,ROW()-8))</f>
        <v>0</v>
      </c>
    </row>
    <row r="8267" spans="2:6" x14ac:dyDescent="0.15">
      <c r="B8267">
        <f ca="1">IF(INDEX(Transactions!$L:$L,ROW()-8)="",TODAY(),INDEX(Transactions!$G:$G,ROW()-8))</f>
        <v>46238</v>
      </c>
      <c r="F8267">
        <f>IF(INDEX(Transactions!$L:$L,ROW()-8)="",0,INDEX(Transactions!$Q:$Q,ROW()-8))</f>
        <v>0</v>
      </c>
    </row>
    <row r="8268" spans="2:6" x14ac:dyDescent="0.15">
      <c r="B8268">
        <f ca="1">IF(INDEX(Transactions!$L:$L,ROW()-8)="",TODAY(),INDEX(Transactions!$G:$G,ROW()-8))</f>
        <v>46238</v>
      </c>
      <c r="F8268">
        <f>IF(INDEX(Transactions!$L:$L,ROW()-8)="",0,INDEX(Transactions!$Q:$Q,ROW()-8))</f>
        <v>0</v>
      </c>
    </row>
    <row r="8269" spans="2:6" x14ac:dyDescent="0.15">
      <c r="B8269">
        <f ca="1">IF(INDEX(Transactions!$L:$L,ROW()-8)="",TODAY(),INDEX(Transactions!$G:$G,ROW()-8))</f>
        <v>46238</v>
      </c>
      <c r="F8269">
        <f>IF(INDEX(Transactions!$L:$L,ROW()-8)="",0,INDEX(Transactions!$Q:$Q,ROW()-8))</f>
        <v>0</v>
      </c>
    </row>
    <row r="8270" spans="2:6" x14ac:dyDescent="0.15">
      <c r="B8270">
        <f ca="1">IF(INDEX(Transactions!$L:$L,ROW()-8)="",TODAY(),INDEX(Transactions!$G:$G,ROW()-8))</f>
        <v>46238</v>
      </c>
      <c r="F8270">
        <f>IF(INDEX(Transactions!$L:$L,ROW()-8)="",0,INDEX(Transactions!$Q:$Q,ROW()-8))</f>
        <v>0</v>
      </c>
    </row>
    <row r="8271" spans="2:6" x14ac:dyDescent="0.15">
      <c r="B8271">
        <f ca="1">IF(INDEX(Transactions!$L:$L,ROW()-8)="",TODAY(),INDEX(Transactions!$G:$G,ROW()-8))</f>
        <v>46238</v>
      </c>
      <c r="F8271">
        <f>IF(INDEX(Transactions!$L:$L,ROW()-8)="",0,INDEX(Transactions!$Q:$Q,ROW()-8))</f>
        <v>0</v>
      </c>
    </row>
    <row r="8272" spans="2:6" x14ac:dyDescent="0.15">
      <c r="B8272">
        <f ca="1">IF(INDEX(Transactions!$L:$L,ROW()-8)="",TODAY(),INDEX(Transactions!$G:$G,ROW()-8))</f>
        <v>46238</v>
      </c>
      <c r="F8272">
        <f>IF(INDEX(Transactions!$L:$L,ROW()-8)="",0,INDEX(Transactions!$Q:$Q,ROW()-8))</f>
        <v>0</v>
      </c>
    </row>
    <row r="8273" spans="2:6" x14ac:dyDescent="0.15">
      <c r="B8273">
        <f ca="1">IF(INDEX(Transactions!$L:$L,ROW()-8)="",TODAY(),INDEX(Transactions!$G:$G,ROW()-8))</f>
        <v>46238</v>
      </c>
      <c r="F8273">
        <f>IF(INDEX(Transactions!$L:$L,ROW()-8)="",0,INDEX(Transactions!$Q:$Q,ROW()-8))</f>
        <v>0</v>
      </c>
    </row>
    <row r="8274" spans="2:6" x14ac:dyDescent="0.15">
      <c r="B8274">
        <f ca="1">IF(INDEX(Transactions!$L:$L,ROW()-8)="",TODAY(),INDEX(Transactions!$G:$G,ROW()-8))</f>
        <v>46238</v>
      </c>
      <c r="F8274">
        <f>IF(INDEX(Transactions!$L:$L,ROW()-8)="",0,INDEX(Transactions!$Q:$Q,ROW()-8))</f>
        <v>0</v>
      </c>
    </row>
    <row r="8275" spans="2:6" x14ac:dyDescent="0.15">
      <c r="B8275">
        <f ca="1">IF(INDEX(Transactions!$L:$L,ROW()-8)="",TODAY(),INDEX(Transactions!$G:$G,ROW()-8))</f>
        <v>46238</v>
      </c>
      <c r="F8275">
        <f>IF(INDEX(Transactions!$L:$L,ROW()-8)="",0,INDEX(Transactions!$Q:$Q,ROW()-8))</f>
        <v>0</v>
      </c>
    </row>
    <row r="8276" spans="2:6" x14ac:dyDescent="0.15">
      <c r="B8276">
        <f ca="1">IF(INDEX(Transactions!$L:$L,ROW()-8)="",TODAY(),INDEX(Transactions!$G:$G,ROW()-8))</f>
        <v>46238</v>
      </c>
      <c r="F8276">
        <f>IF(INDEX(Transactions!$L:$L,ROW()-8)="",0,INDEX(Transactions!$Q:$Q,ROW()-8))</f>
        <v>0</v>
      </c>
    </row>
    <row r="8277" spans="2:6" x14ac:dyDescent="0.15">
      <c r="B8277">
        <f ca="1">IF(INDEX(Transactions!$L:$L,ROW()-8)="",TODAY(),INDEX(Transactions!$G:$G,ROW()-8))</f>
        <v>46238</v>
      </c>
      <c r="F8277">
        <f>IF(INDEX(Transactions!$L:$L,ROW()-8)="",0,INDEX(Transactions!$Q:$Q,ROW()-8))</f>
        <v>0</v>
      </c>
    </row>
    <row r="8278" spans="2:6" x14ac:dyDescent="0.15">
      <c r="B8278">
        <f ca="1">IF(INDEX(Transactions!$L:$L,ROW()-8)="",TODAY(),INDEX(Transactions!$G:$G,ROW()-8))</f>
        <v>46238</v>
      </c>
      <c r="F8278">
        <f>IF(INDEX(Transactions!$L:$L,ROW()-8)="",0,INDEX(Transactions!$Q:$Q,ROW()-8))</f>
        <v>0</v>
      </c>
    </row>
    <row r="8279" spans="2:6" x14ac:dyDescent="0.15">
      <c r="B8279">
        <f ca="1">IF(INDEX(Transactions!$L:$L,ROW()-8)="",TODAY(),INDEX(Transactions!$G:$G,ROW()-8))</f>
        <v>46238</v>
      </c>
      <c r="F8279">
        <f>IF(INDEX(Transactions!$L:$L,ROW()-8)="",0,INDEX(Transactions!$Q:$Q,ROW()-8))</f>
        <v>0</v>
      </c>
    </row>
    <row r="8280" spans="2:6" x14ac:dyDescent="0.15">
      <c r="B8280">
        <f ca="1">IF(INDEX(Transactions!$L:$L,ROW()-8)="",TODAY(),INDEX(Transactions!$G:$G,ROW()-8))</f>
        <v>46238</v>
      </c>
      <c r="F8280">
        <f>IF(INDEX(Transactions!$L:$L,ROW()-8)="",0,INDEX(Transactions!$Q:$Q,ROW()-8))</f>
        <v>0</v>
      </c>
    </row>
    <row r="8281" spans="2:6" x14ac:dyDescent="0.15">
      <c r="B8281">
        <f ca="1">IF(INDEX(Transactions!$L:$L,ROW()-8)="",TODAY(),INDEX(Transactions!$G:$G,ROW()-8))</f>
        <v>46238</v>
      </c>
      <c r="F8281">
        <f>IF(INDEX(Transactions!$L:$L,ROW()-8)="",0,INDEX(Transactions!$Q:$Q,ROW()-8))</f>
        <v>0</v>
      </c>
    </row>
    <row r="8282" spans="2:6" x14ac:dyDescent="0.15">
      <c r="B8282">
        <f ca="1">IF(INDEX(Transactions!$L:$L,ROW()-8)="",TODAY(),INDEX(Transactions!$G:$G,ROW()-8))</f>
        <v>46238</v>
      </c>
      <c r="F8282">
        <f>IF(INDEX(Transactions!$L:$L,ROW()-8)="",0,INDEX(Transactions!$Q:$Q,ROW()-8))</f>
        <v>0</v>
      </c>
    </row>
    <row r="8283" spans="2:6" x14ac:dyDescent="0.15">
      <c r="B8283">
        <f ca="1">IF(INDEX(Transactions!$L:$L,ROW()-8)="",TODAY(),INDEX(Transactions!$G:$G,ROW()-8))</f>
        <v>46238</v>
      </c>
      <c r="F8283">
        <f>IF(INDEX(Transactions!$L:$L,ROW()-8)="",0,INDEX(Transactions!$Q:$Q,ROW()-8))</f>
        <v>0</v>
      </c>
    </row>
    <row r="8284" spans="2:6" x14ac:dyDescent="0.15">
      <c r="B8284">
        <f ca="1">IF(INDEX(Transactions!$L:$L,ROW()-8)="",TODAY(),INDEX(Transactions!$G:$G,ROW()-8))</f>
        <v>46238</v>
      </c>
      <c r="F8284">
        <f>IF(INDEX(Transactions!$L:$L,ROW()-8)="",0,INDEX(Transactions!$Q:$Q,ROW()-8))</f>
        <v>0</v>
      </c>
    </row>
    <row r="8285" spans="2:6" x14ac:dyDescent="0.15">
      <c r="B8285">
        <f ca="1">IF(INDEX(Transactions!$L:$L,ROW()-8)="",TODAY(),INDEX(Transactions!$G:$G,ROW()-8))</f>
        <v>46238</v>
      </c>
      <c r="F8285">
        <f>IF(INDEX(Transactions!$L:$L,ROW()-8)="",0,INDEX(Transactions!$Q:$Q,ROW()-8))</f>
        <v>0</v>
      </c>
    </row>
    <row r="8286" spans="2:6" x14ac:dyDescent="0.15">
      <c r="B8286">
        <f ca="1">IF(INDEX(Transactions!$L:$L,ROW()-8)="",TODAY(),INDEX(Transactions!$G:$G,ROW()-8))</f>
        <v>46238</v>
      </c>
      <c r="F8286">
        <f>IF(INDEX(Transactions!$L:$L,ROW()-8)="",0,INDEX(Transactions!$Q:$Q,ROW()-8))</f>
        <v>0</v>
      </c>
    </row>
    <row r="8287" spans="2:6" x14ac:dyDescent="0.15">
      <c r="B8287">
        <f ca="1">IF(INDEX(Transactions!$L:$L,ROW()-8)="",TODAY(),INDEX(Transactions!$G:$G,ROW()-8))</f>
        <v>46238</v>
      </c>
      <c r="F8287">
        <f>IF(INDEX(Transactions!$L:$L,ROW()-8)="",0,INDEX(Transactions!$Q:$Q,ROW()-8))</f>
        <v>0</v>
      </c>
    </row>
    <row r="8288" spans="2:6" x14ac:dyDescent="0.15">
      <c r="B8288">
        <f ca="1">IF(INDEX(Transactions!$L:$L,ROW()-8)="",TODAY(),INDEX(Transactions!$G:$G,ROW()-8))</f>
        <v>46238</v>
      </c>
      <c r="F8288">
        <f>IF(INDEX(Transactions!$L:$L,ROW()-8)="",0,INDEX(Transactions!$Q:$Q,ROW()-8))</f>
        <v>0</v>
      </c>
    </row>
    <row r="8289" spans="2:6" x14ac:dyDescent="0.15">
      <c r="B8289">
        <f ca="1">IF(INDEX(Transactions!$L:$L,ROW()-8)="",TODAY(),INDEX(Transactions!$G:$G,ROW()-8))</f>
        <v>46238</v>
      </c>
      <c r="F8289">
        <f>IF(INDEX(Transactions!$L:$L,ROW()-8)="",0,INDEX(Transactions!$Q:$Q,ROW()-8))</f>
        <v>0</v>
      </c>
    </row>
    <row r="8290" spans="2:6" x14ac:dyDescent="0.15">
      <c r="B8290">
        <f ca="1">IF(INDEX(Transactions!$L:$L,ROW()-8)="",TODAY(),INDEX(Transactions!$G:$G,ROW()-8))</f>
        <v>46238</v>
      </c>
      <c r="F8290">
        <f>IF(INDEX(Transactions!$L:$L,ROW()-8)="",0,INDEX(Transactions!$Q:$Q,ROW()-8))</f>
        <v>0</v>
      </c>
    </row>
    <row r="8291" spans="2:6" x14ac:dyDescent="0.15">
      <c r="B8291">
        <f ca="1">IF(INDEX(Transactions!$L:$L,ROW()-8)="",TODAY(),INDEX(Transactions!$G:$G,ROW()-8))</f>
        <v>46238</v>
      </c>
      <c r="F8291">
        <f>IF(INDEX(Transactions!$L:$L,ROW()-8)="",0,INDEX(Transactions!$Q:$Q,ROW()-8))</f>
        <v>0</v>
      </c>
    </row>
    <row r="8292" spans="2:6" x14ac:dyDescent="0.15">
      <c r="B8292">
        <f ca="1">IF(INDEX(Transactions!$L:$L,ROW()-8)="",TODAY(),INDEX(Transactions!$G:$G,ROW()-8))</f>
        <v>46238</v>
      </c>
      <c r="F8292">
        <f>IF(INDEX(Transactions!$L:$L,ROW()-8)="",0,INDEX(Transactions!$Q:$Q,ROW()-8))</f>
        <v>0</v>
      </c>
    </row>
    <row r="8293" spans="2:6" x14ac:dyDescent="0.15">
      <c r="B8293">
        <f ca="1">IF(INDEX(Transactions!$L:$L,ROW()-8)="",TODAY(),INDEX(Transactions!$G:$G,ROW()-8))</f>
        <v>46238</v>
      </c>
      <c r="F8293">
        <f>IF(INDEX(Transactions!$L:$L,ROW()-8)="",0,INDEX(Transactions!$Q:$Q,ROW()-8))</f>
        <v>0</v>
      </c>
    </row>
    <row r="8294" spans="2:6" x14ac:dyDescent="0.15">
      <c r="B8294">
        <f ca="1">IF(INDEX(Transactions!$L:$L,ROW()-8)="",TODAY(),INDEX(Transactions!$G:$G,ROW()-8))</f>
        <v>46238</v>
      </c>
      <c r="F8294">
        <f>IF(INDEX(Transactions!$L:$L,ROW()-8)="",0,INDEX(Transactions!$Q:$Q,ROW()-8))</f>
        <v>0</v>
      </c>
    </row>
    <row r="8295" spans="2:6" x14ac:dyDescent="0.15">
      <c r="B8295">
        <f ca="1">IF(INDEX(Transactions!$L:$L,ROW()-8)="",TODAY(),INDEX(Transactions!$G:$G,ROW()-8))</f>
        <v>46238</v>
      </c>
      <c r="F8295">
        <f>IF(INDEX(Transactions!$L:$L,ROW()-8)="",0,INDEX(Transactions!$Q:$Q,ROW()-8))</f>
        <v>0</v>
      </c>
    </row>
    <row r="8296" spans="2:6" x14ac:dyDescent="0.15">
      <c r="B8296">
        <f ca="1">IF(INDEX(Transactions!$L:$L,ROW()-8)="",TODAY(),INDEX(Transactions!$G:$G,ROW()-8))</f>
        <v>46238</v>
      </c>
      <c r="F8296">
        <f>IF(INDEX(Transactions!$L:$L,ROW()-8)="",0,INDEX(Transactions!$Q:$Q,ROW()-8))</f>
        <v>0</v>
      </c>
    </row>
    <row r="8297" spans="2:6" x14ac:dyDescent="0.15">
      <c r="B8297">
        <f ca="1">IF(INDEX(Transactions!$L:$L,ROW()-8)="",TODAY(),INDEX(Transactions!$G:$G,ROW()-8))</f>
        <v>46238</v>
      </c>
      <c r="F8297">
        <f>IF(INDEX(Transactions!$L:$L,ROW()-8)="",0,INDEX(Transactions!$Q:$Q,ROW()-8))</f>
        <v>0</v>
      </c>
    </row>
    <row r="8298" spans="2:6" x14ac:dyDescent="0.15">
      <c r="B8298">
        <f ca="1">IF(INDEX(Transactions!$L:$L,ROW()-8)="",TODAY(),INDEX(Transactions!$G:$G,ROW()-8))</f>
        <v>46238</v>
      </c>
      <c r="F8298">
        <f>IF(INDEX(Transactions!$L:$L,ROW()-8)="",0,INDEX(Transactions!$Q:$Q,ROW()-8))</f>
        <v>0</v>
      </c>
    </row>
    <row r="8299" spans="2:6" x14ac:dyDescent="0.15">
      <c r="B8299">
        <f ca="1">IF(INDEX(Transactions!$L:$L,ROW()-8)="",TODAY(),INDEX(Transactions!$G:$G,ROW()-8))</f>
        <v>46238</v>
      </c>
      <c r="F8299">
        <f>IF(INDEX(Transactions!$L:$L,ROW()-8)="",0,INDEX(Transactions!$Q:$Q,ROW()-8))</f>
        <v>0</v>
      </c>
    </row>
    <row r="8300" spans="2:6" x14ac:dyDescent="0.15">
      <c r="B8300">
        <f ca="1">IF(INDEX(Transactions!$L:$L,ROW()-8)="",TODAY(),INDEX(Transactions!$G:$G,ROW()-8))</f>
        <v>46238</v>
      </c>
      <c r="F8300">
        <f>IF(INDEX(Transactions!$L:$L,ROW()-8)="",0,INDEX(Transactions!$Q:$Q,ROW()-8))</f>
        <v>0</v>
      </c>
    </row>
    <row r="8301" spans="2:6" x14ac:dyDescent="0.15">
      <c r="B8301">
        <f ca="1">IF(INDEX(Transactions!$L:$L,ROW()-8)="",TODAY(),INDEX(Transactions!$G:$G,ROW()-8))</f>
        <v>46238</v>
      </c>
      <c r="F8301">
        <f>IF(INDEX(Transactions!$L:$L,ROW()-8)="",0,INDEX(Transactions!$Q:$Q,ROW()-8))</f>
        <v>0</v>
      </c>
    </row>
    <row r="8302" spans="2:6" x14ac:dyDescent="0.15">
      <c r="B8302">
        <f ca="1">IF(INDEX(Transactions!$L:$L,ROW()-8)="",TODAY(),INDEX(Transactions!$G:$G,ROW()-8))</f>
        <v>46238</v>
      </c>
      <c r="F8302">
        <f>IF(INDEX(Transactions!$L:$L,ROW()-8)="",0,INDEX(Transactions!$Q:$Q,ROW()-8))</f>
        <v>0</v>
      </c>
    </row>
    <row r="8303" spans="2:6" x14ac:dyDescent="0.15">
      <c r="B8303">
        <f ca="1">IF(INDEX(Transactions!$L:$L,ROW()-8)="",TODAY(),INDEX(Transactions!$G:$G,ROW()-8))</f>
        <v>46238</v>
      </c>
      <c r="F8303">
        <f>IF(INDEX(Transactions!$L:$L,ROW()-8)="",0,INDEX(Transactions!$Q:$Q,ROW()-8))</f>
        <v>0</v>
      </c>
    </row>
    <row r="8304" spans="2:6" x14ac:dyDescent="0.15">
      <c r="B8304">
        <f ca="1">IF(INDEX(Transactions!$L:$L,ROW()-8)="",TODAY(),INDEX(Transactions!$G:$G,ROW()-8))</f>
        <v>46238</v>
      </c>
      <c r="F8304">
        <f>IF(INDEX(Transactions!$L:$L,ROW()-8)="",0,INDEX(Transactions!$Q:$Q,ROW()-8))</f>
        <v>0</v>
      </c>
    </row>
    <row r="8305" spans="2:6" x14ac:dyDescent="0.15">
      <c r="B8305">
        <f ca="1">IF(INDEX(Transactions!$L:$L,ROW()-8)="",TODAY(),INDEX(Transactions!$G:$G,ROW()-8))</f>
        <v>46238</v>
      </c>
      <c r="F8305">
        <f>IF(INDEX(Transactions!$L:$L,ROW()-8)="",0,INDEX(Transactions!$Q:$Q,ROW()-8))</f>
        <v>0</v>
      </c>
    </row>
    <row r="8306" spans="2:6" x14ac:dyDescent="0.15">
      <c r="B8306">
        <f ca="1">IF(INDEX(Transactions!$L:$L,ROW()-8)="",TODAY(),INDEX(Transactions!$G:$G,ROW()-8))</f>
        <v>46238</v>
      </c>
      <c r="F8306">
        <f>IF(INDEX(Transactions!$L:$L,ROW()-8)="",0,INDEX(Transactions!$Q:$Q,ROW()-8))</f>
        <v>0</v>
      </c>
    </row>
    <row r="8307" spans="2:6" x14ac:dyDescent="0.15">
      <c r="B8307">
        <f ca="1">IF(INDEX(Transactions!$L:$L,ROW()-8)="",TODAY(),INDEX(Transactions!$G:$G,ROW()-8))</f>
        <v>46238</v>
      </c>
      <c r="F8307">
        <f>IF(INDEX(Transactions!$L:$L,ROW()-8)="",0,INDEX(Transactions!$Q:$Q,ROW()-8))</f>
        <v>0</v>
      </c>
    </row>
    <row r="8308" spans="2:6" x14ac:dyDescent="0.15">
      <c r="B8308">
        <f ca="1">IF(INDEX(Transactions!$L:$L,ROW()-8)="",TODAY(),INDEX(Transactions!$G:$G,ROW()-8))</f>
        <v>46238</v>
      </c>
      <c r="F8308">
        <f>IF(INDEX(Transactions!$L:$L,ROW()-8)="",0,INDEX(Transactions!$Q:$Q,ROW()-8))</f>
        <v>0</v>
      </c>
    </row>
    <row r="8309" spans="2:6" x14ac:dyDescent="0.15">
      <c r="B8309">
        <f ca="1">IF(INDEX(Transactions!$L:$L,ROW()-8)="",TODAY(),INDEX(Transactions!$G:$G,ROW()-8))</f>
        <v>46238</v>
      </c>
      <c r="F8309">
        <f>IF(INDEX(Transactions!$L:$L,ROW()-8)="",0,INDEX(Transactions!$Q:$Q,ROW()-8))</f>
        <v>0</v>
      </c>
    </row>
    <row r="8310" spans="2:6" x14ac:dyDescent="0.15">
      <c r="B8310">
        <f ca="1">IF(INDEX(Transactions!$L:$L,ROW()-8)="",TODAY(),INDEX(Transactions!$G:$G,ROW()-8))</f>
        <v>46238</v>
      </c>
      <c r="F8310">
        <f>IF(INDEX(Transactions!$L:$L,ROW()-8)="",0,INDEX(Transactions!$Q:$Q,ROW()-8))</f>
        <v>0</v>
      </c>
    </row>
    <row r="8311" spans="2:6" x14ac:dyDescent="0.15">
      <c r="B8311">
        <f ca="1">IF(INDEX(Transactions!$L:$L,ROW()-8)="",TODAY(),INDEX(Transactions!$G:$G,ROW()-8))</f>
        <v>46238</v>
      </c>
      <c r="F8311">
        <f>IF(INDEX(Transactions!$L:$L,ROW()-8)="",0,INDEX(Transactions!$Q:$Q,ROW()-8))</f>
        <v>0</v>
      </c>
    </row>
    <row r="8312" spans="2:6" x14ac:dyDescent="0.15">
      <c r="B8312">
        <f ca="1">IF(INDEX(Transactions!$L:$L,ROW()-8)="",TODAY(),INDEX(Transactions!$G:$G,ROW()-8))</f>
        <v>46238</v>
      </c>
      <c r="F8312">
        <f>IF(INDEX(Transactions!$L:$L,ROW()-8)="",0,INDEX(Transactions!$Q:$Q,ROW()-8))</f>
        <v>0</v>
      </c>
    </row>
    <row r="8313" spans="2:6" x14ac:dyDescent="0.15">
      <c r="B8313">
        <f ca="1">IF(INDEX(Transactions!$L:$L,ROW()-8)="",TODAY(),INDEX(Transactions!$G:$G,ROW()-8))</f>
        <v>46238</v>
      </c>
      <c r="F8313">
        <f>IF(INDEX(Transactions!$L:$L,ROW()-8)="",0,INDEX(Transactions!$Q:$Q,ROW()-8))</f>
        <v>0</v>
      </c>
    </row>
    <row r="8314" spans="2:6" x14ac:dyDescent="0.15">
      <c r="B8314">
        <f ca="1">IF(INDEX(Transactions!$L:$L,ROW()-8)="",TODAY(),INDEX(Transactions!$G:$G,ROW()-8))</f>
        <v>46238</v>
      </c>
      <c r="F8314">
        <f>IF(INDEX(Transactions!$L:$L,ROW()-8)="",0,INDEX(Transactions!$Q:$Q,ROW()-8))</f>
        <v>0</v>
      </c>
    </row>
    <row r="8315" spans="2:6" x14ac:dyDescent="0.15">
      <c r="B8315">
        <f ca="1">IF(INDEX(Transactions!$L:$L,ROW()-8)="",TODAY(),INDEX(Transactions!$G:$G,ROW()-8))</f>
        <v>46238</v>
      </c>
      <c r="F8315">
        <f>IF(INDEX(Transactions!$L:$L,ROW()-8)="",0,INDEX(Transactions!$Q:$Q,ROW()-8))</f>
        <v>0</v>
      </c>
    </row>
    <row r="8316" spans="2:6" x14ac:dyDescent="0.15">
      <c r="B8316">
        <f ca="1">IF(INDEX(Transactions!$L:$L,ROW()-8)="",TODAY(),INDEX(Transactions!$G:$G,ROW()-8))</f>
        <v>46238</v>
      </c>
      <c r="F8316">
        <f>IF(INDEX(Transactions!$L:$L,ROW()-8)="",0,INDEX(Transactions!$Q:$Q,ROW()-8))</f>
        <v>0</v>
      </c>
    </row>
    <row r="8317" spans="2:6" x14ac:dyDescent="0.15">
      <c r="B8317">
        <f ca="1">IF(INDEX(Transactions!$L:$L,ROW()-8)="",TODAY(),INDEX(Transactions!$G:$G,ROW()-8))</f>
        <v>46238</v>
      </c>
      <c r="F8317">
        <f>IF(INDEX(Transactions!$L:$L,ROW()-8)="",0,INDEX(Transactions!$Q:$Q,ROW()-8))</f>
        <v>0</v>
      </c>
    </row>
    <row r="8318" spans="2:6" x14ac:dyDescent="0.15">
      <c r="B8318">
        <f ca="1">IF(INDEX(Transactions!$L:$L,ROW()-8)="",TODAY(),INDEX(Transactions!$G:$G,ROW()-8))</f>
        <v>46238</v>
      </c>
      <c r="F8318">
        <f>IF(INDEX(Transactions!$L:$L,ROW()-8)="",0,INDEX(Transactions!$Q:$Q,ROW()-8))</f>
        <v>0</v>
      </c>
    </row>
    <row r="8319" spans="2:6" x14ac:dyDescent="0.15">
      <c r="B8319">
        <f ca="1">IF(INDEX(Transactions!$L:$L,ROW()-8)="",TODAY(),INDEX(Transactions!$G:$G,ROW()-8))</f>
        <v>46238</v>
      </c>
      <c r="F8319">
        <f>IF(INDEX(Transactions!$L:$L,ROW()-8)="",0,INDEX(Transactions!$Q:$Q,ROW()-8))</f>
        <v>0</v>
      </c>
    </row>
    <row r="8320" spans="2:6" x14ac:dyDescent="0.15">
      <c r="B8320">
        <f ca="1">IF(INDEX(Transactions!$L:$L,ROW()-8)="",TODAY(),INDEX(Transactions!$G:$G,ROW()-8))</f>
        <v>46238</v>
      </c>
      <c r="F8320">
        <f>IF(INDEX(Transactions!$L:$L,ROW()-8)="",0,INDEX(Transactions!$Q:$Q,ROW()-8))</f>
        <v>0</v>
      </c>
    </row>
    <row r="8321" spans="2:6" x14ac:dyDescent="0.15">
      <c r="B8321">
        <f ca="1">IF(INDEX(Transactions!$L:$L,ROW()-8)="",TODAY(),INDEX(Transactions!$G:$G,ROW()-8))</f>
        <v>46238</v>
      </c>
      <c r="F8321">
        <f>IF(INDEX(Transactions!$L:$L,ROW()-8)="",0,INDEX(Transactions!$Q:$Q,ROW()-8))</f>
        <v>0</v>
      </c>
    </row>
    <row r="8322" spans="2:6" x14ac:dyDescent="0.15">
      <c r="B8322">
        <f ca="1">IF(INDEX(Transactions!$L:$L,ROW()-8)="",TODAY(),INDEX(Transactions!$G:$G,ROW()-8))</f>
        <v>46238</v>
      </c>
      <c r="F8322">
        <f>IF(INDEX(Transactions!$L:$L,ROW()-8)="",0,INDEX(Transactions!$Q:$Q,ROW()-8))</f>
        <v>0</v>
      </c>
    </row>
    <row r="8323" spans="2:6" x14ac:dyDescent="0.15">
      <c r="B8323">
        <f ca="1">IF(INDEX(Transactions!$L:$L,ROW()-8)="",TODAY(),INDEX(Transactions!$G:$G,ROW()-8))</f>
        <v>46238</v>
      </c>
      <c r="F8323">
        <f>IF(INDEX(Transactions!$L:$L,ROW()-8)="",0,INDEX(Transactions!$Q:$Q,ROW()-8))</f>
        <v>0</v>
      </c>
    </row>
    <row r="8324" spans="2:6" x14ac:dyDescent="0.15">
      <c r="B8324">
        <f ca="1">IF(INDEX(Transactions!$L:$L,ROW()-8)="",TODAY(),INDEX(Transactions!$G:$G,ROW()-8))</f>
        <v>46238</v>
      </c>
      <c r="F8324">
        <f>IF(INDEX(Transactions!$L:$L,ROW()-8)="",0,INDEX(Transactions!$Q:$Q,ROW()-8))</f>
        <v>0</v>
      </c>
    </row>
    <row r="8325" spans="2:6" x14ac:dyDescent="0.15">
      <c r="B8325">
        <f ca="1">IF(INDEX(Transactions!$L:$L,ROW()-8)="",TODAY(),INDEX(Transactions!$G:$G,ROW()-8))</f>
        <v>46238</v>
      </c>
      <c r="F8325">
        <f>IF(INDEX(Transactions!$L:$L,ROW()-8)="",0,INDEX(Transactions!$Q:$Q,ROW()-8))</f>
        <v>0</v>
      </c>
    </row>
    <row r="8326" spans="2:6" x14ac:dyDescent="0.15">
      <c r="B8326">
        <f ca="1">IF(INDEX(Transactions!$L:$L,ROW()-8)="",TODAY(),INDEX(Transactions!$G:$G,ROW()-8))</f>
        <v>46238</v>
      </c>
      <c r="F8326">
        <f>IF(INDEX(Transactions!$L:$L,ROW()-8)="",0,INDEX(Transactions!$Q:$Q,ROW()-8))</f>
        <v>0</v>
      </c>
    </row>
    <row r="8327" spans="2:6" x14ac:dyDescent="0.15">
      <c r="B8327">
        <f ca="1">IF(INDEX(Transactions!$L:$L,ROW()-8)="",TODAY(),INDEX(Transactions!$G:$G,ROW()-8))</f>
        <v>46238</v>
      </c>
      <c r="F8327">
        <f>IF(INDEX(Transactions!$L:$L,ROW()-8)="",0,INDEX(Transactions!$Q:$Q,ROW()-8))</f>
        <v>0</v>
      </c>
    </row>
    <row r="8328" spans="2:6" x14ac:dyDescent="0.15">
      <c r="B8328">
        <f ca="1">IF(INDEX(Transactions!$L:$L,ROW()-8)="",TODAY(),INDEX(Transactions!$G:$G,ROW()-8))</f>
        <v>46238</v>
      </c>
      <c r="F8328">
        <f>IF(INDEX(Transactions!$L:$L,ROW()-8)="",0,INDEX(Transactions!$Q:$Q,ROW()-8))</f>
        <v>0</v>
      </c>
    </row>
    <row r="8329" spans="2:6" x14ac:dyDescent="0.15">
      <c r="B8329">
        <f ca="1">IF(INDEX(Transactions!$L:$L,ROW()-8)="",TODAY(),INDEX(Transactions!$G:$G,ROW()-8))</f>
        <v>46238</v>
      </c>
      <c r="F8329">
        <f>IF(INDEX(Transactions!$L:$L,ROW()-8)="",0,INDEX(Transactions!$Q:$Q,ROW()-8))</f>
        <v>0</v>
      </c>
    </row>
    <row r="8330" spans="2:6" x14ac:dyDescent="0.15">
      <c r="B8330">
        <f ca="1">IF(INDEX(Transactions!$L:$L,ROW()-8)="",TODAY(),INDEX(Transactions!$G:$G,ROW()-8))</f>
        <v>46238</v>
      </c>
      <c r="F8330">
        <f>IF(INDEX(Transactions!$L:$L,ROW()-8)="",0,INDEX(Transactions!$Q:$Q,ROW()-8))</f>
        <v>0</v>
      </c>
    </row>
    <row r="8331" spans="2:6" x14ac:dyDescent="0.15">
      <c r="B8331">
        <f ca="1">IF(INDEX(Transactions!$L:$L,ROW()-8)="",TODAY(),INDEX(Transactions!$G:$G,ROW()-8))</f>
        <v>46238</v>
      </c>
      <c r="F8331">
        <f>IF(INDEX(Transactions!$L:$L,ROW()-8)="",0,INDEX(Transactions!$Q:$Q,ROW()-8))</f>
        <v>0</v>
      </c>
    </row>
    <row r="8332" spans="2:6" x14ac:dyDescent="0.15">
      <c r="B8332">
        <f ca="1">IF(INDEX(Transactions!$L:$L,ROW()-8)="",TODAY(),INDEX(Transactions!$G:$G,ROW()-8))</f>
        <v>46238</v>
      </c>
      <c r="F8332">
        <f>IF(INDEX(Transactions!$L:$L,ROW()-8)="",0,INDEX(Transactions!$Q:$Q,ROW()-8))</f>
        <v>0</v>
      </c>
    </row>
    <row r="8333" spans="2:6" x14ac:dyDescent="0.15">
      <c r="B8333">
        <f ca="1">IF(INDEX(Transactions!$L:$L,ROW()-8)="",TODAY(),INDEX(Transactions!$G:$G,ROW()-8))</f>
        <v>46238</v>
      </c>
      <c r="F8333">
        <f>IF(INDEX(Transactions!$L:$L,ROW()-8)="",0,INDEX(Transactions!$Q:$Q,ROW()-8))</f>
        <v>0</v>
      </c>
    </row>
    <row r="8334" spans="2:6" x14ac:dyDescent="0.15">
      <c r="B8334">
        <f ca="1">IF(INDEX(Transactions!$L:$L,ROW()-8)="",TODAY(),INDEX(Transactions!$G:$G,ROW()-8))</f>
        <v>46238</v>
      </c>
      <c r="F8334">
        <f>IF(INDEX(Transactions!$L:$L,ROW()-8)="",0,INDEX(Transactions!$Q:$Q,ROW()-8))</f>
        <v>0</v>
      </c>
    </row>
    <row r="8335" spans="2:6" x14ac:dyDescent="0.15">
      <c r="B8335">
        <f ca="1">IF(INDEX(Transactions!$L:$L,ROW()-8)="",TODAY(),INDEX(Transactions!$G:$G,ROW()-8))</f>
        <v>46238</v>
      </c>
      <c r="F8335">
        <f>IF(INDEX(Transactions!$L:$L,ROW()-8)="",0,INDEX(Transactions!$Q:$Q,ROW()-8))</f>
        <v>0</v>
      </c>
    </row>
    <row r="8336" spans="2:6" x14ac:dyDescent="0.15">
      <c r="B8336">
        <f ca="1">IF(INDEX(Transactions!$L:$L,ROW()-8)="",TODAY(),INDEX(Transactions!$G:$G,ROW()-8))</f>
        <v>46238</v>
      </c>
      <c r="F8336">
        <f>IF(INDEX(Transactions!$L:$L,ROW()-8)="",0,INDEX(Transactions!$Q:$Q,ROW()-8))</f>
        <v>0</v>
      </c>
    </row>
    <row r="8337" spans="2:6" x14ac:dyDescent="0.15">
      <c r="B8337">
        <f ca="1">IF(INDEX(Transactions!$L:$L,ROW()-8)="",TODAY(),INDEX(Transactions!$G:$G,ROW()-8))</f>
        <v>46238</v>
      </c>
      <c r="F8337">
        <f>IF(INDEX(Transactions!$L:$L,ROW()-8)="",0,INDEX(Transactions!$Q:$Q,ROW()-8))</f>
        <v>0</v>
      </c>
    </row>
    <row r="8338" spans="2:6" x14ac:dyDescent="0.15">
      <c r="B8338">
        <f ca="1">IF(INDEX(Transactions!$L:$L,ROW()-8)="",TODAY(),INDEX(Transactions!$G:$G,ROW()-8))</f>
        <v>46238</v>
      </c>
      <c r="F8338">
        <f>IF(INDEX(Transactions!$L:$L,ROW()-8)="",0,INDEX(Transactions!$Q:$Q,ROW()-8))</f>
        <v>0</v>
      </c>
    </row>
    <row r="8339" spans="2:6" x14ac:dyDescent="0.15">
      <c r="B8339">
        <f ca="1">IF(INDEX(Transactions!$L:$L,ROW()-8)="",TODAY(),INDEX(Transactions!$G:$G,ROW()-8))</f>
        <v>46238</v>
      </c>
      <c r="F8339">
        <f>IF(INDEX(Transactions!$L:$L,ROW()-8)="",0,INDEX(Transactions!$Q:$Q,ROW()-8))</f>
        <v>0</v>
      </c>
    </row>
    <row r="8340" spans="2:6" x14ac:dyDescent="0.15">
      <c r="B8340">
        <f ca="1">IF(INDEX(Transactions!$L:$L,ROW()-8)="",TODAY(),INDEX(Transactions!$G:$G,ROW()-8))</f>
        <v>46238</v>
      </c>
      <c r="F8340">
        <f>IF(INDEX(Transactions!$L:$L,ROW()-8)="",0,INDEX(Transactions!$Q:$Q,ROW()-8))</f>
        <v>0</v>
      </c>
    </row>
    <row r="8341" spans="2:6" x14ac:dyDescent="0.15">
      <c r="B8341">
        <f ca="1">IF(INDEX(Transactions!$L:$L,ROW()-8)="",TODAY(),INDEX(Transactions!$G:$G,ROW()-8))</f>
        <v>46238</v>
      </c>
      <c r="F8341">
        <f>IF(INDEX(Transactions!$L:$L,ROW()-8)="",0,INDEX(Transactions!$Q:$Q,ROW()-8))</f>
        <v>0</v>
      </c>
    </row>
    <row r="8342" spans="2:6" x14ac:dyDescent="0.15">
      <c r="B8342">
        <f ca="1">IF(INDEX(Transactions!$L:$L,ROW()-8)="",TODAY(),INDEX(Transactions!$G:$G,ROW()-8))</f>
        <v>46238</v>
      </c>
      <c r="F8342">
        <f>IF(INDEX(Transactions!$L:$L,ROW()-8)="",0,INDEX(Transactions!$Q:$Q,ROW()-8))</f>
        <v>0</v>
      </c>
    </row>
    <row r="8343" spans="2:6" x14ac:dyDescent="0.15">
      <c r="B8343">
        <f ca="1">IF(INDEX(Transactions!$L:$L,ROW()-8)="",TODAY(),INDEX(Transactions!$G:$G,ROW()-8))</f>
        <v>46238</v>
      </c>
      <c r="F8343">
        <f>IF(INDEX(Transactions!$L:$L,ROW()-8)="",0,INDEX(Transactions!$Q:$Q,ROW()-8))</f>
        <v>0</v>
      </c>
    </row>
    <row r="8344" spans="2:6" x14ac:dyDescent="0.15">
      <c r="B8344">
        <f ca="1">IF(INDEX(Transactions!$L:$L,ROW()-8)="",TODAY(),INDEX(Transactions!$G:$G,ROW()-8))</f>
        <v>46238</v>
      </c>
      <c r="F8344">
        <f>IF(INDEX(Transactions!$L:$L,ROW()-8)="",0,INDEX(Transactions!$Q:$Q,ROW()-8))</f>
        <v>0</v>
      </c>
    </row>
    <row r="8345" spans="2:6" x14ac:dyDescent="0.15">
      <c r="B8345">
        <f ca="1">IF(INDEX(Transactions!$L:$L,ROW()-8)="",TODAY(),INDEX(Transactions!$G:$G,ROW()-8))</f>
        <v>46238</v>
      </c>
      <c r="F8345">
        <f>IF(INDEX(Transactions!$L:$L,ROW()-8)="",0,INDEX(Transactions!$Q:$Q,ROW()-8))</f>
        <v>0</v>
      </c>
    </row>
    <row r="8346" spans="2:6" x14ac:dyDescent="0.15">
      <c r="B8346">
        <f ca="1">IF(INDEX(Transactions!$L:$L,ROW()-8)="",TODAY(),INDEX(Transactions!$G:$G,ROW()-8))</f>
        <v>46238</v>
      </c>
      <c r="F8346">
        <f>IF(INDEX(Transactions!$L:$L,ROW()-8)="",0,INDEX(Transactions!$Q:$Q,ROW()-8))</f>
        <v>0</v>
      </c>
    </row>
    <row r="8347" spans="2:6" x14ac:dyDescent="0.15">
      <c r="B8347">
        <f ca="1">IF(INDEX(Transactions!$L:$L,ROW()-8)="",TODAY(),INDEX(Transactions!$G:$G,ROW()-8))</f>
        <v>46238</v>
      </c>
      <c r="F8347">
        <f>IF(INDEX(Transactions!$L:$L,ROW()-8)="",0,INDEX(Transactions!$Q:$Q,ROW()-8))</f>
        <v>0</v>
      </c>
    </row>
    <row r="8348" spans="2:6" x14ac:dyDescent="0.15">
      <c r="B8348">
        <f ca="1">IF(INDEX(Transactions!$L:$L,ROW()-8)="",TODAY(),INDEX(Transactions!$G:$G,ROW()-8))</f>
        <v>46238</v>
      </c>
      <c r="F8348">
        <f>IF(INDEX(Transactions!$L:$L,ROW()-8)="",0,INDEX(Transactions!$Q:$Q,ROW()-8))</f>
        <v>0</v>
      </c>
    </row>
    <row r="8349" spans="2:6" x14ac:dyDescent="0.15">
      <c r="B8349">
        <f ca="1">IF(INDEX(Transactions!$L:$L,ROW()-8)="",TODAY(),INDEX(Transactions!$G:$G,ROW()-8))</f>
        <v>46238</v>
      </c>
      <c r="F8349">
        <f>IF(INDEX(Transactions!$L:$L,ROW()-8)="",0,INDEX(Transactions!$Q:$Q,ROW()-8))</f>
        <v>0</v>
      </c>
    </row>
    <row r="8350" spans="2:6" x14ac:dyDescent="0.15">
      <c r="B8350">
        <f ca="1">IF(INDEX(Transactions!$L:$L,ROW()-8)="",TODAY(),INDEX(Transactions!$G:$G,ROW()-8))</f>
        <v>46238</v>
      </c>
      <c r="F8350">
        <f>IF(INDEX(Transactions!$L:$L,ROW()-8)="",0,INDEX(Transactions!$Q:$Q,ROW()-8))</f>
        <v>0</v>
      </c>
    </row>
    <row r="8351" spans="2:6" x14ac:dyDescent="0.15">
      <c r="B8351">
        <f ca="1">IF(INDEX(Transactions!$L:$L,ROW()-8)="",TODAY(),INDEX(Transactions!$G:$G,ROW()-8))</f>
        <v>46238</v>
      </c>
      <c r="F8351">
        <f>IF(INDEX(Transactions!$L:$L,ROW()-8)="",0,INDEX(Transactions!$Q:$Q,ROW()-8))</f>
        <v>0</v>
      </c>
    </row>
    <row r="8352" spans="2:6" x14ac:dyDescent="0.15">
      <c r="B8352">
        <f ca="1">IF(INDEX(Transactions!$L:$L,ROW()-8)="",TODAY(),INDEX(Transactions!$G:$G,ROW()-8))</f>
        <v>46238</v>
      </c>
      <c r="F8352">
        <f>IF(INDEX(Transactions!$L:$L,ROW()-8)="",0,INDEX(Transactions!$Q:$Q,ROW()-8))</f>
        <v>0</v>
      </c>
    </row>
    <row r="8353" spans="2:6" x14ac:dyDescent="0.15">
      <c r="B8353">
        <f ca="1">IF(INDEX(Transactions!$L:$L,ROW()-8)="",TODAY(),INDEX(Transactions!$G:$G,ROW()-8))</f>
        <v>46238</v>
      </c>
      <c r="F8353">
        <f>IF(INDEX(Transactions!$L:$L,ROW()-8)="",0,INDEX(Transactions!$Q:$Q,ROW()-8))</f>
        <v>0</v>
      </c>
    </row>
    <row r="8354" spans="2:6" x14ac:dyDescent="0.15">
      <c r="B8354">
        <f ca="1">IF(INDEX(Transactions!$L:$L,ROW()-8)="",TODAY(),INDEX(Transactions!$G:$G,ROW()-8))</f>
        <v>46238</v>
      </c>
      <c r="F8354">
        <f>IF(INDEX(Transactions!$L:$L,ROW()-8)="",0,INDEX(Transactions!$Q:$Q,ROW()-8))</f>
        <v>0</v>
      </c>
    </row>
    <row r="8355" spans="2:6" x14ac:dyDescent="0.15">
      <c r="B8355">
        <f ca="1">IF(INDEX(Transactions!$L:$L,ROW()-8)="",TODAY(),INDEX(Transactions!$G:$G,ROW()-8))</f>
        <v>46238</v>
      </c>
      <c r="F8355">
        <f>IF(INDEX(Transactions!$L:$L,ROW()-8)="",0,INDEX(Transactions!$Q:$Q,ROW()-8))</f>
        <v>0</v>
      </c>
    </row>
    <row r="8356" spans="2:6" x14ac:dyDescent="0.15">
      <c r="B8356">
        <f ca="1">IF(INDEX(Transactions!$L:$L,ROW()-8)="",TODAY(),INDEX(Transactions!$G:$G,ROW()-8))</f>
        <v>46238</v>
      </c>
      <c r="F8356">
        <f>IF(INDEX(Transactions!$L:$L,ROW()-8)="",0,INDEX(Transactions!$Q:$Q,ROW()-8))</f>
        <v>0</v>
      </c>
    </row>
    <row r="8357" spans="2:6" x14ac:dyDescent="0.15">
      <c r="B8357">
        <f ca="1">IF(INDEX(Transactions!$L:$L,ROW()-8)="",TODAY(),INDEX(Transactions!$G:$G,ROW()-8))</f>
        <v>46238</v>
      </c>
      <c r="F8357">
        <f>IF(INDEX(Transactions!$L:$L,ROW()-8)="",0,INDEX(Transactions!$Q:$Q,ROW()-8))</f>
        <v>0</v>
      </c>
    </row>
    <row r="8358" spans="2:6" x14ac:dyDescent="0.15">
      <c r="B8358">
        <f ca="1">IF(INDEX(Transactions!$L:$L,ROW()-8)="",TODAY(),INDEX(Transactions!$G:$G,ROW()-8))</f>
        <v>46238</v>
      </c>
      <c r="F8358">
        <f>IF(INDEX(Transactions!$L:$L,ROW()-8)="",0,INDEX(Transactions!$Q:$Q,ROW()-8))</f>
        <v>0</v>
      </c>
    </row>
    <row r="8359" spans="2:6" x14ac:dyDescent="0.15">
      <c r="B8359">
        <f ca="1">IF(INDEX(Transactions!$L:$L,ROW()-8)="",TODAY(),INDEX(Transactions!$G:$G,ROW()-8))</f>
        <v>46238</v>
      </c>
      <c r="F8359">
        <f>IF(INDEX(Transactions!$L:$L,ROW()-8)="",0,INDEX(Transactions!$Q:$Q,ROW()-8))</f>
        <v>0</v>
      </c>
    </row>
    <row r="8360" spans="2:6" x14ac:dyDescent="0.15">
      <c r="B8360">
        <f ca="1">IF(INDEX(Transactions!$L:$L,ROW()-8)="",TODAY(),INDEX(Transactions!$G:$G,ROW()-8))</f>
        <v>46238</v>
      </c>
      <c r="F8360">
        <f>IF(INDEX(Transactions!$L:$L,ROW()-8)="",0,INDEX(Transactions!$Q:$Q,ROW()-8))</f>
        <v>0</v>
      </c>
    </row>
    <row r="8361" spans="2:6" x14ac:dyDescent="0.15">
      <c r="B8361">
        <f ca="1">IF(INDEX(Transactions!$L:$L,ROW()-8)="",TODAY(),INDEX(Transactions!$G:$G,ROW()-8))</f>
        <v>46238</v>
      </c>
      <c r="F8361">
        <f>IF(INDEX(Transactions!$L:$L,ROW()-8)="",0,INDEX(Transactions!$Q:$Q,ROW()-8))</f>
        <v>0</v>
      </c>
    </row>
    <row r="8362" spans="2:6" x14ac:dyDescent="0.15">
      <c r="B8362">
        <f ca="1">IF(INDEX(Transactions!$L:$L,ROW()-8)="",TODAY(),INDEX(Transactions!$G:$G,ROW()-8))</f>
        <v>46238</v>
      </c>
      <c r="F8362">
        <f>IF(INDEX(Transactions!$L:$L,ROW()-8)="",0,INDEX(Transactions!$Q:$Q,ROW()-8))</f>
        <v>0</v>
      </c>
    </row>
    <row r="8363" spans="2:6" x14ac:dyDescent="0.15">
      <c r="B8363">
        <f ca="1">IF(INDEX(Transactions!$L:$L,ROW()-8)="",TODAY(),INDEX(Transactions!$G:$G,ROW()-8))</f>
        <v>46238</v>
      </c>
      <c r="F8363">
        <f>IF(INDEX(Transactions!$L:$L,ROW()-8)="",0,INDEX(Transactions!$Q:$Q,ROW()-8))</f>
        <v>0</v>
      </c>
    </row>
    <row r="8364" spans="2:6" x14ac:dyDescent="0.15">
      <c r="B8364">
        <f ca="1">IF(INDEX(Transactions!$L:$L,ROW()-8)="",TODAY(),INDEX(Transactions!$G:$G,ROW()-8))</f>
        <v>46238</v>
      </c>
      <c r="F8364">
        <f>IF(INDEX(Transactions!$L:$L,ROW()-8)="",0,INDEX(Transactions!$Q:$Q,ROW()-8))</f>
        <v>0</v>
      </c>
    </row>
    <row r="8365" spans="2:6" x14ac:dyDescent="0.15">
      <c r="B8365">
        <f ca="1">IF(INDEX(Transactions!$L:$L,ROW()-8)="",TODAY(),INDEX(Transactions!$G:$G,ROW()-8))</f>
        <v>46238</v>
      </c>
      <c r="F8365">
        <f>IF(INDEX(Transactions!$L:$L,ROW()-8)="",0,INDEX(Transactions!$Q:$Q,ROW()-8))</f>
        <v>0</v>
      </c>
    </row>
    <row r="8366" spans="2:6" x14ac:dyDescent="0.15">
      <c r="B8366">
        <f ca="1">IF(INDEX(Transactions!$L:$L,ROW()-8)="",TODAY(),INDEX(Transactions!$G:$G,ROW()-8))</f>
        <v>46238</v>
      </c>
      <c r="F8366">
        <f>IF(INDEX(Transactions!$L:$L,ROW()-8)="",0,INDEX(Transactions!$Q:$Q,ROW()-8))</f>
        <v>0</v>
      </c>
    </row>
    <row r="8367" spans="2:6" x14ac:dyDescent="0.15">
      <c r="B8367">
        <f ca="1">IF(INDEX(Transactions!$L:$L,ROW()-8)="",TODAY(),INDEX(Transactions!$G:$G,ROW()-8))</f>
        <v>46238</v>
      </c>
      <c r="F8367">
        <f>IF(INDEX(Transactions!$L:$L,ROW()-8)="",0,INDEX(Transactions!$Q:$Q,ROW()-8))</f>
        <v>0</v>
      </c>
    </row>
    <row r="8368" spans="2:6" x14ac:dyDescent="0.15">
      <c r="B8368">
        <f ca="1">IF(INDEX(Transactions!$L:$L,ROW()-8)="",TODAY(),INDEX(Transactions!$G:$G,ROW()-8))</f>
        <v>46238</v>
      </c>
      <c r="F8368">
        <f>IF(INDEX(Transactions!$L:$L,ROW()-8)="",0,INDEX(Transactions!$Q:$Q,ROW()-8))</f>
        <v>0</v>
      </c>
    </row>
    <row r="8369" spans="2:6" x14ac:dyDescent="0.15">
      <c r="B8369">
        <f ca="1">IF(INDEX(Transactions!$L:$L,ROW()-8)="",TODAY(),INDEX(Transactions!$G:$G,ROW()-8))</f>
        <v>46238</v>
      </c>
      <c r="F8369">
        <f>IF(INDEX(Transactions!$L:$L,ROW()-8)="",0,INDEX(Transactions!$Q:$Q,ROW()-8))</f>
        <v>0</v>
      </c>
    </row>
    <row r="8370" spans="2:6" x14ac:dyDescent="0.15">
      <c r="B8370">
        <f ca="1">IF(INDEX(Transactions!$L:$L,ROW()-8)="",TODAY(),INDEX(Transactions!$G:$G,ROW()-8))</f>
        <v>46238</v>
      </c>
      <c r="F8370">
        <f>IF(INDEX(Transactions!$L:$L,ROW()-8)="",0,INDEX(Transactions!$Q:$Q,ROW()-8))</f>
        <v>0</v>
      </c>
    </row>
    <row r="8371" spans="2:6" x14ac:dyDescent="0.15">
      <c r="B8371">
        <f ca="1">IF(INDEX(Transactions!$L:$L,ROW()-8)="",TODAY(),INDEX(Transactions!$G:$G,ROW()-8))</f>
        <v>46238</v>
      </c>
      <c r="F8371">
        <f>IF(INDEX(Transactions!$L:$L,ROW()-8)="",0,INDEX(Transactions!$Q:$Q,ROW()-8))</f>
        <v>0</v>
      </c>
    </row>
    <row r="8372" spans="2:6" x14ac:dyDescent="0.15">
      <c r="B8372">
        <f ca="1">IF(INDEX(Transactions!$L:$L,ROW()-8)="",TODAY(),INDEX(Transactions!$G:$G,ROW()-8))</f>
        <v>46238</v>
      </c>
      <c r="F8372">
        <f>IF(INDEX(Transactions!$L:$L,ROW()-8)="",0,INDEX(Transactions!$Q:$Q,ROW()-8))</f>
        <v>0</v>
      </c>
    </row>
    <row r="8373" spans="2:6" x14ac:dyDescent="0.15">
      <c r="B8373">
        <f ca="1">IF(INDEX(Transactions!$L:$L,ROW()-8)="",TODAY(),INDEX(Transactions!$G:$G,ROW()-8))</f>
        <v>46238</v>
      </c>
      <c r="F8373">
        <f>IF(INDEX(Transactions!$L:$L,ROW()-8)="",0,INDEX(Transactions!$Q:$Q,ROW()-8))</f>
        <v>0</v>
      </c>
    </row>
    <row r="8374" spans="2:6" x14ac:dyDescent="0.15">
      <c r="B8374">
        <f ca="1">IF(INDEX(Transactions!$L:$L,ROW()-8)="",TODAY(),INDEX(Transactions!$G:$G,ROW()-8))</f>
        <v>46238</v>
      </c>
      <c r="F8374">
        <f>IF(INDEX(Transactions!$L:$L,ROW()-8)="",0,INDEX(Transactions!$Q:$Q,ROW()-8))</f>
        <v>0</v>
      </c>
    </row>
    <row r="8375" spans="2:6" x14ac:dyDescent="0.15">
      <c r="B8375">
        <f ca="1">IF(INDEX(Transactions!$L:$L,ROW()-8)="",TODAY(),INDEX(Transactions!$G:$G,ROW()-8))</f>
        <v>46238</v>
      </c>
      <c r="F8375">
        <f>IF(INDEX(Transactions!$L:$L,ROW()-8)="",0,INDEX(Transactions!$Q:$Q,ROW()-8))</f>
        <v>0</v>
      </c>
    </row>
    <row r="8376" spans="2:6" x14ac:dyDescent="0.15">
      <c r="B8376">
        <f ca="1">IF(INDEX(Transactions!$L:$L,ROW()-8)="",TODAY(),INDEX(Transactions!$G:$G,ROW()-8))</f>
        <v>46238</v>
      </c>
      <c r="F8376">
        <f>IF(INDEX(Transactions!$L:$L,ROW()-8)="",0,INDEX(Transactions!$Q:$Q,ROW()-8))</f>
        <v>0</v>
      </c>
    </row>
    <row r="8377" spans="2:6" x14ac:dyDescent="0.15">
      <c r="B8377">
        <f ca="1">IF(INDEX(Transactions!$L:$L,ROW()-8)="",TODAY(),INDEX(Transactions!$G:$G,ROW()-8))</f>
        <v>46238</v>
      </c>
      <c r="F8377">
        <f>IF(INDEX(Transactions!$L:$L,ROW()-8)="",0,INDEX(Transactions!$Q:$Q,ROW()-8))</f>
        <v>0</v>
      </c>
    </row>
    <row r="8378" spans="2:6" x14ac:dyDescent="0.15">
      <c r="B8378">
        <f ca="1">IF(INDEX(Transactions!$L:$L,ROW()-8)="",TODAY(),INDEX(Transactions!$G:$G,ROW()-8))</f>
        <v>46238</v>
      </c>
      <c r="F8378">
        <f>IF(INDEX(Transactions!$L:$L,ROW()-8)="",0,INDEX(Transactions!$Q:$Q,ROW()-8))</f>
        <v>0</v>
      </c>
    </row>
    <row r="8379" spans="2:6" x14ac:dyDescent="0.15">
      <c r="B8379">
        <f ca="1">IF(INDEX(Transactions!$L:$L,ROW()-8)="",TODAY(),INDEX(Transactions!$G:$G,ROW()-8))</f>
        <v>46238</v>
      </c>
      <c r="F8379">
        <f>IF(INDEX(Transactions!$L:$L,ROW()-8)="",0,INDEX(Transactions!$Q:$Q,ROW()-8))</f>
        <v>0</v>
      </c>
    </row>
    <row r="8380" spans="2:6" x14ac:dyDescent="0.15">
      <c r="B8380">
        <f ca="1">IF(INDEX(Transactions!$L:$L,ROW()-8)="",TODAY(),INDEX(Transactions!$G:$G,ROW()-8))</f>
        <v>46238</v>
      </c>
      <c r="F8380">
        <f>IF(INDEX(Transactions!$L:$L,ROW()-8)="",0,INDEX(Transactions!$Q:$Q,ROW()-8))</f>
        <v>0</v>
      </c>
    </row>
    <row r="8381" spans="2:6" x14ac:dyDescent="0.15">
      <c r="B8381">
        <f ca="1">IF(INDEX(Transactions!$L:$L,ROW()-8)="",TODAY(),INDEX(Transactions!$G:$G,ROW()-8))</f>
        <v>46238</v>
      </c>
      <c r="F8381">
        <f>IF(INDEX(Transactions!$L:$L,ROW()-8)="",0,INDEX(Transactions!$Q:$Q,ROW()-8))</f>
        <v>0</v>
      </c>
    </row>
    <row r="8382" spans="2:6" x14ac:dyDescent="0.15">
      <c r="B8382">
        <f ca="1">IF(INDEX(Transactions!$L:$L,ROW()-8)="",TODAY(),INDEX(Transactions!$G:$G,ROW()-8))</f>
        <v>46238</v>
      </c>
      <c r="F8382">
        <f>IF(INDEX(Transactions!$L:$L,ROW()-8)="",0,INDEX(Transactions!$Q:$Q,ROW()-8))</f>
        <v>0</v>
      </c>
    </row>
    <row r="8383" spans="2:6" x14ac:dyDescent="0.15">
      <c r="B8383">
        <f ca="1">IF(INDEX(Transactions!$L:$L,ROW()-8)="",TODAY(),INDEX(Transactions!$G:$G,ROW()-8))</f>
        <v>46238</v>
      </c>
      <c r="F8383">
        <f>IF(INDEX(Transactions!$L:$L,ROW()-8)="",0,INDEX(Transactions!$Q:$Q,ROW()-8))</f>
        <v>0</v>
      </c>
    </row>
    <row r="8384" spans="2:6" x14ac:dyDescent="0.15">
      <c r="B8384">
        <f ca="1">IF(INDEX(Transactions!$L:$L,ROW()-8)="",TODAY(),INDEX(Transactions!$G:$G,ROW()-8))</f>
        <v>46238</v>
      </c>
      <c r="F8384">
        <f>IF(INDEX(Transactions!$L:$L,ROW()-8)="",0,INDEX(Transactions!$Q:$Q,ROW()-8))</f>
        <v>0</v>
      </c>
    </row>
    <row r="8385" spans="2:6" x14ac:dyDescent="0.15">
      <c r="B8385">
        <f ca="1">IF(INDEX(Transactions!$L:$L,ROW()-8)="",TODAY(),INDEX(Transactions!$G:$G,ROW()-8))</f>
        <v>46238</v>
      </c>
      <c r="F8385">
        <f>IF(INDEX(Transactions!$L:$L,ROW()-8)="",0,INDEX(Transactions!$Q:$Q,ROW()-8))</f>
        <v>0</v>
      </c>
    </row>
    <row r="8386" spans="2:6" x14ac:dyDescent="0.15">
      <c r="B8386">
        <f ca="1">IF(INDEX(Transactions!$L:$L,ROW()-8)="",TODAY(),INDEX(Transactions!$G:$G,ROW()-8))</f>
        <v>46238</v>
      </c>
      <c r="F8386">
        <f>IF(INDEX(Transactions!$L:$L,ROW()-8)="",0,INDEX(Transactions!$Q:$Q,ROW()-8))</f>
        <v>0</v>
      </c>
    </row>
    <row r="8387" spans="2:6" x14ac:dyDescent="0.15">
      <c r="B8387">
        <f ca="1">IF(INDEX(Transactions!$L:$L,ROW()-8)="",TODAY(),INDEX(Transactions!$G:$G,ROW()-8))</f>
        <v>46238</v>
      </c>
      <c r="F8387">
        <f>IF(INDEX(Transactions!$L:$L,ROW()-8)="",0,INDEX(Transactions!$Q:$Q,ROW()-8))</f>
        <v>0</v>
      </c>
    </row>
    <row r="8388" spans="2:6" x14ac:dyDescent="0.15">
      <c r="B8388">
        <f ca="1">IF(INDEX(Transactions!$L:$L,ROW()-8)="",TODAY(),INDEX(Transactions!$G:$G,ROW()-8))</f>
        <v>46238</v>
      </c>
      <c r="F8388">
        <f>IF(INDEX(Transactions!$L:$L,ROW()-8)="",0,INDEX(Transactions!$Q:$Q,ROW()-8))</f>
        <v>0</v>
      </c>
    </row>
    <row r="8389" spans="2:6" x14ac:dyDescent="0.15">
      <c r="B8389">
        <f ca="1">IF(INDEX(Transactions!$L:$L,ROW()-8)="",TODAY(),INDEX(Transactions!$G:$G,ROW()-8))</f>
        <v>46238</v>
      </c>
      <c r="F8389">
        <f>IF(INDEX(Transactions!$L:$L,ROW()-8)="",0,INDEX(Transactions!$Q:$Q,ROW()-8))</f>
        <v>0</v>
      </c>
    </row>
    <row r="8390" spans="2:6" x14ac:dyDescent="0.15">
      <c r="B8390">
        <f ca="1">IF(INDEX(Transactions!$L:$L,ROW()-8)="",TODAY(),INDEX(Transactions!$G:$G,ROW()-8))</f>
        <v>46238</v>
      </c>
      <c r="F8390">
        <f>IF(INDEX(Transactions!$L:$L,ROW()-8)="",0,INDEX(Transactions!$Q:$Q,ROW()-8))</f>
        <v>0</v>
      </c>
    </row>
    <row r="8391" spans="2:6" x14ac:dyDescent="0.15">
      <c r="B8391">
        <f ca="1">IF(INDEX(Transactions!$L:$L,ROW()-8)="",TODAY(),INDEX(Transactions!$G:$G,ROW()-8))</f>
        <v>46238</v>
      </c>
      <c r="F8391">
        <f>IF(INDEX(Transactions!$L:$L,ROW()-8)="",0,INDEX(Transactions!$Q:$Q,ROW()-8))</f>
        <v>0</v>
      </c>
    </row>
    <row r="8392" spans="2:6" x14ac:dyDescent="0.15">
      <c r="B8392">
        <f ca="1">IF(INDEX(Transactions!$L:$L,ROW()-8)="",TODAY(),INDEX(Transactions!$G:$G,ROW()-8))</f>
        <v>46238</v>
      </c>
      <c r="F8392">
        <f>IF(INDEX(Transactions!$L:$L,ROW()-8)="",0,INDEX(Transactions!$Q:$Q,ROW()-8))</f>
        <v>0</v>
      </c>
    </row>
    <row r="8393" spans="2:6" x14ac:dyDescent="0.15">
      <c r="B8393">
        <f ca="1">IF(INDEX(Transactions!$L:$L,ROW()-8)="",TODAY(),INDEX(Transactions!$G:$G,ROW()-8))</f>
        <v>46238</v>
      </c>
      <c r="F8393">
        <f>IF(INDEX(Transactions!$L:$L,ROW()-8)="",0,INDEX(Transactions!$Q:$Q,ROW()-8))</f>
        <v>0</v>
      </c>
    </row>
    <row r="8394" spans="2:6" x14ac:dyDescent="0.15">
      <c r="B8394">
        <f ca="1">IF(INDEX(Transactions!$L:$L,ROW()-8)="",TODAY(),INDEX(Transactions!$G:$G,ROW()-8))</f>
        <v>46238</v>
      </c>
      <c r="F8394">
        <f>IF(INDEX(Transactions!$L:$L,ROW()-8)="",0,INDEX(Transactions!$Q:$Q,ROW()-8))</f>
        <v>0</v>
      </c>
    </row>
    <row r="8395" spans="2:6" x14ac:dyDescent="0.15">
      <c r="B8395">
        <f ca="1">IF(INDEX(Transactions!$L:$L,ROW()-8)="",TODAY(),INDEX(Transactions!$G:$G,ROW()-8))</f>
        <v>46238</v>
      </c>
      <c r="F8395">
        <f>IF(INDEX(Transactions!$L:$L,ROW()-8)="",0,INDEX(Transactions!$Q:$Q,ROW()-8))</f>
        <v>0</v>
      </c>
    </row>
    <row r="8396" spans="2:6" x14ac:dyDescent="0.15">
      <c r="B8396">
        <f ca="1">IF(INDEX(Transactions!$L:$L,ROW()-8)="",TODAY(),INDEX(Transactions!$G:$G,ROW()-8))</f>
        <v>46238</v>
      </c>
      <c r="F8396">
        <f>IF(INDEX(Transactions!$L:$L,ROW()-8)="",0,INDEX(Transactions!$Q:$Q,ROW()-8))</f>
        <v>0</v>
      </c>
    </row>
    <row r="8397" spans="2:6" x14ac:dyDescent="0.15">
      <c r="B8397">
        <f ca="1">IF(INDEX(Transactions!$L:$L,ROW()-8)="",TODAY(),INDEX(Transactions!$G:$G,ROW()-8))</f>
        <v>46238</v>
      </c>
      <c r="F8397">
        <f>IF(INDEX(Transactions!$L:$L,ROW()-8)="",0,INDEX(Transactions!$Q:$Q,ROW()-8))</f>
        <v>0</v>
      </c>
    </row>
    <row r="8398" spans="2:6" x14ac:dyDescent="0.15">
      <c r="B8398">
        <f ca="1">IF(INDEX(Transactions!$L:$L,ROW()-8)="",TODAY(),INDEX(Transactions!$G:$G,ROW()-8))</f>
        <v>46238</v>
      </c>
      <c r="F8398">
        <f>IF(INDEX(Transactions!$L:$L,ROW()-8)="",0,INDEX(Transactions!$Q:$Q,ROW()-8))</f>
        <v>0</v>
      </c>
    </row>
    <row r="8399" spans="2:6" x14ac:dyDescent="0.15">
      <c r="B8399">
        <f ca="1">IF(INDEX(Transactions!$L:$L,ROW()-8)="",TODAY(),INDEX(Transactions!$G:$G,ROW()-8))</f>
        <v>46238</v>
      </c>
      <c r="F8399">
        <f>IF(INDEX(Transactions!$L:$L,ROW()-8)="",0,INDEX(Transactions!$Q:$Q,ROW()-8))</f>
        <v>0</v>
      </c>
    </row>
    <row r="8400" spans="2:6" x14ac:dyDescent="0.15">
      <c r="B8400">
        <f ca="1">IF(INDEX(Transactions!$L:$L,ROW()-8)="",TODAY(),INDEX(Transactions!$G:$G,ROW()-8))</f>
        <v>46238</v>
      </c>
      <c r="F8400">
        <f>IF(INDEX(Transactions!$L:$L,ROW()-8)="",0,INDEX(Transactions!$Q:$Q,ROW()-8))</f>
        <v>0</v>
      </c>
    </row>
    <row r="8401" spans="2:6" x14ac:dyDescent="0.15">
      <c r="B8401">
        <f ca="1">IF(INDEX(Transactions!$L:$L,ROW()-8)="",TODAY(),INDEX(Transactions!$G:$G,ROW()-8))</f>
        <v>46238</v>
      </c>
      <c r="F8401">
        <f>IF(INDEX(Transactions!$L:$L,ROW()-8)="",0,INDEX(Transactions!$Q:$Q,ROW()-8))</f>
        <v>0</v>
      </c>
    </row>
    <row r="8402" spans="2:6" x14ac:dyDescent="0.15">
      <c r="B8402">
        <f ca="1">IF(INDEX(Transactions!$L:$L,ROW()-8)="",TODAY(),INDEX(Transactions!$G:$G,ROW()-8))</f>
        <v>46238</v>
      </c>
      <c r="F8402">
        <f>IF(INDEX(Transactions!$L:$L,ROW()-8)="",0,INDEX(Transactions!$Q:$Q,ROW()-8))</f>
        <v>0</v>
      </c>
    </row>
    <row r="8403" spans="2:6" x14ac:dyDescent="0.15">
      <c r="B8403">
        <f ca="1">IF(INDEX(Transactions!$L:$L,ROW()-8)="",TODAY(),INDEX(Transactions!$G:$G,ROW()-8))</f>
        <v>46238</v>
      </c>
      <c r="F8403">
        <f>IF(INDEX(Transactions!$L:$L,ROW()-8)="",0,INDEX(Transactions!$Q:$Q,ROW()-8))</f>
        <v>0</v>
      </c>
    </row>
    <row r="8404" spans="2:6" x14ac:dyDescent="0.15">
      <c r="B8404">
        <f ca="1">IF(INDEX(Transactions!$L:$L,ROW()-8)="",TODAY(),INDEX(Transactions!$G:$G,ROW()-8))</f>
        <v>46238</v>
      </c>
      <c r="F8404">
        <f>IF(INDEX(Transactions!$L:$L,ROW()-8)="",0,INDEX(Transactions!$Q:$Q,ROW()-8))</f>
        <v>0</v>
      </c>
    </row>
    <row r="8405" spans="2:6" x14ac:dyDescent="0.15">
      <c r="B8405">
        <f ca="1">IF(INDEX(Transactions!$L:$L,ROW()-8)="",TODAY(),INDEX(Transactions!$G:$G,ROW()-8))</f>
        <v>46238</v>
      </c>
      <c r="F8405">
        <f>IF(INDEX(Transactions!$L:$L,ROW()-8)="",0,INDEX(Transactions!$Q:$Q,ROW()-8))</f>
        <v>0</v>
      </c>
    </row>
    <row r="8406" spans="2:6" x14ac:dyDescent="0.15">
      <c r="B8406">
        <f ca="1">IF(INDEX(Transactions!$L:$L,ROW()-8)="",TODAY(),INDEX(Transactions!$G:$G,ROW()-8))</f>
        <v>46238</v>
      </c>
      <c r="F8406">
        <f>IF(INDEX(Transactions!$L:$L,ROW()-8)="",0,INDEX(Transactions!$Q:$Q,ROW()-8))</f>
        <v>0</v>
      </c>
    </row>
    <row r="8407" spans="2:6" x14ac:dyDescent="0.15">
      <c r="B8407">
        <f ca="1">IF(INDEX(Transactions!$L:$L,ROW()-8)="",TODAY(),INDEX(Transactions!$G:$G,ROW()-8))</f>
        <v>46238</v>
      </c>
      <c r="F8407">
        <f>IF(INDEX(Transactions!$L:$L,ROW()-8)="",0,INDEX(Transactions!$Q:$Q,ROW()-8))</f>
        <v>0</v>
      </c>
    </row>
    <row r="8408" spans="2:6" x14ac:dyDescent="0.15">
      <c r="B8408">
        <f ca="1">IF(INDEX(Transactions!$L:$L,ROW()-8)="",TODAY(),INDEX(Transactions!$G:$G,ROW()-8))</f>
        <v>46238</v>
      </c>
      <c r="F8408">
        <f>IF(INDEX(Transactions!$L:$L,ROW()-8)="",0,INDEX(Transactions!$Q:$Q,ROW()-8))</f>
        <v>0</v>
      </c>
    </row>
    <row r="8409" spans="2:6" x14ac:dyDescent="0.15">
      <c r="B8409">
        <f ca="1">IF(INDEX(Transactions!$L:$L,ROW()-8)="",TODAY(),INDEX(Transactions!$G:$G,ROW()-8))</f>
        <v>46238</v>
      </c>
      <c r="F8409">
        <f>IF(INDEX(Transactions!$L:$L,ROW()-8)="",0,INDEX(Transactions!$Q:$Q,ROW()-8))</f>
        <v>0</v>
      </c>
    </row>
    <row r="8410" spans="2:6" x14ac:dyDescent="0.15">
      <c r="B8410">
        <f ca="1">IF(INDEX(Transactions!$L:$L,ROW()-8)="",TODAY(),INDEX(Transactions!$G:$G,ROW()-8))</f>
        <v>46238</v>
      </c>
      <c r="F8410">
        <f>IF(INDEX(Transactions!$L:$L,ROW()-8)="",0,INDEX(Transactions!$Q:$Q,ROW()-8))</f>
        <v>0</v>
      </c>
    </row>
    <row r="8411" spans="2:6" x14ac:dyDescent="0.15">
      <c r="B8411">
        <f ca="1">IF(INDEX(Transactions!$L:$L,ROW()-8)="",TODAY(),INDEX(Transactions!$G:$G,ROW()-8))</f>
        <v>46238</v>
      </c>
      <c r="F8411">
        <f>IF(INDEX(Transactions!$L:$L,ROW()-8)="",0,INDEX(Transactions!$Q:$Q,ROW()-8))</f>
        <v>0</v>
      </c>
    </row>
    <row r="8412" spans="2:6" x14ac:dyDescent="0.15">
      <c r="B8412">
        <f ca="1">IF(INDEX(Transactions!$L:$L,ROW()-8)="",TODAY(),INDEX(Transactions!$G:$G,ROW()-8))</f>
        <v>46238</v>
      </c>
      <c r="F8412">
        <f>IF(INDEX(Transactions!$L:$L,ROW()-8)="",0,INDEX(Transactions!$Q:$Q,ROW()-8))</f>
        <v>0</v>
      </c>
    </row>
    <row r="8413" spans="2:6" x14ac:dyDescent="0.15">
      <c r="B8413">
        <f ca="1">IF(INDEX(Transactions!$L:$L,ROW()-8)="",TODAY(),INDEX(Transactions!$G:$G,ROW()-8))</f>
        <v>46238</v>
      </c>
      <c r="F8413">
        <f>IF(INDEX(Transactions!$L:$L,ROW()-8)="",0,INDEX(Transactions!$Q:$Q,ROW()-8))</f>
        <v>0</v>
      </c>
    </row>
    <row r="8414" spans="2:6" x14ac:dyDescent="0.15">
      <c r="B8414">
        <f ca="1">IF(INDEX(Transactions!$L:$L,ROW()-8)="",TODAY(),INDEX(Transactions!$G:$G,ROW()-8))</f>
        <v>46238</v>
      </c>
      <c r="F8414">
        <f>IF(INDEX(Transactions!$L:$L,ROW()-8)="",0,INDEX(Transactions!$Q:$Q,ROW()-8))</f>
        <v>0</v>
      </c>
    </row>
    <row r="8415" spans="2:6" x14ac:dyDescent="0.15">
      <c r="B8415">
        <f ca="1">IF(INDEX(Transactions!$L:$L,ROW()-8)="",TODAY(),INDEX(Transactions!$G:$G,ROW()-8))</f>
        <v>46238</v>
      </c>
      <c r="F8415">
        <f>IF(INDEX(Transactions!$L:$L,ROW()-8)="",0,INDEX(Transactions!$Q:$Q,ROW()-8))</f>
        <v>0</v>
      </c>
    </row>
    <row r="8416" spans="2:6" x14ac:dyDescent="0.15">
      <c r="B8416">
        <f ca="1">IF(INDEX(Transactions!$L:$L,ROW()-8)="",TODAY(),INDEX(Transactions!$G:$G,ROW()-8))</f>
        <v>46238</v>
      </c>
      <c r="F8416">
        <f>IF(INDEX(Transactions!$L:$L,ROW()-8)="",0,INDEX(Transactions!$Q:$Q,ROW()-8))</f>
        <v>0</v>
      </c>
    </row>
    <row r="8417" spans="2:6" x14ac:dyDescent="0.15">
      <c r="B8417">
        <f ca="1">IF(INDEX(Transactions!$L:$L,ROW()-8)="",TODAY(),INDEX(Transactions!$G:$G,ROW()-8))</f>
        <v>46238</v>
      </c>
      <c r="F8417">
        <f>IF(INDEX(Transactions!$L:$L,ROW()-8)="",0,INDEX(Transactions!$Q:$Q,ROW()-8))</f>
        <v>0</v>
      </c>
    </row>
    <row r="8418" spans="2:6" x14ac:dyDescent="0.15">
      <c r="B8418">
        <f ca="1">IF(INDEX(Transactions!$L:$L,ROW()-8)="",TODAY(),INDEX(Transactions!$G:$G,ROW()-8))</f>
        <v>46238</v>
      </c>
      <c r="F8418">
        <f>IF(INDEX(Transactions!$L:$L,ROW()-8)="",0,INDEX(Transactions!$Q:$Q,ROW()-8))</f>
        <v>0</v>
      </c>
    </row>
    <row r="8419" spans="2:6" x14ac:dyDescent="0.15">
      <c r="B8419">
        <f ca="1">IF(INDEX(Transactions!$L:$L,ROW()-8)="",TODAY(),INDEX(Transactions!$G:$G,ROW()-8))</f>
        <v>46238</v>
      </c>
      <c r="F8419">
        <f>IF(INDEX(Transactions!$L:$L,ROW()-8)="",0,INDEX(Transactions!$Q:$Q,ROW()-8))</f>
        <v>0</v>
      </c>
    </row>
    <row r="8420" spans="2:6" x14ac:dyDescent="0.15">
      <c r="B8420">
        <f ca="1">IF(INDEX(Transactions!$L:$L,ROW()-8)="",TODAY(),INDEX(Transactions!$G:$G,ROW()-8))</f>
        <v>46238</v>
      </c>
      <c r="F8420">
        <f>IF(INDEX(Transactions!$L:$L,ROW()-8)="",0,INDEX(Transactions!$Q:$Q,ROW()-8))</f>
        <v>0</v>
      </c>
    </row>
    <row r="8421" spans="2:6" x14ac:dyDescent="0.15">
      <c r="B8421">
        <f ca="1">IF(INDEX(Transactions!$L:$L,ROW()-8)="",TODAY(),INDEX(Transactions!$G:$G,ROW()-8))</f>
        <v>46238</v>
      </c>
      <c r="F8421">
        <f>IF(INDEX(Transactions!$L:$L,ROW()-8)="",0,INDEX(Transactions!$Q:$Q,ROW()-8))</f>
        <v>0</v>
      </c>
    </row>
    <row r="8422" spans="2:6" x14ac:dyDescent="0.15">
      <c r="B8422">
        <f ca="1">IF(INDEX(Transactions!$L:$L,ROW()-8)="",TODAY(),INDEX(Transactions!$G:$G,ROW()-8))</f>
        <v>46238</v>
      </c>
      <c r="F8422">
        <f>IF(INDEX(Transactions!$L:$L,ROW()-8)="",0,INDEX(Transactions!$Q:$Q,ROW()-8))</f>
        <v>0</v>
      </c>
    </row>
    <row r="8423" spans="2:6" x14ac:dyDescent="0.15">
      <c r="B8423">
        <f ca="1">IF(INDEX(Transactions!$L:$L,ROW()-8)="",TODAY(),INDEX(Transactions!$G:$G,ROW()-8))</f>
        <v>46238</v>
      </c>
      <c r="F8423">
        <f>IF(INDEX(Transactions!$L:$L,ROW()-8)="",0,INDEX(Transactions!$Q:$Q,ROW()-8))</f>
        <v>0</v>
      </c>
    </row>
    <row r="8424" spans="2:6" x14ac:dyDescent="0.15">
      <c r="B8424">
        <f ca="1">IF(INDEX(Transactions!$L:$L,ROW()-8)="",TODAY(),INDEX(Transactions!$G:$G,ROW()-8))</f>
        <v>46238</v>
      </c>
      <c r="F8424">
        <f>IF(INDEX(Transactions!$L:$L,ROW()-8)="",0,INDEX(Transactions!$Q:$Q,ROW()-8))</f>
        <v>0</v>
      </c>
    </row>
    <row r="8425" spans="2:6" x14ac:dyDescent="0.15">
      <c r="B8425">
        <f ca="1">IF(INDEX(Transactions!$L:$L,ROW()-8)="",TODAY(),INDEX(Transactions!$G:$G,ROW()-8))</f>
        <v>46238</v>
      </c>
      <c r="F8425">
        <f>IF(INDEX(Transactions!$L:$L,ROW()-8)="",0,INDEX(Transactions!$Q:$Q,ROW()-8))</f>
        <v>0</v>
      </c>
    </row>
    <row r="8426" spans="2:6" x14ac:dyDescent="0.15">
      <c r="B8426">
        <f ca="1">IF(INDEX(Transactions!$L:$L,ROW()-8)="",TODAY(),INDEX(Transactions!$G:$G,ROW()-8))</f>
        <v>46238</v>
      </c>
      <c r="F8426">
        <f>IF(INDEX(Transactions!$L:$L,ROW()-8)="",0,INDEX(Transactions!$Q:$Q,ROW()-8))</f>
        <v>0</v>
      </c>
    </row>
    <row r="8427" spans="2:6" x14ac:dyDescent="0.15">
      <c r="B8427">
        <f ca="1">IF(INDEX(Transactions!$L:$L,ROW()-8)="",TODAY(),INDEX(Transactions!$G:$G,ROW()-8))</f>
        <v>46238</v>
      </c>
      <c r="F8427">
        <f>IF(INDEX(Transactions!$L:$L,ROW()-8)="",0,INDEX(Transactions!$Q:$Q,ROW()-8))</f>
        <v>0</v>
      </c>
    </row>
    <row r="8428" spans="2:6" x14ac:dyDescent="0.15">
      <c r="B8428">
        <f ca="1">IF(INDEX(Transactions!$L:$L,ROW()-8)="",TODAY(),INDEX(Transactions!$G:$G,ROW()-8))</f>
        <v>46238</v>
      </c>
      <c r="F8428">
        <f>IF(INDEX(Transactions!$L:$L,ROW()-8)="",0,INDEX(Transactions!$Q:$Q,ROW()-8))</f>
        <v>0</v>
      </c>
    </row>
    <row r="8429" spans="2:6" x14ac:dyDescent="0.15">
      <c r="B8429">
        <f ca="1">IF(INDEX(Transactions!$L:$L,ROW()-8)="",TODAY(),INDEX(Transactions!$G:$G,ROW()-8))</f>
        <v>46238</v>
      </c>
      <c r="F8429">
        <f>IF(INDEX(Transactions!$L:$L,ROW()-8)="",0,INDEX(Transactions!$Q:$Q,ROW()-8))</f>
        <v>0</v>
      </c>
    </row>
    <row r="8430" spans="2:6" x14ac:dyDescent="0.15">
      <c r="B8430">
        <f ca="1">IF(INDEX(Transactions!$L:$L,ROW()-8)="",TODAY(),INDEX(Transactions!$G:$G,ROW()-8))</f>
        <v>46238</v>
      </c>
      <c r="F8430">
        <f>IF(INDEX(Transactions!$L:$L,ROW()-8)="",0,INDEX(Transactions!$Q:$Q,ROW()-8))</f>
        <v>0</v>
      </c>
    </row>
    <row r="8431" spans="2:6" x14ac:dyDescent="0.15">
      <c r="B8431">
        <f ca="1">IF(INDEX(Transactions!$L:$L,ROW()-8)="",TODAY(),INDEX(Transactions!$G:$G,ROW()-8))</f>
        <v>46238</v>
      </c>
      <c r="F8431">
        <f>IF(INDEX(Transactions!$L:$L,ROW()-8)="",0,INDEX(Transactions!$Q:$Q,ROW()-8))</f>
        <v>0</v>
      </c>
    </row>
    <row r="8432" spans="2:6" x14ac:dyDescent="0.15">
      <c r="B8432">
        <f ca="1">IF(INDEX(Transactions!$L:$L,ROW()-8)="",TODAY(),INDEX(Transactions!$G:$G,ROW()-8))</f>
        <v>46238</v>
      </c>
      <c r="F8432">
        <f>IF(INDEX(Transactions!$L:$L,ROW()-8)="",0,INDEX(Transactions!$Q:$Q,ROW()-8))</f>
        <v>0</v>
      </c>
    </row>
    <row r="8433" spans="2:6" x14ac:dyDescent="0.15">
      <c r="B8433">
        <f ca="1">IF(INDEX(Transactions!$L:$L,ROW()-8)="",TODAY(),INDEX(Transactions!$G:$G,ROW()-8))</f>
        <v>46238</v>
      </c>
      <c r="F8433">
        <f>IF(INDEX(Transactions!$L:$L,ROW()-8)="",0,INDEX(Transactions!$Q:$Q,ROW()-8))</f>
        <v>0</v>
      </c>
    </row>
    <row r="8434" spans="2:6" x14ac:dyDescent="0.15">
      <c r="B8434">
        <f ca="1">IF(INDEX(Transactions!$L:$L,ROW()-8)="",TODAY(),INDEX(Transactions!$G:$G,ROW()-8))</f>
        <v>46238</v>
      </c>
      <c r="F8434">
        <f>IF(INDEX(Transactions!$L:$L,ROW()-8)="",0,INDEX(Transactions!$Q:$Q,ROW()-8))</f>
        <v>0</v>
      </c>
    </row>
    <row r="8435" spans="2:6" x14ac:dyDescent="0.15">
      <c r="B8435">
        <f ca="1">IF(INDEX(Transactions!$L:$L,ROW()-8)="",TODAY(),INDEX(Transactions!$G:$G,ROW()-8))</f>
        <v>46238</v>
      </c>
      <c r="F8435">
        <f>IF(INDEX(Transactions!$L:$L,ROW()-8)="",0,INDEX(Transactions!$Q:$Q,ROW()-8))</f>
        <v>0</v>
      </c>
    </row>
    <row r="8436" spans="2:6" x14ac:dyDescent="0.15">
      <c r="B8436">
        <f ca="1">IF(INDEX(Transactions!$L:$L,ROW()-8)="",TODAY(),INDEX(Transactions!$G:$G,ROW()-8))</f>
        <v>46238</v>
      </c>
      <c r="F8436">
        <f>IF(INDEX(Transactions!$L:$L,ROW()-8)="",0,INDEX(Transactions!$Q:$Q,ROW()-8))</f>
        <v>0</v>
      </c>
    </row>
    <row r="8437" spans="2:6" x14ac:dyDescent="0.15">
      <c r="B8437">
        <f ca="1">IF(INDEX(Transactions!$L:$L,ROW()-8)="",TODAY(),INDEX(Transactions!$G:$G,ROW()-8))</f>
        <v>46238</v>
      </c>
      <c r="F8437">
        <f>IF(INDEX(Transactions!$L:$L,ROW()-8)="",0,INDEX(Transactions!$Q:$Q,ROW()-8))</f>
        <v>0</v>
      </c>
    </row>
    <row r="8438" spans="2:6" x14ac:dyDescent="0.15">
      <c r="B8438">
        <f ca="1">IF(INDEX(Transactions!$L:$L,ROW()-8)="",TODAY(),INDEX(Transactions!$G:$G,ROW()-8))</f>
        <v>46238</v>
      </c>
      <c r="F8438">
        <f>IF(INDEX(Transactions!$L:$L,ROW()-8)="",0,INDEX(Transactions!$Q:$Q,ROW()-8))</f>
        <v>0</v>
      </c>
    </row>
    <row r="8439" spans="2:6" x14ac:dyDescent="0.15">
      <c r="B8439">
        <f ca="1">IF(INDEX(Transactions!$L:$L,ROW()-8)="",TODAY(),INDEX(Transactions!$G:$G,ROW()-8))</f>
        <v>46238</v>
      </c>
      <c r="F8439">
        <f>IF(INDEX(Transactions!$L:$L,ROW()-8)="",0,INDEX(Transactions!$Q:$Q,ROW()-8))</f>
        <v>0</v>
      </c>
    </row>
    <row r="8440" spans="2:6" x14ac:dyDescent="0.15">
      <c r="B8440">
        <f ca="1">IF(INDEX(Transactions!$L:$L,ROW()-8)="",TODAY(),INDEX(Transactions!$G:$G,ROW()-8))</f>
        <v>46238</v>
      </c>
      <c r="F8440">
        <f>IF(INDEX(Transactions!$L:$L,ROW()-8)="",0,INDEX(Transactions!$Q:$Q,ROW()-8))</f>
        <v>0</v>
      </c>
    </row>
    <row r="8441" spans="2:6" x14ac:dyDescent="0.15">
      <c r="B8441">
        <f ca="1">IF(INDEX(Transactions!$L:$L,ROW()-8)="",TODAY(),INDEX(Transactions!$G:$G,ROW()-8))</f>
        <v>46238</v>
      </c>
      <c r="F8441">
        <f>IF(INDEX(Transactions!$L:$L,ROW()-8)="",0,INDEX(Transactions!$Q:$Q,ROW()-8))</f>
        <v>0</v>
      </c>
    </row>
    <row r="8442" spans="2:6" x14ac:dyDescent="0.15">
      <c r="B8442">
        <f ca="1">IF(INDEX(Transactions!$L:$L,ROW()-8)="",TODAY(),INDEX(Transactions!$G:$G,ROW()-8))</f>
        <v>46238</v>
      </c>
      <c r="F8442">
        <f>IF(INDEX(Transactions!$L:$L,ROW()-8)="",0,INDEX(Transactions!$Q:$Q,ROW()-8))</f>
        <v>0</v>
      </c>
    </row>
    <row r="8443" spans="2:6" x14ac:dyDescent="0.15">
      <c r="B8443">
        <f ca="1">IF(INDEX(Transactions!$L:$L,ROW()-8)="",TODAY(),INDEX(Transactions!$G:$G,ROW()-8))</f>
        <v>46238</v>
      </c>
      <c r="F8443">
        <f>IF(INDEX(Transactions!$L:$L,ROW()-8)="",0,INDEX(Transactions!$Q:$Q,ROW()-8))</f>
        <v>0</v>
      </c>
    </row>
    <row r="8444" spans="2:6" x14ac:dyDescent="0.15">
      <c r="B8444">
        <f ca="1">IF(INDEX(Transactions!$L:$L,ROW()-8)="",TODAY(),INDEX(Transactions!$G:$G,ROW()-8))</f>
        <v>46238</v>
      </c>
      <c r="F8444">
        <f>IF(INDEX(Transactions!$L:$L,ROW()-8)="",0,INDEX(Transactions!$Q:$Q,ROW()-8))</f>
        <v>0</v>
      </c>
    </row>
    <row r="8445" spans="2:6" x14ac:dyDescent="0.15">
      <c r="B8445">
        <f ca="1">IF(INDEX(Transactions!$L:$L,ROW()-8)="",TODAY(),INDEX(Transactions!$G:$G,ROW()-8))</f>
        <v>46238</v>
      </c>
      <c r="F8445">
        <f>IF(INDEX(Transactions!$L:$L,ROW()-8)="",0,INDEX(Transactions!$Q:$Q,ROW()-8))</f>
        <v>0</v>
      </c>
    </row>
    <row r="8446" spans="2:6" x14ac:dyDescent="0.15">
      <c r="B8446">
        <f ca="1">IF(INDEX(Transactions!$L:$L,ROW()-8)="",TODAY(),INDEX(Transactions!$G:$G,ROW()-8))</f>
        <v>46238</v>
      </c>
      <c r="F8446">
        <f>IF(INDEX(Transactions!$L:$L,ROW()-8)="",0,INDEX(Transactions!$Q:$Q,ROW()-8))</f>
        <v>0</v>
      </c>
    </row>
    <row r="8447" spans="2:6" x14ac:dyDescent="0.15">
      <c r="B8447">
        <f ca="1">IF(INDEX(Transactions!$L:$L,ROW()-8)="",TODAY(),INDEX(Transactions!$G:$G,ROW()-8))</f>
        <v>46238</v>
      </c>
      <c r="F8447">
        <f>IF(INDEX(Transactions!$L:$L,ROW()-8)="",0,INDEX(Transactions!$Q:$Q,ROW()-8))</f>
        <v>0</v>
      </c>
    </row>
    <row r="8448" spans="2:6" x14ac:dyDescent="0.15">
      <c r="B8448">
        <f ca="1">IF(INDEX(Transactions!$L:$L,ROW()-8)="",TODAY(),INDEX(Transactions!$G:$G,ROW()-8))</f>
        <v>46238</v>
      </c>
      <c r="F8448">
        <f>IF(INDEX(Transactions!$L:$L,ROW()-8)="",0,INDEX(Transactions!$Q:$Q,ROW()-8))</f>
        <v>0</v>
      </c>
    </row>
    <row r="8449" spans="2:6" x14ac:dyDescent="0.15">
      <c r="B8449">
        <f ca="1">IF(INDEX(Transactions!$L:$L,ROW()-8)="",TODAY(),INDEX(Transactions!$G:$G,ROW()-8))</f>
        <v>46238</v>
      </c>
      <c r="F8449">
        <f>IF(INDEX(Transactions!$L:$L,ROW()-8)="",0,INDEX(Transactions!$Q:$Q,ROW()-8))</f>
        <v>0</v>
      </c>
    </row>
    <row r="8450" spans="2:6" x14ac:dyDescent="0.15">
      <c r="B8450">
        <f ca="1">IF(INDEX(Transactions!$L:$L,ROW()-8)="",TODAY(),INDEX(Transactions!$G:$G,ROW()-8))</f>
        <v>46238</v>
      </c>
      <c r="F8450">
        <f>IF(INDEX(Transactions!$L:$L,ROW()-8)="",0,INDEX(Transactions!$Q:$Q,ROW()-8))</f>
        <v>0</v>
      </c>
    </row>
    <row r="8451" spans="2:6" x14ac:dyDescent="0.15">
      <c r="B8451">
        <f ca="1">IF(INDEX(Transactions!$L:$L,ROW()-8)="",TODAY(),INDEX(Transactions!$G:$G,ROW()-8))</f>
        <v>46238</v>
      </c>
      <c r="F8451">
        <f>IF(INDEX(Transactions!$L:$L,ROW()-8)="",0,INDEX(Transactions!$Q:$Q,ROW()-8))</f>
        <v>0</v>
      </c>
    </row>
    <row r="8452" spans="2:6" x14ac:dyDescent="0.15">
      <c r="B8452">
        <f ca="1">IF(INDEX(Transactions!$L:$L,ROW()-8)="",TODAY(),INDEX(Transactions!$G:$G,ROW()-8))</f>
        <v>46238</v>
      </c>
      <c r="F8452">
        <f>IF(INDEX(Transactions!$L:$L,ROW()-8)="",0,INDEX(Transactions!$Q:$Q,ROW()-8))</f>
        <v>0</v>
      </c>
    </row>
    <row r="8453" spans="2:6" x14ac:dyDescent="0.15">
      <c r="B8453">
        <f ca="1">IF(INDEX(Transactions!$L:$L,ROW()-8)="",TODAY(),INDEX(Transactions!$G:$G,ROW()-8))</f>
        <v>46238</v>
      </c>
      <c r="F8453">
        <f>IF(INDEX(Transactions!$L:$L,ROW()-8)="",0,INDEX(Transactions!$Q:$Q,ROW()-8))</f>
        <v>0</v>
      </c>
    </row>
    <row r="8454" spans="2:6" x14ac:dyDescent="0.15">
      <c r="B8454">
        <f ca="1">IF(INDEX(Transactions!$L:$L,ROW()-8)="",TODAY(),INDEX(Transactions!$G:$G,ROW()-8))</f>
        <v>46238</v>
      </c>
      <c r="F8454">
        <f>IF(INDEX(Transactions!$L:$L,ROW()-8)="",0,INDEX(Transactions!$Q:$Q,ROW()-8))</f>
        <v>0</v>
      </c>
    </row>
    <row r="8455" spans="2:6" x14ac:dyDescent="0.15">
      <c r="B8455">
        <f ca="1">IF(INDEX(Transactions!$L:$L,ROW()-8)="",TODAY(),INDEX(Transactions!$G:$G,ROW()-8))</f>
        <v>46238</v>
      </c>
      <c r="F8455">
        <f>IF(INDEX(Transactions!$L:$L,ROW()-8)="",0,INDEX(Transactions!$Q:$Q,ROW()-8))</f>
        <v>0</v>
      </c>
    </row>
    <row r="8456" spans="2:6" x14ac:dyDescent="0.15">
      <c r="B8456">
        <f ca="1">IF(INDEX(Transactions!$L:$L,ROW()-8)="",TODAY(),INDEX(Transactions!$G:$G,ROW()-8))</f>
        <v>46238</v>
      </c>
      <c r="F8456">
        <f>IF(INDEX(Transactions!$L:$L,ROW()-8)="",0,INDEX(Transactions!$Q:$Q,ROW()-8))</f>
        <v>0</v>
      </c>
    </row>
    <row r="8457" spans="2:6" x14ac:dyDescent="0.15">
      <c r="B8457">
        <f ca="1">IF(INDEX(Transactions!$L:$L,ROW()-8)="",TODAY(),INDEX(Transactions!$G:$G,ROW()-8))</f>
        <v>46238</v>
      </c>
      <c r="F8457">
        <f>IF(INDEX(Transactions!$L:$L,ROW()-8)="",0,INDEX(Transactions!$Q:$Q,ROW()-8))</f>
        <v>0</v>
      </c>
    </row>
    <row r="8458" spans="2:6" x14ac:dyDescent="0.15">
      <c r="B8458">
        <f ca="1">IF(INDEX(Transactions!$L:$L,ROW()-8)="",TODAY(),INDEX(Transactions!$G:$G,ROW()-8))</f>
        <v>46238</v>
      </c>
      <c r="F8458">
        <f>IF(INDEX(Transactions!$L:$L,ROW()-8)="",0,INDEX(Transactions!$Q:$Q,ROW()-8))</f>
        <v>0</v>
      </c>
    </row>
    <row r="8459" spans="2:6" x14ac:dyDescent="0.15">
      <c r="B8459">
        <f ca="1">IF(INDEX(Transactions!$L:$L,ROW()-8)="",TODAY(),INDEX(Transactions!$G:$G,ROW()-8))</f>
        <v>46238</v>
      </c>
      <c r="F8459">
        <f>IF(INDEX(Transactions!$L:$L,ROW()-8)="",0,INDEX(Transactions!$Q:$Q,ROW()-8))</f>
        <v>0</v>
      </c>
    </row>
    <row r="8460" spans="2:6" x14ac:dyDescent="0.15">
      <c r="B8460">
        <f ca="1">IF(INDEX(Transactions!$L:$L,ROW()-8)="",TODAY(),INDEX(Transactions!$G:$G,ROW()-8))</f>
        <v>46238</v>
      </c>
      <c r="F8460">
        <f>IF(INDEX(Transactions!$L:$L,ROW()-8)="",0,INDEX(Transactions!$Q:$Q,ROW()-8))</f>
        <v>0</v>
      </c>
    </row>
    <row r="8461" spans="2:6" x14ac:dyDescent="0.15">
      <c r="B8461">
        <f ca="1">IF(INDEX(Transactions!$L:$L,ROW()-8)="",TODAY(),INDEX(Transactions!$G:$G,ROW()-8))</f>
        <v>46238</v>
      </c>
      <c r="F8461">
        <f>IF(INDEX(Transactions!$L:$L,ROW()-8)="",0,INDEX(Transactions!$Q:$Q,ROW()-8))</f>
        <v>0</v>
      </c>
    </row>
    <row r="8462" spans="2:6" x14ac:dyDescent="0.15">
      <c r="B8462">
        <f ca="1">IF(INDEX(Transactions!$L:$L,ROW()-8)="",TODAY(),INDEX(Transactions!$G:$G,ROW()-8))</f>
        <v>46238</v>
      </c>
      <c r="F8462">
        <f>IF(INDEX(Transactions!$L:$L,ROW()-8)="",0,INDEX(Transactions!$Q:$Q,ROW()-8))</f>
        <v>0</v>
      </c>
    </row>
    <row r="8463" spans="2:6" x14ac:dyDescent="0.15">
      <c r="B8463">
        <f ca="1">IF(INDEX(Transactions!$L:$L,ROW()-8)="",TODAY(),INDEX(Transactions!$G:$G,ROW()-8))</f>
        <v>46238</v>
      </c>
      <c r="F8463">
        <f>IF(INDEX(Transactions!$L:$L,ROW()-8)="",0,INDEX(Transactions!$Q:$Q,ROW()-8))</f>
        <v>0</v>
      </c>
    </row>
    <row r="8464" spans="2:6" x14ac:dyDescent="0.15">
      <c r="B8464">
        <f ca="1">IF(INDEX(Transactions!$L:$L,ROW()-8)="",TODAY(),INDEX(Transactions!$G:$G,ROW()-8))</f>
        <v>46238</v>
      </c>
      <c r="F8464">
        <f>IF(INDEX(Transactions!$L:$L,ROW()-8)="",0,INDEX(Transactions!$Q:$Q,ROW()-8))</f>
        <v>0</v>
      </c>
    </row>
    <row r="8465" spans="2:6" x14ac:dyDescent="0.15">
      <c r="B8465">
        <f ca="1">IF(INDEX(Transactions!$L:$L,ROW()-8)="",TODAY(),INDEX(Transactions!$G:$G,ROW()-8))</f>
        <v>46238</v>
      </c>
      <c r="F8465">
        <f>IF(INDEX(Transactions!$L:$L,ROW()-8)="",0,INDEX(Transactions!$Q:$Q,ROW()-8))</f>
        <v>0</v>
      </c>
    </row>
    <row r="8466" spans="2:6" x14ac:dyDescent="0.15">
      <c r="B8466">
        <f ca="1">IF(INDEX(Transactions!$L:$L,ROW()-8)="",TODAY(),INDEX(Transactions!$G:$G,ROW()-8))</f>
        <v>46238</v>
      </c>
      <c r="F8466">
        <f>IF(INDEX(Transactions!$L:$L,ROW()-8)="",0,INDEX(Transactions!$Q:$Q,ROW()-8))</f>
        <v>0</v>
      </c>
    </row>
    <row r="8467" spans="2:6" x14ac:dyDescent="0.15">
      <c r="B8467">
        <f ca="1">IF(INDEX(Transactions!$L:$L,ROW()-8)="",TODAY(),INDEX(Transactions!$G:$G,ROW()-8))</f>
        <v>46238</v>
      </c>
      <c r="F8467">
        <f>IF(INDEX(Transactions!$L:$L,ROW()-8)="",0,INDEX(Transactions!$Q:$Q,ROW()-8))</f>
        <v>0</v>
      </c>
    </row>
    <row r="8468" spans="2:6" x14ac:dyDescent="0.15">
      <c r="B8468">
        <f ca="1">IF(INDEX(Transactions!$L:$L,ROW()-8)="",TODAY(),INDEX(Transactions!$G:$G,ROW()-8))</f>
        <v>46238</v>
      </c>
      <c r="F8468">
        <f>IF(INDEX(Transactions!$L:$L,ROW()-8)="",0,INDEX(Transactions!$Q:$Q,ROW()-8))</f>
        <v>0</v>
      </c>
    </row>
    <row r="8469" spans="2:6" x14ac:dyDescent="0.15">
      <c r="B8469">
        <f ca="1">IF(INDEX(Transactions!$L:$L,ROW()-8)="",TODAY(),INDEX(Transactions!$G:$G,ROW()-8))</f>
        <v>46238</v>
      </c>
      <c r="F8469">
        <f>IF(INDEX(Transactions!$L:$L,ROW()-8)="",0,INDEX(Transactions!$Q:$Q,ROW()-8))</f>
        <v>0</v>
      </c>
    </row>
    <row r="8470" spans="2:6" x14ac:dyDescent="0.15">
      <c r="B8470">
        <f ca="1">IF(INDEX(Transactions!$L:$L,ROW()-8)="",TODAY(),INDEX(Transactions!$G:$G,ROW()-8))</f>
        <v>46238</v>
      </c>
      <c r="F8470">
        <f>IF(INDEX(Transactions!$L:$L,ROW()-8)="",0,INDEX(Transactions!$Q:$Q,ROW()-8))</f>
        <v>0</v>
      </c>
    </row>
    <row r="8471" spans="2:6" x14ac:dyDescent="0.15">
      <c r="B8471">
        <f ca="1">IF(INDEX(Transactions!$L:$L,ROW()-8)="",TODAY(),INDEX(Transactions!$G:$G,ROW()-8))</f>
        <v>46238</v>
      </c>
      <c r="F8471">
        <f>IF(INDEX(Transactions!$L:$L,ROW()-8)="",0,INDEX(Transactions!$Q:$Q,ROW()-8))</f>
        <v>0</v>
      </c>
    </row>
    <row r="8472" spans="2:6" x14ac:dyDescent="0.15">
      <c r="B8472">
        <f ca="1">IF(INDEX(Transactions!$L:$L,ROW()-8)="",TODAY(),INDEX(Transactions!$G:$G,ROW()-8))</f>
        <v>46238</v>
      </c>
      <c r="F8472">
        <f>IF(INDEX(Transactions!$L:$L,ROW()-8)="",0,INDEX(Transactions!$Q:$Q,ROW()-8))</f>
        <v>0</v>
      </c>
    </row>
    <row r="8473" spans="2:6" x14ac:dyDescent="0.15">
      <c r="B8473">
        <f ca="1">IF(INDEX(Transactions!$L:$L,ROW()-8)="",TODAY(),INDEX(Transactions!$G:$G,ROW()-8))</f>
        <v>46238</v>
      </c>
      <c r="F8473">
        <f>IF(INDEX(Transactions!$L:$L,ROW()-8)="",0,INDEX(Transactions!$Q:$Q,ROW()-8))</f>
        <v>0</v>
      </c>
    </row>
    <row r="8474" spans="2:6" x14ac:dyDescent="0.15">
      <c r="B8474">
        <f ca="1">IF(INDEX(Transactions!$L:$L,ROW()-8)="",TODAY(),INDEX(Transactions!$G:$G,ROW()-8))</f>
        <v>46238</v>
      </c>
      <c r="F8474">
        <f>IF(INDEX(Transactions!$L:$L,ROW()-8)="",0,INDEX(Transactions!$Q:$Q,ROW()-8))</f>
        <v>0</v>
      </c>
    </row>
    <row r="8475" spans="2:6" x14ac:dyDescent="0.15">
      <c r="B8475">
        <f ca="1">IF(INDEX(Transactions!$L:$L,ROW()-8)="",TODAY(),INDEX(Transactions!$G:$G,ROW()-8))</f>
        <v>46238</v>
      </c>
      <c r="F8475">
        <f>IF(INDEX(Transactions!$L:$L,ROW()-8)="",0,INDEX(Transactions!$Q:$Q,ROW()-8))</f>
        <v>0</v>
      </c>
    </row>
    <row r="8476" spans="2:6" x14ac:dyDescent="0.15">
      <c r="B8476">
        <f ca="1">IF(INDEX(Transactions!$L:$L,ROW()-8)="",TODAY(),INDEX(Transactions!$G:$G,ROW()-8))</f>
        <v>46238</v>
      </c>
      <c r="F8476">
        <f>IF(INDEX(Transactions!$L:$L,ROW()-8)="",0,INDEX(Transactions!$Q:$Q,ROW()-8))</f>
        <v>0</v>
      </c>
    </row>
    <row r="8477" spans="2:6" x14ac:dyDescent="0.15">
      <c r="B8477">
        <f ca="1">IF(INDEX(Transactions!$L:$L,ROW()-8)="",TODAY(),INDEX(Transactions!$G:$G,ROW()-8))</f>
        <v>46238</v>
      </c>
      <c r="F8477">
        <f>IF(INDEX(Transactions!$L:$L,ROW()-8)="",0,INDEX(Transactions!$Q:$Q,ROW()-8))</f>
        <v>0</v>
      </c>
    </row>
    <row r="8478" spans="2:6" x14ac:dyDescent="0.15">
      <c r="B8478">
        <f ca="1">IF(INDEX(Transactions!$L:$L,ROW()-8)="",TODAY(),INDEX(Transactions!$G:$G,ROW()-8))</f>
        <v>46238</v>
      </c>
      <c r="F8478">
        <f>IF(INDEX(Transactions!$L:$L,ROW()-8)="",0,INDEX(Transactions!$Q:$Q,ROW()-8))</f>
        <v>0</v>
      </c>
    </row>
    <row r="8479" spans="2:6" x14ac:dyDescent="0.15">
      <c r="B8479">
        <f ca="1">IF(INDEX(Transactions!$L:$L,ROW()-8)="",TODAY(),INDEX(Transactions!$G:$G,ROW()-8))</f>
        <v>46238</v>
      </c>
      <c r="F8479">
        <f>IF(INDEX(Transactions!$L:$L,ROW()-8)="",0,INDEX(Transactions!$Q:$Q,ROW()-8))</f>
        <v>0</v>
      </c>
    </row>
    <row r="8480" spans="2:6" x14ac:dyDescent="0.15">
      <c r="B8480">
        <f ca="1">IF(INDEX(Transactions!$L:$L,ROW()-8)="",TODAY(),INDEX(Transactions!$G:$G,ROW()-8))</f>
        <v>46238</v>
      </c>
      <c r="F8480">
        <f>IF(INDEX(Transactions!$L:$L,ROW()-8)="",0,INDEX(Transactions!$Q:$Q,ROW()-8))</f>
        <v>0</v>
      </c>
    </row>
    <row r="8481" spans="2:6" x14ac:dyDescent="0.15">
      <c r="B8481">
        <f ca="1">IF(INDEX(Transactions!$L:$L,ROW()-8)="",TODAY(),INDEX(Transactions!$G:$G,ROW()-8))</f>
        <v>46238</v>
      </c>
      <c r="F8481">
        <f>IF(INDEX(Transactions!$L:$L,ROW()-8)="",0,INDEX(Transactions!$Q:$Q,ROW()-8))</f>
        <v>0</v>
      </c>
    </row>
    <row r="8482" spans="2:6" x14ac:dyDescent="0.15">
      <c r="B8482">
        <f ca="1">IF(INDEX(Transactions!$L:$L,ROW()-8)="",TODAY(),INDEX(Transactions!$G:$G,ROW()-8))</f>
        <v>46238</v>
      </c>
      <c r="F8482">
        <f>IF(INDEX(Transactions!$L:$L,ROW()-8)="",0,INDEX(Transactions!$Q:$Q,ROW()-8))</f>
        <v>0</v>
      </c>
    </row>
    <row r="8483" spans="2:6" x14ac:dyDescent="0.15">
      <c r="B8483">
        <f ca="1">IF(INDEX(Transactions!$L:$L,ROW()-8)="",TODAY(),INDEX(Transactions!$G:$G,ROW()-8))</f>
        <v>46238</v>
      </c>
      <c r="F8483">
        <f>IF(INDEX(Transactions!$L:$L,ROW()-8)="",0,INDEX(Transactions!$Q:$Q,ROW()-8))</f>
        <v>0</v>
      </c>
    </row>
    <row r="8484" spans="2:6" x14ac:dyDescent="0.15">
      <c r="B8484">
        <f ca="1">IF(INDEX(Transactions!$L:$L,ROW()-8)="",TODAY(),INDEX(Transactions!$G:$G,ROW()-8))</f>
        <v>46238</v>
      </c>
      <c r="F8484">
        <f>IF(INDEX(Transactions!$L:$L,ROW()-8)="",0,INDEX(Transactions!$Q:$Q,ROW()-8))</f>
        <v>0</v>
      </c>
    </row>
    <row r="8485" spans="2:6" x14ac:dyDescent="0.15">
      <c r="B8485">
        <f ca="1">IF(INDEX(Transactions!$L:$L,ROW()-8)="",TODAY(),INDEX(Transactions!$G:$G,ROW()-8))</f>
        <v>46238</v>
      </c>
      <c r="F8485">
        <f>IF(INDEX(Transactions!$L:$L,ROW()-8)="",0,INDEX(Transactions!$Q:$Q,ROW()-8))</f>
        <v>0</v>
      </c>
    </row>
    <row r="8486" spans="2:6" x14ac:dyDescent="0.15">
      <c r="B8486">
        <f ca="1">IF(INDEX(Transactions!$L:$L,ROW()-8)="",TODAY(),INDEX(Transactions!$G:$G,ROW()-8))</f>
        <v>46238</v>
      </c>
      <c r="F8486">
        <f>IF(INDEX(Transactions!$L:$L,ROW()-8)="",0,INDEX(Transactions!$Q:$Q,ROW()-8))</f>
        <v>0</v>
      </c>
    </row>
    <row r="8487" spans="2:6" x14ac:dyDescent="0.15">
      <c r="B8487">
        <f ca="1">IF(INDEX(Transactions!$L:$L,ROW()-8)="",TODAY(),INDEX(Transactions!$G:$G,ROW()-8))</f>
        <v>46238</v>
      </c>
      <c r="F8487">
        <f>IF(INDEX(Transactions!$L:$L,ROW()-8)="",0,INDEX(Transactions!$Q:$Q,ROW()-8))</f>
        <v>0</v>
      </c>
    </row>
    <row r="8488" spans="2:6" x14ac:dyDescent="0.15">
      <c r="B8488">
        <f ca="1">IF(INDEX(Transactions!$L:$L,ROW()-8)="",TODAY(),INDEX(Transactions!$G:$G,ROW()-8))</f>
        <v>46238</v>
      </c>
      <c r="F8488">
        <f>IF(INDEX(Transactions!$L:$L,ROW()-8)="",0,INDEX(Transactions!$Q:$Q,ROW()-8))</f>
        <v>0</v>
      </c>
    </row>
    <row r="8489" spans="2:6" x14ac:dyDescent="0.15">
      <c r="B8489">
        <f ca="1">IF(INDEX(Transactions!$L:$L,ROW()-8)="",TODAY(),INDEX(Transactions!$G:$G,ROW()-8))</f>
        <v>46238</v>
      </c>
      <c r="F8489">
        <f>IF(INDEX(Transactions!$L:$L,ROW()-8)="",0,INDEX(Transactions!$Q:$Q,ROW()-8))</f>
        <v>0</v>
      </c>
    </row>
    <row r="8490" spans="2:6" x14ac:dyDescent="0.15">
      <c r="B8490">
        <f ca="1">IF(INDEX(Transactions!$L:$L,ROW()-8)="",TODAY(),INDEX(Transactions!$G:$G,ROW()-8))</f>
        <v>46238</v>
      </c>
      <c r="F8490">
        <f>IF(INDEX(Transactions!$L:$L,ROW()-8)="",0,INDEX(Transactions!$Q:$Q,ROW()-8))</f>
        <v>0</v>
      </c>
    </row>
    <row r="8491" spans="2:6" x14ac:dyDescent="0.15">
      <c r="B8491">
        <f ca="1">IF(INDEX(Transactions!$L:$L,ROW()-8)="",TODAY(),INDEX(Transactions!$G:$G,ROW()-8))</f>
        <v>46238</v>
      </c>
      <c r="F8491">
        <f>IF(INDEX(Transactions!$L:$L,ROW()-8)="",0,INDEX(Transactions!$Q:$Q,ROW()-8))</f>
        <v>0</v>
      </c>
    </row>
    <row r="8492" spans="2:6" x14ac:dyDescent="0.15">
      <c r="B8492">
        <f ca="1">IF(INDEX(Transactions!$L:$L,ROW()-8)="",TODAY(),INDEX(Transactions!$G:$G,ROW()-8))</f>
        <v>46238</v>
      </c>
      <c r="F8492">
        <f>IF(INDEX(Transactions!$L:$L,ROW()-8)="",0,INDEX(Transactions!$Q:$Q,ROW()-8))</f>
        <v>0</v>
      </c>
    </row>
    <row r="8493" spans="2:6" x14ac:dyDescent="0.15">
      <c r="B8493">
        <f ca="1">IF(INDEX(Transactions!$L:$L,ROW()-8)="",TODAY(),INDEX(Transactions!$G:$G,ROW()-8))</f>
        <v>46238</v>
      </c>
      <c r="F8493">
        <f>IF(INDEX(Transactions!$L:$L,ROW()-8)="",0,INDEX(Transactions!$Q:$Q,ROW()-8))</f>
        <v>0</v>
      </c>
    </row>
    <row r="8494" spans="2:6" x14ac:dyDescent="0.15">
      <c r="B8494">
        <f ca="1">IF(INDEX(Transactions!$L:$L,ROW()-8)="",TODAY(),INDEX(Transactions!$G:$G,ROW()-8))</f>
        <v>46238</v>
      </c>
      <c r="F8494">
        <f>IF(INDEX(Transactions!$L:$L,ROW()-8)="",0,INDEX(Transactions!$Q:$Q,ROW()-8))</f>
        <v>0</v>
      </c>
    </row>
    <row r="8495" spans="2:6" x14ac:dyDescent="0.15">
      <c r="B8495">
        <f ca="1">IF(INDEX(Transactions!$L:$L,ROW()-8)="",TODAY(),INDEX(Transactions!$G:$G,ROW()-8))</f>
        <v>46238</v>
      </c>
      <c r="F8495">
        <f>IF(INDEX(Transactions!$L:$L,ROW()-8)="",0,INDEX(Transactions!$Q:$Q,ROW()-8))</f>
        <v>0</v>
      </c>
    </row>
    <row r="8496" spans="2:6" x14ac:dyDescent="0.15">
      <c r="B8496">
        <f ca="1">IF(INDEX(Transactions!$L:$L,ROW()-8)="",TODAY(),INDEX(Transactions!$G:$G,ROW()-8))</f>
        <v>46238</v>
      </c>
      <c r="F8496">
        <f>IF(INDEX(Transactions!$L:$L,ROW()-8)="",0,INDEX(Transactions!$Q:$Q,ROW()-8))</f>
        <v>0</v>
      </c>
    </row>
    <row r="8497" spans="2:6" x14ac:dyDescent="0.15">
      <c r="B8497">
        <f ca="1">IF(INDEX(Transactions!$L:$L,ROW()-8)="",TODAY(),INDEX(Transactions!$G:$G,ROW()-8))</f>
        <v>46238</v>
      </c>
      <c r="F8497">
        <f>IF(INDEX(Transactions!$L:$L,ROW()-8)="",0,INDEX(Transactions!$Q:$Q,ROW()-8))</f>
        <v>0</v>
      </c>
    </row>
    <row r="8498" spans="2:6" x14ac:dyDescent="0.15">
      <c r="B8498">
        <f ca="1">IF(INDEX(Transactions!$L:$L,ROW()-8)="",TODAY(),INDEX(Transactions!$G:$G,ROW()-8))</f>
        <v>46238</v>
      </c>
      <c r="F8498">
        <f>IF(INDEX(Transactions!$L:$L,ROW()-8)="",0,INDEX(Transactions!$Q:$Q,ROW()-8))</f>
        <v>0</v>
      </c>
    </row>
    <row r="8499" spans="2:6" x14ac:dyDescent="0.15">
      <c r="B8499">
        <f ca="1">IF(INDEX(Transactions!$L:$L,ROW()-8)="",TODAY(),INDEX(Transactions!$G:$G,ROW()-8))</f>
        <v>46238</v>
      </c>
      <c r="F8499">
        <f>IF(INDEX(Transactions!$L:$L,ROW()-8)="",0,INDEX(Transactions!$Q:$Q,ROW()-8))</f>
        <v>0</v>
      </c>
    </row>
    <row r="8500" spans="2:6" x14ac:dyDescent="0.15">
      <c r="B8500">
        <f ca="1">IF(INDEX(Transactions!$L:$L,ROW()-8)="",TODAY(),INDEX(Transactions!$G:$G,ROW()-8))</f>
        <v>46238</v>
      </c>
      <c r="F8500">
        <f>IF(INDEX(Transactions!$L:$L,ROW()-8)="",0,INDEX(Transactions!$Q:$Q,ROW()-8))</f>
        <v>0</v>
      </c>
    </row>
    <row r="8501" spans="2:6" x14ac:dyDescent="0.15">
      <c r="B8501">
        <f ca="1">IF(INDEX(Transactions!$L:$L,ROW()-8)="",TODAY(),INDEX(Transactions!$G:$G,ROW()-8))</f>
        <v>46238</v>
      </c>
      <c r="F8501">
        <f>IF(INDEX(Transactions!$L:$L,ROW()-8)="",0,INDEX(Transactions!$Q:$Q,ROW()-8))</f>
        <v>0</v>
      </c>
    </row>
    <row r="8502" spans="2:6" x14ac:dyDescent="0.15">
      <c r="B8502">
        <f ca="1">IF(INDEX(Transactions!$L:$L,ROW()-8)="",TODAY(),INDEX(Transactions!$G:$G,ROW()-8))</f>
        <v>46238</v>
      </c>
      <c r="F8502">
        <f>IF(INDEX(Transactions!$L:$L,ROW()-8)="",0,INDEX(Transactions!$Q:$Q,ROW()-8))</f>
        <v>0</v>
      </c>
    </row>
    <row r="8503" spans="2:6" x14ac:dyDescent="0.15">
      <c r="B8503">
        <f ca="1">IF(INDEX(Transactions!$L:$L,ROW()-8)="",TODAY(),INDEX(Transactions!$G:$G,ROW()-8))</f>
        <v>46238</v>
      </c>
      <c r="F8503">
        <f>IF(INDEX(Transactions!$L:$L,ROW()-8)="",0,INDEX(Transactions!$Q:$Q,ROW()-8))</f>
        <v>0</v>
      </c>
    </row>
    <row r="8504" spans="2:6" x14ac:dyDescent="0.15">
      <c r="B8504">
        <f ca="1">IF(INDEX(Transactions!$L:$L,ROW()-8)="",TODAY(),INDEX(Transactions!$G:$G,ROW()-8))</f>
        <v>46238</v>
      </c>
      <c r="F8504">
        <f>IF(INDEX(Transactions!$L:$L,ROW()-8)="",0,INDEX(Transactions!$Q:$Q,ROW()-8))</f>
        <v>0</v>
      </c>
    </row>
    <row r="8505" spans="2:6" x14ac:dyDescent="0.15">
      <c r="B8505">
        <f ca="1">IF(INDEX(Transactions!$L:$L,ROW()-8)="",TODAY(),INDEX(Transactions!$G:$G,ROW()-8))</f>
        <v>46238</v>
      </c>
      <c r="F8505">
        <f>IF(INDEX(Transactions!$L:$L,ROW()-8)="",0,INDEX(Transactions!$Q:$Q,ROW()-8))</f>
        <v>0</v>
      </c>
    </row>
    <row r="8506" spans="2:6" x14ac:dyDescent="0.15">
      <c r="B8506">
        <f ca="1">IF(INDEX(Transactions!$L:$L,ROW()-8)="",TODAY(),INDEX(Transactions!$G:$G,ROW()-8))</f>
        <v>46238</v>
      </c>
      <c r="F8506">
        <f>IF(INDEX(Transactions!$L:$L,ROW()-8)="",0,INDEX(Transactions!$Q:$Q,ROW()-8))</f>
        <v>0</v>
      </c>
    </row>
    <row r="8507" spans="2:6" x14ac:dyDescent="0.15">
      <c r="B8507">
        <f ca="1">IF(INDEX(Transactions!$L:$L,ROW()-8)="",TODAY(),INDEX(Transactions!$G:$G,ROW()-8))</f>
        <v>46238</v>
      </c>
      <c r="F8507">
        <f>IF(INDEX(Transactions!$L:$L,ROW()-8)="",0,INDEX(Transactions!$Q:$Q,ROW()-8))</f>
        <v>0</v>
      </c>
    </row>
    <row r="8508" spans="2:6" x14ac:dyDescent="0.15">
      <c r="B8508">
        <f ca="1">IF(INDEX(Transactions!$L:$L,ROW()-8)="",TODAY(),INDEX(Transactions!$G:$G,ROW()-8))</f>
        <v>46238</v>
      </c>
      <c r="F8508">
        <f>IF(INDEX(Transactions!$L:$L,ROW()-8)="",0,INDEX(Transactions!$Q:$Q,ROW()-8))</f>
        <v>0</v>
      </c>
    </row>
    <row r="8509" spans="2:6" x14ac:dyDescent="0.15">
      <c r="B8509">
        <f ca="1">IF(INDEX(Transactions!$L:$L,ROW()-8)="",TODAY(),INDEX(Transactions!$G:$G,ROW()-8))</f>
        <v>46238</v>
      </c>
      <c r="F8509">
        <f>IF(INDEX(Transactions!$L:$L,ROW()-8)="",0,INDEX(Transactions!$Q:$Q,ROW()-8))</f>
        <v>0</v>
      </c>
    </row>
    <row r="8510" spans="2:6" x14ac:dyDescent="0.15">
      <c r="B8510">
        <f ca="1">IF(INDEX(Transactions!$L:$L,ROW()-8)="",TODAY(),INDEX(Transactions!$G:$G,ROW()-8))</f>
        <v>46238</v>
      </c>
      <c r="F8510">
        <f>IF(INDEX(Transactions!$L:$L,ROW()-8)="",0,INDEX(Transactions!$Q:$Q,ROW()-8))</f>
        <v>0</v>
      </c>
    </row>
    <row r="8511" spans="2:6" x14ac:dyDescent="0.15">
      <c r="B8511">
        <f ca="1">IF(INDEX(Transactions!$L:$L,ROW()-8)="",TODAY(),INDEX(Transactions!$G:$G,ROW()-8))</f>
        <v>46238</v>
      </c>
      <c r="F8511">
        <f>IF(INDEX(Transactions!$L:$L,ROW()-8)="",0,INDEX(Transactions!$Q:$Q,ROW()-8))</f>
        <v>0</v>
      </c>
    </row>
    <row r="8512" spans="2:6" x14ac:dyDescent="0.15">
      <c r="B8512">
        <f ca="1">IF(INDEX(Transactions!$L:$L,ROW()-8)="",TODAY(),INDEX(Transactions!$G:$G,ROW()-8))</f>
        <v>46238</v>
      </c>
      <c r="F8512">
        <f>IF(INDEX(Transactions!$L:$L,ROW()-8)="",0,INDEX(Transactions!$Q:$Q,ROW()-8))</f>
        <v>0</v>
      </c>
    </row>
    <row r="8513" spans="2:6" x14ac:dyDescent="0.15">
      <c r="B8513">
        <f ca="1">IF(INDEX(Transactions!$L:$L,ROW()-8)="",TODAY(),INDEX(Transactions!$G:$G,ROW()-8))</f>
        <v>46238</v>
      </c>
      <c r="F8513">
        <f>IF(INDEX(Transactions!$L:$L,ROW()-8)="",0,INDEX(Transactions!$Q:$Q,ROW()-8))</f>
        <v>0</v>
      </c>
    </row>
    <row r="8514" spans="2:6" x14ac:dyDescent="0.15">
      <c r="B8514">
        <f ca="1">IF(INDEX(Transactions!$L:$L,ROW()-8)="",TODAY(),INDEX(Transactions!$G:$G,ROW()-8))</f>
        <v>46238</v>
      </c>
      <c r="F8514">
        <f>IF(INDEX(Transactions!$L:$L,ROW()-8)="",0,INDEX(Transactions!$Q:$Q,ROW()-8))</f>
        <v>0</v>
      </c>
    </row>
    <row r="8515" spans="2:6" x14ac:dyDescent="0.15">
      <c r="B8515">
        <f ca="1">IF(INDEX(Transactions!$L:$L,ROW()-8)="",TODAY(),INDEX(Transactions!$G:$G,ROW()-8))</f>
        <v>46238</v>
      </c>
      <c r="F8515">
        <f>IF(INDEX(Transactions!$L:$L,ROW()-8)="",0,INDEX(Transactions!$Q:$Q,ROW()-8))</f>
        <v>0</v>
      </c>
    </row>
    <row r="8516" spans="2:6" x14ac:dyDescent="0.15">
      <c r="B8516">
        <f ca="1">IF(INDEX(Transactions!$L:$L,ROW()-8)="",TODAY(),INDEX(Transactions!$G:$G,ROW()-8))</f>
        <v>46238</v>
      </c>
      <c r="F8516">
        <f>IF(INDEX(Transactions!$L:$L,ROW()-8)="",0,INDEX(Transactions!$Q:$Q,ROW()-8))</f>
        <v>0</v>
      </c>
    </row>
    <row r="8517" spans="2:6" x14ac:dyDescent="0.15">
      <c r="B8517">
        <f ca="1">IF(INDEX(Transactions!$L:$L,ROW()-8)="",TODAY(),INDEX(Transactions!$G:$G,ROW()-8))</f>
        <v>46238</v>
      </c>
      <c r="F8517">
        <f>IF(INDEX(Transactions!$L:$L,ROW()-8)="",0,INDEX(Transactions!$Q:$Q,ROW()-8))</f>
        <v>0</v>
      </c>
    </row>
    <row r="8518" spans="2:6" x14ac:dyDescent="0.15">
      <c r="B8518">
        <f ca="1">IF(INDEX(Transactions!$L:$L,ROW()-8)="",TODAY(),INDEX(Transactions!$G:$G,ROW()-8))</f>
        <v>46238</v>
      </c>
      <c r="F8518">
        <f>IF(INDEX(Transactions!$L:$L,ROW()-8)="",0,INDEX(Transactions!$Q:$Q,ROW()-8))</f>
        <v>0</v>
      </c>
    </row>
    <row r="8519" spans="2:6" x14ac:dyDescent="0.15">
      <c r="B8519">
        <f ca="1">IF(INDEX(Transactions!$L:$L,ROW()-8)="",TODAY(),INDEX(Transactions!$G:$G,ROW()-8))</f>
        <v>46238</v>
      </c>
      <c r="F8519">
        <f>IF(INDEX(Transactions!$L:$L,ROW()-8)="",0,INDEX(Transactions!$Q:$Q,ROW()-8))</f>
        <v>0</v>
      </c>
    </row>
    <row r="8520" spans="2:6" x14ac:dyDescent="0.15">
      <c r="B8520">
        <f ca="1">IF(INDEX(Transactions!$L:$L,ROW()-8)="",TODAY(),INDEX(Transactions!$G:$G,ROW()-8))</f>
        <v>46238</v>
      </c>
      <c r="F8520">
        <f>IF(INDEX(Transactions!$L:$L,ROW()-8)="",0,INDEX(Transactions!$Q:$Q,ROW()-8))</f>
        <v>0</v>
      </c>
    </row>
    <row r="8521" spans="2:6" x14ac:dyDescent="0.15">
      <c r="B8521">
        <f ca="1">IF(INDEX(Transactions!$L:$L,ROW()-8)="",TODAY(),INDEX(Transactions!$G:$G,ROW()-8))</f>
        <v>46238</v>
      </c>
      <c r="F8521">
        <f>IF(INDEX(Transactions!$L:$L,ROW()-8)="",0,INDEX(Transactions!$Q:$Q,ROW()-8))</f>
        <v>0</v>
      </c>
    </row>
    <row r="8522" spans="2:6" x14ac:dyDescent="0.15">
      <c r="B8522">
        <f ca="1">IF(INDEX(Transactions!$L:$L,ROW()-8)="",TODAY(),INDEX(Transactions!$G:$G,ROW()-8))</f>
        <v>46238</v>
      </c>
      <c r="F8522">
        <f>IF(INDEX(Transactions!$L:$L,ROW()-8)="",0,INDEX(Transactions!$Q:$Q,ROW()-8))</f>
        <v>0</v>
      </c>
    </row>
    <row r="8523" spans="2:6" x14ac:dyDescent="0.15">
      <c r="B8523">
        <f ca="1">IF(INDEX(Transactions!$L:$L,ROW()-8)="",TODAY(),INDEX(Transactions!$G:$G,ROW()-8))</f>
        <v>46238</v>
      </c>
      <c r="F8523">
        <f>IF(INDEX(Transactions!$L:$L,ROW()-8)="",0,INDEX(Transactions!$Q:$Q,ROW()-8))</f>
        <v>0</v>
      </c>
    </row>
    <row r="8524" spans="2:6" x14ac:dyDescent="0.15">
      <c r="B8524">
        <f ca="1">IF(INDEX(Transactions!$L:$L,ROW()-8)="",TODAY(),INDEX(Transactions!$G:$G,ROW()-8))</f>
        <v>46238</v>
      </c>
      <c r="F8524">
        <f>IF(INDEX(Transactions!$L:$L,ROW()-8)="",0,INDEX(Transactions!$Q:$Q,ROW()-8))</f>
        <v>0</v>
      </c>
    </row>
    <row r="8525" spans="2:6" x14ac:dyDescent="0.15">
      <c r="B8525">
        <f ca="1">IF(INDEX(Transactions!$L:$L,ROW()-8)="",TODAY(),INDEX(Transactions!$G:$G,ROW()-8))</f>
        <v>46238</v>
      </c>
      <c r="F8525">
        <f>IF(INDEX(Transactions!$L:$L,ROW()-8)="",0,INDEX(Transactions!$Q:$Q,ROW()-8))</f>
        <v>0</v>
      </c>
    </row>
    <row r="8526" spans="2:6" x14ac:dyDescent="0.15">
      <c r="B8526">
        <f ca="1">IF(INDEX(Transactions!$L:$L,ROW()-8)="",TODAY(),INDEX(Transactions!$G:$G,ROW()-8))</f>
        <v>46238</v>
      </c>
      <c r="F8526">
        <f>IF(INDEX(Transactions!$L:$L,ROW()-8)="",0,INDEX(Transactions!$Q:$Q,ROW()-8))</f>
        <v>0</v>
      </c>
    </row>
    <row r="8527" spans="2:6" x14ac:dyDescent="0.15">
      <c r="B8527">
        <f ca="1">IF(INDEX(Transactions!$L:$L,ROW()-8)="",TODAY(),INDEX(Transactions!$G:$G,ROW()-8))</f>
        <v>46238</v>
      </c>
      <c r="F8527">
        <f>IF(INDEX(Transactions!$L:$L,ROW()-8)="",0,INDEX(Transactions!$Q:$Q,ROW()-8))</f>
        <v>0</v>
      </c>
    </row>
    <row r="8528" spans="2:6" x14ac:dyDescent="0.15">
      <c r="B8528">
        <f ca="1">IF(INDEX(Transactions!$L:$L,ROW()-8)="",TODAY(),INDEX(Transactions!$G:$G,ROW()-8))</f>
        <v>46238</v>
      </c>
      <c r="F8528">
        <f>IF(INDEX(Transactions!$L:$L,ROW()-8)="",0,INDEX(Transactions!$Q:$Q,ROW()-8))</f>
        <v>0</v>
      </c>
    </row>
    <row r="8529" spans="2:6" x14ac:dyDescent="0.15">
      <c r="B8529">
        <f ca="1">IF(INDEX(Transactions!$L:$L,ROW()-8)="",TODAY(),INDEX(Transactions!$G:$G,ROW()-8))</f>
        <v>46238</v>
      </c>
      <c r="F8529">
        <f>IF(INDEX(Transactions!$L:$L,ROW()-8)="",0,INDEX(Transactions!$Q:$Q,ROW()-8))</f>
        <v>0</v>
      </c>
    </row>
    <row r="8530" spans="2:6" x14ac:dyDescent="0.15">
      <c r="B8530">
        <f ca="1">IF(INDEX(Transactions!$L:$L,ROW()-8)="",TODAY(),INDEX(Transactions!$G:$G,ROW()-8))</f>
        <v>46238</v>
      </c>
      <c r="F8530">
        <f>IF(INDEX(Transactions!$L:$L,ROW()-8)="",0,INDEX(Transactions!$Q:$Q,ROW()-8))</f>
        <v>0</v>
      </c>
    </row>
    <row r="8531" spans="2:6" x14ac:dyDescent="0.15">
      <c r="B8531">
        <f ca="1">IF(INDEX(Transactions!$L:$L,ROW()-8)="",TODAY(),INDEX(Transactions!$G:$G,ROW()-8))</f>
        <v>46238</v>
      </c>
      <c r="F8531">
        <f>IF(INDEX(Transactions!$L:$L,ROW()-8)="",0,INDEX(Transactions!$Q:$Q,ROW()-8))</f>
        <v>0</v>
      </c>
    </row>
    <row r="8532" spans="2:6" x14ac:dyDescent="0.15">
      <c r="B8532">
        <f ca="1">IF(INDEX(Transactions!$L:$L,ROW()-8)="",TODAY(),INDEX(Transactions!$G:$G,ROW()-8))</f>
        <v>46238</v>
      </c>
      <c r="F8532">
        <f>IF(INDEX(Transactions!$L:$L,ROW()-8)="",0,INDEX(Transactions!$Q:$Q,ROW()-8))</f>
        <v>0</v>
      </c>
    </row>
    <row r="8533" spans="2:6" x14ac:dyDescent="0.15">
      <c r="B8533">
        <f ca="1">IF(INDEX(Transactions!$L:$L,ROW()-8)="",TODAY(),INDEX(Transactions!$G:$G,ROW()-8))</f>
        <v>46238</v>
      </c>
      <c r="F8533">
        <f>IF(INDEX(Transactions!$L:$L,ROW()-8)="",0,INDEX(Transactions!$Q:$Q,ROW()-8))</f>
        <v>0</v>
      </c>
    </row>
    <row r="8534" spans="2:6" x14ac:dyDescent="0.15">
      <c r="B8534">
        <f ca="1">IF(INDEX(Transactions!$L:$L,ROW()-8)="",TODAY(),INDEX(Transactions!$G:$G,ROW()-8))</f>
        <v>46238</v>
      </c>
      <c r="F8534">
        <f>IF(INDEX(Transactions!$L:$L,ROW()-8)="",0,INDEX(Transactions!$Q:$Q,ROW()-8))</f>
        <v>0</v>
      </c>
    </row>
    <row r="8535" spans="2:6" x14ac:dyDescent="0.15">
      <c r="B8535">
        <f ca="1">IF(INDEX(Transactions!$L:$L,ROW()-8)="",TODAY(),INDEX(Transactions!$G:$G,ROW()-8))</f>
        <v>46238</v>
      </c>
      <c r="F8535">
        <f>IF(INDEX(Transactions!$L:$L,ROW()-8)="",0,INDEX(Transactions!$Q:$Q,ROW()-8))</f>
        <v>0</v>
      </c>
    </row>
    <row r="8536" spans="2:6" x14ac:dyDescent="0.15">
      <c r="B8536">
        <f ca="1">IF(INDEX(Transactions!$L:$L,ROW()-8)="",TODAY(),INDEX(Transactions!$G:$G,ROW()-8))</f>
        <v>46238</v>
      </c>
      <c r="F8536">
        <f>IF(INDEX(Transactions!$L:$L,ROW()-8)="",0,INDEX(Transactions!$Q:$Q,ROW()-8))</f>
        <v>0</v>
      </c>
    </row>
    <row r="8537" spans="2:6" x14ac:dyDescent="0.15">
      <c r="B8537">
        <f ca="1">IF(INDEX(Transactions!$L:$L,ROW()-8)="",TODAY(),INDEX(Transactions!$G:$G,ROW()-8))</f>
        <v>46238</v>
      </c>
      <c r="F8537">
        <f>IF(INDEX(Transactions!$L:$L,ROW()-8)="",0,INDEX(Transactions!$Q:$Q,ROW()-8))</f>
        <v>0</v>
      </c>
    </row>
    <row r="8538" spans="2:6" x14ac:dyDescent="0.15">
      <c r="B8538">
        <f ca="1">IF(INDEX(Transactions!$L:$L,ROW()-8)="",TODAY(),INDEX(Transactions!$G:$G,ROW()-8))</f>
        <v>46238</v>
      </c>
      <c r="F8538">
        <f>IF(INDEX(Transactions!$L:$L,ROW()-8)="",0,INDEX(Transactions!$Q:$Q,ROW()-8))</f>
        <v>0</v>
      </c>
    </row>
    <row r="8539" spans="2:6" x14ac:dyDescent="0.15">
      <c r="B8539">
        <f ca="1">IF(INDEX(Transactions!$L:$L,ROW()-8)="",TODAY(),INDEX(Transactions!$G:$G,ROW()-8))</f>
        <v>46238</v>
      </c>
      <c r="F8539">
        <f>IF(INDEX(Transactions!$L:$L,ROW()-8)="",0,INDEX(Transactions!$Q:$Q,ROW()-8))</f>
        <v>0</v>
      </c>
    </row>
    <row r="8540" spans="2:6" x14ac:dyDescent="0.15">
      <c r="B8540">
        <f ca="1">IF(INDEX(Transactions!$L:$L,ROW()-8)="",TODAY(),INDEX(Transactions!$G:$G,ROW()-8))</f>
        <v>46238</v>
      </c>
      <c r="F8540">
        <f>IF(INDEX(Transactions!$L:$L,ROW()-8)="",0,INDEX(Transactions!$Q:$Q,ROW()-8))</f>
        <v>0</v>
      </c>
    </row>
    <row r="8541" spans="2:6" x14ac:dyDescent="0.15">
      <c r="B8541">
        <f ca="1">IF(INDEX(Transactions!$L:$L,ROW()-8)="",TODAY(),INDEX(Transactions!$G:$G,ROW()-8))</f>
        <v>46238</v>
      </c>
      <c r="F8541">
        <f>IF(INDEX(Transactions!$L:$L,ROW()-8)="",0,INDEX(Transactions!$Q:$Q,ROW()-8))</f>
        <v>0</v>
      </c>
    </row>
    <row r="8542" spans="2:6" x14ac:dyDescent="0.15">
      <c r="B8542">
        <f ca="1">IF(INDEX(Transactions!$L:$L,ROW()-8)="",TODAY(),INDEX(Transactions!$G:$G,ROW()-8))</f>
        <v>46238</v>
      </c>
      <c r="F8542">
        <f>IF(INDEX(Transactions!$L:$L,ROW()-8)="",0,INDEX(Transactions!$Q:$Q,ROW()-8))</f>
        <v>0</v>
      </c>
    </row>
    <row r="8543" spans="2:6" x14ac:dyDescent="0.15">
      <c r="B8543">
        <f ca="1">IF(INDEX(Transactions!$L:$L,ROW()-8)="",TODAY(),INDEX(Transactions!$G:$G,ROW()-8))</f>
        <v>46238</v>
      </c>
      <c r="F8543">
        <f>IF(INDEX(Transactions!$L:$L,ROW()-8)="",0,INDEX(Transactions!$Q:$Q,ROW()-8))</f>
        <v>0</v>
      </c>
    </row>
    <row r="8544" spans="2:6" x14ac:dyDescent="0.15">
      <c r="B8544">
        <f ca="1">IF(INDEX(Transactions!$L:$L,ROW()-8)="",TODAY(),INDEX(Transactions!$G:$G,ROW()-8))</f>
        <v>46238</v>
      </c>
      <c r="F8544">
        <f>IF(INDEX(Transactions!$L:$L,ROW()-8)="",0,INDEX(Transactions!$Q:$Q,ROW()-8))</f>
        <v>0</v>
      </c>
    </row>
    <row r="8545" spans="2:6" x14ac:dyDescent="0.15">
      <c r="B8545">
        <f ca="1">IF(INDEX(Transactions!$L:$L,ROW()-8)="",TODAY(),INDEX(Transactions!$G:$G,ROW()-8))</f>
        <v>46238</v>
      </c>
      <c r="F8545">
        <f>IF(INDEX(Transactions!$L:$L,ROW()-8)="",0,INDEX(Transactions!$Q:$Q,ROW()-8))</f>
        <v>0</v>
      </c>
    </row>
    <row r="8546" spans="2:6" x14ac:dyDescent="0.15">
      <c r="B8546">
        <f ca="1">IF(INDEX(Transactions!$L:$L,ROW()-8)="",TODAY(),INDEX(Transactions!$G:$G,ROW()-8))</f>
        <v>46238</v>
      </c>
      <c r="F8546">
        <f>IF(INDEX(Transactions!$L:$L,ROW()-8)="",0,INDEX(Transactions!$Q:$Q,ROW()-8))</f>
        <v>0</v>
      </c>
    </row>
    <row r="8547" spans="2:6" x14ac:dyDescent="0.15">
      <c r="B8547">
        <f ca="1">IF(INDEX(Transactions!$L:$L,ROW()-8)="",TODAY(),INDEX(Transactions!$G:$G,ROW()-8))</f>
        <v>46238</v>
      </c>
      <c r="F8547">
        <f>IF(INDEX(Transactions!$L:$L,ROW()-8)="",0,INDEX(Transactions!$Q:$Q,ROW()-8))</f>
        <v>0</v>
      </c>
    </row>
    <row r="8548" spans="2:6" x14ac:dyDescent="0.15">
      <c r="B8548">
        <f ca="1">IF(INDEX(Transactions!$L:$L,ROW()-8)="",TODAY(),INDEX(Transactions!$G:$G,ROW()-8))</f>
        <v>46238</v>
      </c>
      <c r="F8548">
        <f>IF(INDEX(Transactions!$L:$L,ROW()-8)="",0,INDEX(Transactions!$Q:$Q,ROW()-8))</f>
        <v>0</v>
      </c>
    </row>
    <row r="8549" spans="2:6" x14ac:dyDescent="0.15">
      <c r="B8549">
        <f ca="1">IF(INDEX(Transactions!$L:$L,ROW()-8)="",TODAY(),INDEX(Transactions!$G:$G,ROW()-8))</f>
        <v>46238</v>
      </c>
      <c r="F8549">
        <f>IF(INDEX(Transactions!$L:$L,ROW()-8)="",0,INDEX(Transactions!$Q:$Q,ROW()-8))</f>
        <v>0</v>
      </c>
    </row>
    <row r="8550" spans="2:6" x14ac:dyDescent="0.15">
      <c r="B8550">
        <f ca="1">IF(INDEX(Transactions!$L:$L,ROW()-8)="",TODAY(),INDEX(Transactions!$G:$G,ROW()-8))</f>
        <v>46238</v>
      </c>
      <c r="F8550">
        <f>IF(INDEX(Transactions!$L:$L,ROW()-8)="",0,INDEX(Transactions!$Q:$Q,ROW()-8))</f>
        <v>0</v>
      </c>
    </row>
    <row r="8551" spans="2:6" x14ac:dyDescent="0.15">
      <c r="B8551">
        <f ca="1">IF(INDEX(Transactions!$L:$L,ROW()-8)="",TODAY(),INDEX(Transactions!$G:$G,ROW()-8))</f>
        <v>46238</v>
      </c>
      <c r="F8551">
        <f>IF(INDEX(Transactions!$L:$L,ROW()-8)="",0,INDEX(Transactions!$Q:$Q,ROW()-8))</f>
        <v>0</v>
      </c>
    </row>
    <row r="8552" spans="2:6" x14ac:dyDescent="0.15">
      <c r="B8552">
        <f ca="1">IF(INDEX(Transactions!$L:$L,ROW()-8)="",TODAY(),INDEX(Transactions!$G:$G,ROW()-8))</f>
        <v>46238</v>
      </c>
      <c r="F8552">
        <f>IF(INDEX(Transactions!$L:$L,ROW()-8)="",0,INDEX(Transactions!$Q:$Q,ROW()-8))</f>
        <v>0</v>
      </c>
    </row>
    <row r="8553" spans="2:6" x14ac:dyDescent="0.15">
      <c r="B8553">
        <f ca="1">IF(INDEX(Transactions!$L:$L,ROW()-8)="",TODAY(),INDEX(Transactions!$G:$G,ROW()-8))</f>
        <v>46238</v>
      </c>
      <c r="F8553">
        <f>IF(INDEX(Transactions!$L:$L,ROW()-8)="",0,INDEX(Transactions!$Q:$Q,ROW()-8))</f>
        <v>0</v>
      </c>
    </row>
    <row r="8554" spans="2:6" x14ac:dyDescent="0.15">
      <c r="B8554">
        <f ca="1">IF(INDEX(Transactions!$L:$L,ROW()-8)="",TODAY(),INDEX(Transactions!$G:$G,ROW()-8))</f>
        <v>46238</v>
      </c>
      <c r="F8554">
        <f>IF(INDEX(Transactions!$L:$L,ROW()-8)="",0,INDEX(Transactions!$Q:$Q,ROW()-8))</f>
        <v>0</v>
      </c>
    </row>
    <row r="8555" spans="2:6" x14ac:dyDescent="0.15">
      <c r="B8555">
        <f ca="1">IF(INDEX(Transactions!$L:$L,ROW()-8)="",TODAY(),INDEX(Transactions!$G:$G,ROW()-8))</f>
        <v>46238</v>
      </c>
      <c r="F8555">
        <f>IF(INDEX(Transactions!$L:$L,ROW()-8)="",0,INDEX(Transactions!$Q:$Q,ROW()-8))</f>
        <v>0</v>
      </c>
    </row>
    <row r="8556" spans="2:6" x14ac:dyDescent="0.15">
      <c r="B8556">
        <f ca="1">IF(INDEX(Transactions!$L:$L,ROW()-8)="",TODAY(),INDEX(Transactions!$G:$G,ROW()-8))</f>
        <v>46238</v>
      </c>
      <c r="F8556">
        <f>IF(INDEX(Transactions!$L:$L,ROW()-8)="",0,INDEX(Transactions!$Q:$Q,ROW()-8))</f>
        <v>0</v>
      </c>
    </row>
    <row r="8557" spans="2:6" x14ac:dyDescent="0.15">
      <c r="B8557">
        <f ca="1">IF(INDEX(Transactions!$L:$L,ROW()-8)="",TODAY(),INDEX(Transactions!$G:$G,ROW()-8))</f>
        <v>46238</v>
      </c>
      <c r="F8557">
        <f>IF(INDEX(Transactions!$L:$L,ROW()-8)="",0,INDEX(Transactions!$Q:$Q,ROW()-8))</f>
        <v>0</v>
      </c>
    </row>
    <row r="8558" spans="2:6" x14ac:dyDescent="0.15">
      <c r="B8558">
        <f ca="1">IF(INDEX(Transactions!$L:$L,ROW()-8)="",TODAY(),INDEX(Transactions!$G:$G,ROW()-8))</f>
        <v>46238</v>
      </c>
      <c r="F8558">
        <f>IF(INDEX(Transactions!$L:$L,ROW()-8)="",0,INDEX(Transactions!$Q:$Q,ROW()-8))</f>
        <v>0</v>
      </c>
    </row>
    <row r="8559" spans="2:6" x14ac:dyDescent="0.15">
      <c r="B8559">
        <f ca="1">IF(INDEX(Transactions!$L:$L,ROW()-8)="",TODAY(),INDEX(Transactions!$G:$G,ROW()-8))</f>
        <v>46238</v>
      </c>
      <c r="F8559">
        <f>IF(INDEX(Transactions!$L:$L,ROW()-8)="",0,INDEX(Transactions!$Q:$Q,ROW()-8))</f>
        <v>0</v>
      </c>
    </row>
    <row r="8560" spans="2:6" x14ac:dyDescent="0.15">
      <c r="B8560">
        <f ca="1">IF(INDEX(Transactions!$L:$L,ROW()-8)="",TODAY(),INDEX(Transactions!$G:$G,ROW()-8))</f>
        <v>46238</v>
      </c>
      <c r="F8560">
        <f>IF(INDEX(Transactions!$L:$L,ROW()-8)="",0,INDEX(Transactions!$Q:$Q,ROW()-8))</f>
        <v>0</v>
      </c>
    </row>
    <row r="8561" spans="2:6" x14ac:dyDescent="0.15">
      <c r="B8561">
        <f ca="1">IF(INDEX(Transactions!$L:$L,ROW()-8)="",TODAY(),INDEX(Transactions!$G:$G,ROW()-8))</f>
        <v>46238</v>
      </c>
      <c r="F8561">
        <f>IF(INDEX(Transactions!$L:$L,ROW()-8)="",0,INDEX(Transactions!$Q:$Q,ROW()-8))</f>
        <v>0</v>
      </c>
    </row>
    <row r="8562" spans="2:6" x14ac:dyDescent="0.15">
      <c r="B8562">
        <f ca="1">IF(INDEX(Transactions!$L:$L,ROW()-8)="",TODAY(),INDEX(Transactions!$G:$G,ROW()-8))</f>
        <v>46238</v>
      </c>
      <c r="F8562">
        <f>IF(INDEX(Transactions!$L:$L,ROW()-8)="",0,INDEX(Transactions!$Q:$Q,ROW()-8))</f>
        <v>0</v>
      </c>
    </row>
    <row r="8563" spans="2:6" x14ac:dyDescent="0.15">
      <c r="B8563">
        <f ca="1">IF(INDEX(Transactions!$L:$L,ROW()-8)="",TODAY(),INDEX(Transactions!$G:$G,ROW()-8))</f>
        <v>46238</v>
      </c>
      <c r="F8563">
        <f>IF(INDEX(Transactions!$L:$L,ROW()-8)="",0,INDEX(Transactions!$Q:$Q,ROW()-8))</f>
        <v>0</v>
      </c>
    </row>
    <row r="8564" spans="2:6" x14ac:dyDescent="0.15">
      <c r="B8564">
        <f ca="1">IF(INDEX(Transactions!$L:$L,ROW()-8)="",TODAY(),INDEX(Transactions!$G:$G,ROW()-8))</f>
        <v>46238</v>
      </c>
      <c r="F8564">
        <f>IF(INDEX(Transactions!$L:$L,ROW()-8)="",0,INDEX(Transactions!$Q:$Q,ROW()-8))</f>
        <v>0</v>
      </c>
    </row>
    <row r="8565" spans="2:6" x14ac:dyDescent="0.15">
      <c r="B8565">
        <f ca="1">IF(INDEX(Transactions!$L:$L,ROW()-8)="",TODAY(),INDEX(Transactions!$G:$G,ROW()-8))</f>
        <v>46238</v>
      </c>
      <c r="F8565">
        <f>IF(INDEX(Transactions!$L:$L,ROW()-8)="",0,INDEX(Transactions!$Q:$Q,ROW()-8))</f>
        <v>0</v>
      </c>
    </row>
    <row r="8566" spans="2:6" x14ac:dyDescent="0.15">
      <c r="B8566">
        <f ca="1">IF(INDEX(Transactions!$L:$L,ROW()-8)="",TODAY(),INDEX(Transactions!$G:$G,ROW()-8))</f>
        <v>46238</v>
      </c>
      <c r="F8566">
        <f>IF(INDEX(Transactions!$L:$L,ROW()-8)="",0,INDEX(Transactions!$Q:$Q,ROW()-8))</f>
        <v>0</v>
      </c>
    </row>
    <row r="8567" spans="2:6" x14ac:dyDescent="0.15">
      <c r="B8567">
        <f ca="1">IF(INDEX(Transactions!$L:$L,ROW()-8)="",TODAY(),INDEX(Transactions!$G:$G,ROW()-8))</f>
        <v>46238</v>
      </c>
      <c r="F8567">
        <f>IF(INDEX(Transactions!$L:$L,ROW()-8)="",0,INDEX(Transactions!$Q:$Q,ROW()-8))</f>
        <v>0</v>
      </c>
    </row>
    <row r="8568" spans="2:6" x14ac:dyDescent="0.15">
      <c r="B8568">
        <f ca="1">IF(INDEX(Transactions!$L:$L,ROW()-8)="",TODAY(),INDEX(Transactions!$G:$G,ROW()-8))</f>
        <v>46238</v>
      </c>
      <c r="F8568">
        <f>IF(INDEX(Transactions!$L:$L,ROW()-8)="",0,INDEX(Transactions!$Q:$Q,ROW()-8))</f>
        <v>0</v>
      </c>
    </row>
    <row r="8569" spans="2:6" x14ac:dyDescent="0.15">
      <c r="B8569">
        <f ca="1">IF(INDEX(Transactions!$L:$L,ROW()-8)="",TODAY(),INDEX(Transactions!$G:$G,ROW()-8))</f>
        <v>46238</v>
      </c>
      <c r="F8569">
        <f>IF(INDEX(Transactions!$L:$L,ROW()-8)="",0,INDEX(Transactions!$Q:$Q,ROW()-8))</f>
        <v>0</v>
      </c>
    </row>
    <row r="8570" spans="2:6" x14ac:dyDescent="0.15">
      <c r="B8570">
        <f ca="1">IF(INDEX(Transactions!$L:$L,ROW()-8)="",TODAY(),INDEX(Transactions!$G:$G,ROW()-8))</f>
        <v>46238</v>
      </c>
      <c r="F8570">
        <f>IF(INDEX(Transactions!$L:$L,ROW()-8)="",0,INDEX(Transactions!$Q:$Q,ROW()-8))</f>
        <v>0</v>
      </c>
    </row>
    <row r="8571" spans="2:6" x14ac:dyDescent="0.15">
      <c r="B8571">
        <f ca="1">IF(INDEX(Transactions!$L:$L,ROW()-8)="",TODAY(),INDEX(Transactions!$G:$G,ROW()-8))</f>
        <v>46238</v>
      </c>
      <c r="F8571">
        <f>IF(INDEX(Transactions!$L:$L,ROW()-8)="",0,INDEX(Transactions!$Q:$Q,ROW()-8))</f>
        <v>0</v>
      </c>
    </row>
    <row r="8572" spans="2:6" x14ac:dyDescent="0.15">
      <c r="B8572">
        <f ca="1">IF(INDEX(Transactions!$L:$L,ROW()-8)="",TODAY(),INDEX(Transactions!$G:$G,ROW()-8))</f>
        <v>46238</v>
      </c>
      <c r="F8572">
        <f>IF(INDEX(Transactions!$L:$L,ROW()-8)="",0,INDEX(Transactions!$Q:$Q,ROW()-8))</f>
        <v>0</v>
      </c>
    </row>
    <row r="8573" spans="2:6" x14ac:dyDescent="0.15">
      <c r="B8573">
        <f ca="1">IF(INDEX(Transactions!$L:$L,ROW()-8)="",TODAY(),INDEX(Transactions!$G:$G,ROW()-8))</f>
        <v>46238</v>
      </c>
      <c r="F8573">
        <f>IF(INDEX(Transactions!$L:$L,ROW()-8)="",0,INDEX(Transactions!$Q:$Q,ROW()-8))</f>
        <v>0</v>
      </c>
    </row>
    <row r="8574" spans="2:6" x14ac:dyDescent="0.15">
      <c r="B8574">
        <f ca="1">IF(INDEX(Transactions!$L:$L,ROW()-8)="",TODAY(),INDEX(Transactions!$G:$G,ROW()-8))</f>
        <v>46238</v>
      </c>
      <c r="F8574">
        <f>IF(INDEX(Transactions!$L:$L,ROW()-8)="",0,INDEX(Transactions!$Q:$Q,ROW()-8))</f>
        <v>0</v>
      </c>
    </row>
    <row r="8575" spans="2:6" x14ac:dyDescent="0.15">
      <c r="B8575">
        <f ca="1">IF(INDEX(Transactions!$L:$L,ROW()-8)="",TODAY(),INDEX(Transactions!$G:$G,ROW()-8))</f>
        <v>46238</v>
      </c>
      <c r="F8575">
        <f>IF(INDEX(Transactions!$L:$L,ROW()-8)="",0,INDEX(Transactions!$Q:$Q,ROW()-8))</f>
        <v>0</v>
      </c>
    </row>
    <row r="8576" spans="2:6" x14ac:dyDescent="0.15">
      <c r="B8576">
        <f ca="1">IF(INDEX(Transactions!$L:$L,ROW()-8)="",TODAY(),INDEX(Transactions!$G:$G,ROW()-8))</f>
        <v>46238</v>
      </c>
      <c r="F8576">
        <f>IF(INDEX(Transactions!$L:$L,ROW()-8)="",0,INDEX(Transactions!$Q:$Q,ROW()-8))</f>
        <v>0</v>
      </c>
    </row>
    <row r="8577" spans="2:6" x14ac:dyDescent="0.15">
      <c r="B8577">
        <f ca="1">IF(INDEX(Transactions!$L:$L,ROW()-8)="",TODAY(),INDEX(Transactions!$G:$G,ROW()-8))</f>
        <v>46238</v>
      </c>
      <c r="F8577">
        <f>IF(INDEX(Transactions!$L:$L,ROW()-8)="",0,INDEX(Transactions!$Q:$Q,ROW()-8))</f>
        <v>0</v>
      </c>
    </row>
    <row r="8578" spans="2:6" x14ac:dyDescent="0.15">
      <c r="B8578">
        <f ca="1">IF(INDEX(Transactions!$L:$L,ROW()-8)="",TODAY(),INDEX(Transactions!$G:$G,ROW()-8))</f>
        <v>46238</v>
      </c>
      <c r="F8578">
        <f>IF(INDEX(Transactions!$L:$L,ROW()-8)="",0,INDEX(Transactions!$Q:$Q,ROW()-8))</f>
        <v>0</v>
      </c>
    </row>
    <row r="8579" spans="2:6" x14ac:dyDescent="0.15">
      <c r="B8579">
        <f ca="1">IF(INDEX(Transactions!$L:$L,ROW()-8)="",TODAY(),INDEX(Transactions!$G:$G,ROW()-8))</f>
        <v>46238</v>
      </c>
      <c r="F8579">
        <f>IF(INDEX(Transactions!$L:$L,ROW()-8)="",0,INDEX(Transactions!$Q:$Q,ROW()-8))</f>
        <v>0</v>
      </c>
    </row>
    <row r="8580" spans="2:6" x14ac:dyDescent="0.15">
      <c r="B8580">
        <f ca="1">IF(INDEX(Transactions!$L:$L,ROW()-8)="",TODAY(),INDEX(Transactions!$G:$G,ROW()-8))</f>
        <v>46238</v>
      </c>
      <c r="F8580">
        <f>IF(INDEX(Transactions!$L:$L,ROW()-8)="",0,INDEX(Transactions!$Q:$Q,ROW()-8))</f>
        <v>0</v>
      </c>
    </row>
    <row r="8581" spans="2:6" x14ac:dyDescent="0.15">
      <c r="B8581">
        <f ca="1">IF(INDEX(Transactions!$L:$L,ROW()-8)="",TODAY(),INDEX(Transactions!$G:$G,ROW()-8))</f>
        <v>46238</v>
      </c>
      <c r="F8581">
        <f>IF(INDEX(Transactions!$L:$L,ROW()-8)="",0,INDEX(Transactions!$Q:$Q,ROW()-8))</f>
        <v>0</v>
      </c>
    </row>
    <row r="8582" spans="2:6" x14ac:dyDescent="0.15">
      <c r="B8582">
        <f ca="1">IF(INDEX(Transactions!$L:$L,ROW()-8)="",TODAY(),INDEX(Transactions!$G:$G,ROW()-8))</f>
        <v>46238</v>
      </c>
      <c r="F8582">
        <f>IF(INDEX(Transactions!$L:$L,ROW()-8)="",0,INDEX(Transactions!$Q:$Q,ROW()-8))</f>
        <v>0</v>
      </c>
    </row>
    <row r="8583" spans="2:6" x14ac:dyDescent="0.15">
      <c r="B8583">
        <f ca="1">IF(INDEX(Transactions!$L:$L,ROW()-8)="",TODAY(),INDEX(Transactions!$G:$G,ROW()-8))</f>
        <v>46238</v>
      </c>
      <c r="F8583">
        <f>IF(INDEX(Transactions!$L:$L,ROW()-8)="",0,INDEX(Transactions!$Q:$Q,ROW()-8))</f>
        <v>0</v>
      </c>
    </row>
    <row r="8584" spans="2:6" x14ac:dyDescent="0.15">
      <c r="B8584">
        <f ca="1">IF(INDEX(Transactions!$L:$L,ROW()-8)="",TODAY(),INDEX(Transactions!$G:$G,ROW()-8))</f>
        <v>46238</v>
      </c>
      <c r="F8584">
        <f>IF(INDEX(Transactions!$L:$L,ROW()-8)="",0,INDEX(Transactions!$Q:$Q,ROW()-8))</f>
        <v>0</v>
      </c>
    </row>
    <row r="8585" spans="2:6" x14ac:dyDescent="0.15">
      <c r="B8585">
        <f ca="1">IF(INDEX(Transactions!$L:$L,ROW()-8)="",TODAY(),INDEX(Transactions!$G:$G,ROW()-8))</f>
        <v>46238</v>
      </c>
      <c r="F8585">
        <f>IF(INDEX(Transactions!$L:$L,ROW()-8)="",0,INDEX(Transactions!$Q:$Q,ROW()-8))</f>
        <v>0</v>
      </c>
    </row>
    <row r="8586" spans="2:6" x14ac:dyDescent="0.15">
      <c r="B8586">
        <f ca="1">IF(INDEX(Transactions!$L:$L,ROW()-8)="",TODAY(),INDEX(Transactions!$G:$G,ROW()-8))</f>
        <v>46238</v>
      </c>
      <c r="F8586">
        <f>IF(INDEX(Transactions!$L:$L,ROW()-8)="",0,INDEX(Transactions!$Q:$Q,ROW()-8))</f>
        <v>0</v>
      </c>
    </row>
    <row r="8587" spans="2:6" x14ac:dyDescent="0.15">
      <c r="B8587">
        <f ca="1">IF(INDEX(Transactions!$L:$L,ROW()-8)="",TODAY(),INDEX(Transactions!$G:$G,ROW()-8))</f>
        <v>46238</v>
      </c>
      <c r="F8587">
        <f>IF(INDEX(Transactions!$L:$L,ROW()-8)="",0,INDEX(Transactions!$Q:$Q,ROW()-8))</f>
        <v>0</v>
      </c>
    </row>
    <row r="8588" spans="2:6" x14ac:dyDescent="0.15">
      <c r="B8588">
        <f ca="1">IF(INDEX(Transactions!$L:$L,ROW()-8)="",TODAY(),INDEX(Transactions!$G:$G,ROW()-8))</f>
        <v>46238</v>
      </c>
      <c r="F8588">
        <f>IF(INDEX(Transactions!$L:$L,ROW()-8)="",0,INDEX(Transactions!$Q:$Q,ROW()-8))</f>
        <v>0</v>
      </c>
    </row>
    <row r="8589" spans="2:6" x14ac:dyDescent="0.15">
      <c r="B8589">
        <f ca="1">IF(INDEX(Transactions!$L:$L,ROW()-8)="",TODAY(),INDEX(Transactions!$G:$G,ROW()-8))</f>
        <v>46238</v>
      </c>
      <c r="F8589">
        <f>IF(INDEX(Transactions!$L:$L,ROW()-8)="",0,INDEX(Transactions!$Q:$Q,ROW()-8))</f>
        <v>0</v>
      </c>
    </row>
    <row r="8590" spans="2:6" x14ac:dyDescent="0.15">
      <c r="B8590">
        <f ca="1">IF(INDEX(Transactions!$L:$L,ROW()-8)="",TODAY(),INDEX(Transactions!$G:$G,ROW()-8))</f>
        <v>46238</v>
      </c>
      <c r="F8590">
        <f>IF(INDEX(Transactions!$L:$L,ROW()-8)="",0,INDEX(Transactions!$Q:$Q,ROW()-8))</f>
        <v>0</v>
      </c>
    </row>
    <row r="8591" spans="2:6" x14ac:dyDescent="0.15">
      <c r="B8591">
        <f ca="1">IF(INDEX(Transactions!$L:$L,ROW()-8)="",TODAY(),INDEX(Transactions!$G:$G,ROW()-8))</f>
        <v>46238</v>
      </c>
      <c r="F8591">
        <f>IF(INDEX(Transactions!$L:$L,ROW()-8)="",0,INDEX(Transactions!$Q:$Q,ROW()-8))</f>
        <v>0</v>
      </c>
    </row>
    <row r="8592" spans="2:6" x14ac:dyDescent="0.15">
      <c r="B8592">
        <f ca="1">IF(INDEX(Transactions!$L:$L,ROW()-8)="",TODAY(),INDEX(Transactions!$G:$G,ROW()-8))</f>
        <v>46238</v>
      </c>
      <c r="F8592">
        <f>IF(INDEX(Transactions!$L:$L,ROW()-8)="",0,INDEX(Transactions!$Q:$Q,ROW()-8))</f>
        <v>0</v>
      </c>
    </row>
    <row r="8593" spans="2:6" x14ac:dyDescent="0.15">
      <c r="B8593">
        <f ca="1">IF(INDEX(Transactions!$L:$L,ROW()-8)="",TODAY(),INDEX(Transactions!$G:$G,ROW()-8))</f>
        <v>46238</v>
      </c>
      <c r="F8593">
        <f>IF(INDEX(Transactions!$L:$L,ROW()-8)="",0,INDEX(Transactions!$Q:$Q,ROW()-8))</f>
        <v>0</v>
      </c>
    </row>
    <row r="8594" spans="2:6" x14ac:dyDescent="0.15">
      <c r="B8594">
        <f ca="1">IF(INDEX(Transactions!$L:$L,ROW()-8)="",TODAY(),INDEX(Transactions!$G:$G,ROW()-8))</f>
        <v>46238</v>
      </c>
      <c r="F8594">
        <f>IF(INDEX(Transactions!$L:$L,ROW()-8)="",0,INDEX(Transactions!$Q:$Q,ROW()-8))</f>
        <v>0</v>
      </c>
    </row>
    <row r="8595" spans="2:6" x14ac:dyDescent="0.15">
      <c r="B8595">
        <f ca="1">IF(INDEX(Transactions!$L:$L,ROW()-8)="",TODAY(),INDEX(Transactions!$G:$G,ROW()-8))</f>
        <v>46238</v>
      </c>
      <c r="F8595">
        <f>IF(INDEX(Transactions!$L:$L,ROW()-8)="",0,INDEX(Transactions!$Q:$Q,ROW()-8))</f>
        <v>0</v>
      </c>
    </row>
    <row r="8596" spans="2:6" x14ac:dyDescent="0.15">
      <c r="B8596">
        <f ca="1">IF(INDEX(Transactions!$L:$L,ROW()-8)="",TODAY(),INDEX(Transactions!$G:$G,ROW()-8))</f>
        <v>46238</v>
      </c>
      <c r="F8596">
        <f>IF(INDEX(Transactions!$L:$L,ROW()-8)="",0,INDEX(Transactions!$Q:$Q,ROW()-8))</f>
        <v>0</v>
      </c>
    </row>
    <row r="8597" spans="2:6" x14ac:dyDescent="0.15">
      <c r="B8597">
        <f ca="1">IF(INDEX(Transactions!$L:$L,ROW()-8)="",TODAY(),INDEX(Transactions!$G:$G,ROW()-8))</f>
        <v>46238</v>
      </c>
      <c r="F8597">
        <f>IF(INDEX(Transactions!$L:$L,ROW()-8)="",0,INDEX(Transactions!$Q:$Q,ROW()-8))</f>
        <v>0</v>
      </c>
    </row>
    <row r="8598" spans="2:6" x14ac:dyDescent="0.15">
      <c r="B8598">
        <f ca="1">IF(INDEX(Transactions!$L:$L,ROW()-8)="",TODAY(),INDEX(Transactions!$G:$G,ROW()-8))</f>
        <v>46238</v>
      </c>
      <c r="F8598">
        <f>IF(INDEX(Transactions!$L:$L,ROW()-8)="",0,INDEX(Transactions!$Q:$Q,ROW()-8))</f>
        <v>0</v>
      </c>
    </row>
    <row r="8599" spans="2:6" x14ac:dyDescent="0.15">
      <c r="B8599">
        <f ca="1">IF(INDEX(Transactions!$L:$L,ROW()-8)="",TODAY(),INDEX(Transactions!$G:$G,ROW()-8))</f>
        <v>46238</v>
      </c>
      <c r="F8599">
        <f>IF(INDEX(Transactions!$L:$L,ROW()-8)="",0,INDEX(Transactions!$Q:$Q,ROW()-8))</f>
        <v>0</v>
      </c>
    </row>
    <row r="8600" spans="2:6" x14ac:dyDescent="0.15">
      <c r="B8600">
        <f ca="1">IF(INDEX(Transactions!$L:$L,ROW()-8)="",TODAY(),INDEX(Transactions!$G:$G,ROW()-8))</f>
        <v>46238</v>
      </c>
      <c r="F8600">
        <f>IF(INDEX(Transactions!$L:$L,ROW()-8)="",0,INDEX(Transactions!$Q:$Q,ROW()-8))</f>
        <v>0</v>
      </c>
    </row>
    <row r="8601" spans="2:6" x14ac:dyDescent="0.15">
      <c r="B8601">
        <f ca="1">IF(INDEX(Transactions!$L:$L,ROW()-8)="",TODAY(),INDEX(Transactions!$G:$G,ROW()-8))</f>
        <v>46238</v>
      </c>
      <c r="F8601">
        <f>IF(INDEX(Transactions!$L:$L,ROW()-8)="",0,INDEX(Transactions!$Q:$Q,ROW()-8))</f>
        <v>0</v>
      </c>
    </row>
    <row r="8602" spans="2:6" x14ac:dyDescent="0.15">
      <c r="B8602">
        <f ca="1">IF(INDEX(Transactions!$L:$L,ROW()-8)="",TODAY(),INDEX(Transactions!$G:$G,ROW()-8))</f>
        <v>46238</v>
      </c>
      <c r="F8602">
        <f>IF(INDEX(Transactions!$L:$L,ROW()-8)="",0,INDEX(Transactions!$Q:$Q,ROW()-8))</f>
        <v>0</v>
      </c>
    </row>
    <row r="8603" spans="2:6" x14ac:dyDescent="0.15">
      <c r="B8603">
        <f ca="1">IF(INDEX(Transactions!$L:$L,ROW()-8)="",TODAY(),INDEX(Transactions!$G:$G,ROW()-8))</f>
        <v>46238</v>
      </c>
      <c r="F8603">
        <f>IF(INDEX(Transactions!$L:$L,ROW()-8)="",0,INDEX(Transactions!$Q:$Q,ROW()-8))</f>
        <v>0</v>
      </c>
    </row>
    <row r="8604" spans="2:6" x14ac:dyDescent="0.15">
      <c r="B8604">
        <f ca="1">IF(INDEX(Transactions!$L:$L,ROW()-8)="",TODAY(),INDEX(Transactions!$G:$G,ROW()-8))</f>
        <v>46238</v>
      </c>
      <c r="F8604">
        <f>IF(INDEX(Transactions!$L:$L,ROW()-8)="",0,INDEX(Transactions!$Q:$Q,ROW()-8))</f>
        <v>0</v>
      </c>
    </row>
    <row r="8605" spans="2:6" x14ac:dyDescent="0.15">
      <c r="B8605">
        <f ca="1">IF(INDEX(Transactions!$L:$L,ROW()-8)="",TODAY(),INDEX(Transactions!$G:$G,ROW()-8))</f>
        <v>46238</v>
      </c>
      <c r="F8605">
        <f>IF(INDEX(Transactions!$L:$L,ROW()-8)="",0,INDEX(Transactions!$Q:$Q,ROW()-8))</f>
        <v>0</v>
      </c>
    </row>
    <row r="8606" spans="2:6" x14ac:dyDescent="0.15">
      <c r="B8606">
        <f ca="1">IF(INDEX(Transactions!$L:$L,ROW()-8)="",TODAY(),INDEX(Transactions!$G:$G,ROW()-8))</f>
        <v>46238</v>
      </c>
      <c r="F8606">
        <f>IF(INDEX(Transactions!$L:$L,ROW()-8)="",0,INDEX(Transactions!$Q:$Q,ROW()-8))</f>
        <v>0</v>
      </c>
    </row>
    <row r="8607" spans="2:6" x14ac:dyDescent="0.15">
      <c r="B8607">
        <f ca="1">IF(INDEX(Transactions!$L:$L,ROW()-8)="",TODAY(),INDEX(Transactions!$G:$G,ROW()-8))</f>
        <v>46238</v>
      </c>
      <c r="F8607">
        <f>IF(INDEX(Transactions!$L:$L,ROW()-8)="",0,INDEX(Transactions!$Q:$Q,ROW()-8))</f>
        <v>0</v>
      </c>
    </row>
    <row r="8608" spans="2:6" x14ac:dyDescent="0.15">
      <c r="B8608">
        <f ca="1">IF(INDEX(Transactions!$L:$L,ROW()-8)="",TODAY(),INDEX(Transactions!$G:$G,ROW()-8))</f>
        <v>46238</v>
      </c>
      <c r="F8608">
        <f>IF(INDEX(Transactions!$L:$L,ROW()-8)="",0,INDEX(Transactions!$Q:$Q,ROW()-8))</f>
        <v>0</v>
      </c>
    </row>
    <row r="8609" spans="2:6" x14ac:dyDescent="0.15">
      <c r="B8609">
        <f ca="1">IF(INDEX(Transactions!$L:$L,ROW()-8)="",TODAY(),INDEX(Transactions!$G:$G,ROW()-8))</f>
        <v>46238</v>
      </c>
      <c r="F8609">
        <f>IF(INDEX(Transactions!$L:$L,ROW()-8)="",0,INDEX(Transactions!$Q:$Q,ROW()-8))</f>
        <v>0</v>
      </c>
    </row>
    <row r="8610" spans="2:6" x14ac:dyDescent="0.15">
      <c r="B8610">
        <f ca="1">IF(INDEX(Transactions!$L:$L,ROW()-8)="",TODAY(),INDEX(Transactions!$G:$G,ROW()-8))</f>
        <v>46238</v>
      </c>
      <c r="F8610">
        <f>IF(INDEX(Transactions!$L:$L,ROW()-8)="",0,INDEX(Transactions!$Q:$Q,ROW()-8))</f>
        <v>0</v>
      </c>
    </row>
    <row r="8611" spans="2:6" x14ac:dyDescent="0.15">
      <c r="B8611">
        <f ca="1">IF(INDEX(Transactions!$L:$L,ROW()-8)="",TODAY(),INDEX(Transactions!$G:$G,ROW()-8))</f>
        <v>46238</v>
      </c>
      <c r="F8611">
        <f>IF(INDEX(Transactions!$L:$L,ROW()-8)="",0,INDEX(Transactions!$Q:$Q,ROW()-8))</f>
        <v>0</v>
      </c>
    </row>
    <row r="8612" spans="2:6" x14ac:dyDescent="0.15">
      <c r="B8612">
        <f ca="1">IF(INDEX(Transactions!$L:$L,ROW()-8)="",TODAY(),INDEX(Transactions!$G:$G,ROW()-8))</f>
        <v>46238</v>
      </c>
      <c r="F8612">
        <f>IF(INDEX(Transactions!$L:$L,ROW()-8)="",0,INDEX(Transactions!$Q:$Q,ROW()-8))</f>
        <v>0</v>
      </c>
    </row>
    <row r="8613" spans="2:6" x14ac:dyDescent="0.15">
      <c r="B8613">
        <f ca="1">IF(INDEX(Transactions!$L:$L,ROW()-8)="",TODAY(),INDEX(Transactions!$G:$G,ROW()-8))</f>
        <v>46238</v>
      </c>
      <c r="F8613">
        <f>IF(INDEX(Transactions!$L:$L,ROW()-8)="",0,INDEX(Transactions!$Q:$Q,ROW()-8))</f>
        <v>0</v>
      </c>
    </row>
    <row r="8614" spans="2:6" x14ac:dyDescent="0.15">
      <c r="B8614">
        <f ca="1">IF(INDEX(Transactions!$L:$L,ROW()-8)="",TODAY(),INDEX(Transactions!$G:$G,ROW()-8))</f>
        <v>46238</v>
      </c>
      <c r="F8614">
        <f>IF(INDEX(Transactions!$L:$L,ROW()-8)="",0,INDEX(Transactions!$Q:$Q,ROW()-8))</f>
        <v>0</v>
      </c>
    </row>
    <row r="8615" spans="2:6" x14ac:dyDescent="0.15">
      <c r="B8615">
        <f ca="1">IF(INDEX(Transactions!$L:$L,ROW()-8)="",TODAY(),INDEX(Transactions!$G:$G,ROW()-8))</f>
        <v>46238</v>
      </c>
      <c r="F8615">
        <f>IF(INDEX(Transactions!$L:$L,ROW()-8)="",0,INDEX(Transactions!$Q:$Q,ROW()-8))</f>
        <v>0</v>
      </c>
    </row>
    <row r="8616" spans="2:6" x14ac:dyDescent="0.15">
      <c r="B8616">
        <f ca="1">IF(INDEX(Transactions!$L:$L,ROW()-8)="",TODAY(),INDEX(Transactions!$G:$G,ROW()-8))</f>
        <v>46238</v>
      </c>
      <c r="F8616">
        <f>IF(INDEX(Transactions!$L:$L,ROW()-8)="",0,INDEX(Transactions!$Q:$Q,ROW()-8))</f>
        <v>0</v>
      </c>
    </row>
    <row r="8617" spans="2:6" x14ac:dyDescent="0.15">
      <c r="B8617">
        <f ca="1">IF(INDEX(Transactions!$L:$L,ROW()-8)="",TODAY(),INDEX(Transactions!$G:$G,ROW()-8))</f>
        <v>46238</v>
      </c>
      <c r="F8617">
        <f>IF(INDEX(Transactions!$L:$L,ROW()-8)="",0,INDEX(Transactions!$Q:$Q,ROW()-8))</f>
        <v>0</v>
      </c>
    </row>
    <row r="8618" spans="2:6" x14ac:dyDescent="0.15">
      <c r="B8618">
        <f ca="1">IF(INDEX(Transactions!$L:$L,ROW()-8)="",TODAY(),INDEX(Transactions!$G:$G,ROW()-8))</f>
        <v>46238</v>
      </c>
      <c r="F8618">
        <f>IF(INDEX(Transactions!$L:$L,ROW()-8)="",0,INDEX(Transactions!$Q:$Q,ROW()-8))</f>
        <v>0</v>
      </c>
    </row>
    <row r="8619" spans="2:6" x14ac:dyDescent="0.15">
      <c r="B8619">
        <f ca="1">IF(INDEX(Transactions!$L:$L,ROW()-8)="",TODAY(),INDEX(Transactions!$G:$G,ROW()-8))</f>
        <v>46238</v>
      </c>
      <c r="F8619">
        <f>IF(INDEX(Transactions!$L:$L,ROW()-8)="",0,INDEX(Transactions!$Q:$Q,ROW()-8))</f>
        <v>0</v>
      </c>
    </row>
    <row r="8620" spans="2:6" x14ac:dyDescent="0.15">
      <c r="B8620">
        <f ca="1">IF(INDEX(Transactions!$L:$L,ROW()-8)="",TODAY(),INDEX(Transactions!$G:$G,ROW()-8))</f>
        <v>46238</v>
      </c>
      <c r="F8620">
        <f>IF(INDEX(Transactions!$L:$L,ROW()-8)="",0,INDEX(Transactions!$Q:$Q,ROW()-8))</f>
        <v>0</v>
      </c>
    </row>
    <row r="8621" spans="2:6" x14ac:dyDescent="0.15">
      <c r="B8621">
        <f ca="1">IF(INDEX(Transactions!$L:$L,ROW()-8)="",TODAY(),INDEX(Transactions!$G:$G,ROW()-8))</f>
        <v>46238</v>
      </c>
      <c r="F8621">
        <f>IF(INDEX(Transactions!$L:$L,ROW()-8)="",0,INDEX(Transactions!$Q:$Q,ROW()-8))</f>
        <v>0</v>
      </c>
    </row>
    <row r="8622" spans="2:6" x14ac:dyDescent="0.15">
      <c r="B8622">
        <f ca="1">IF(INDEX(Transactions!$L:$L,ROW()-8)="",TODAY(),INDEX(Transactions!$G:$G,ROW()-8))</f>
        <v>46238</v>
      </c>
      <c r="F8622">
        <f>IF(INDEX(Transactions!$L:$L,ROW()-8)="",0,INDEX(Transactions!$Q:$Q,ROW()-8))</f>
        <v>0</v>
      </c>
    </row>
    <row r="8623" spans="2:6" x14ac:dyDescent="0.15">
      <c r="B8623">
        <f ca="1">IF(INDEX(Transactions!$L:$L,ROW()-8)="",TODAY(),INDEX(Transactions!$G:$G,ROW()-8))</f>
        <v>46238</v>
      </c>
      <c r="F8623">
        <f>IF(INDEX(Transactions!$L:$L,ROW()-8)="",0,INDEX(Transactions!$Q:$Q,ROW()-8))</f>
        <v>0</v>
      </c>
    </row>
    <row r="8624" spans="2:6" x14ac:dyDescent="0.15">
      <c r="B8624">
        <f ca="1">IF(INDEX(Transactions!$L:$L,ROW()-8)="",TODAY(),INDEX(Transactions!$G:$G,ROW()-8))</f>
        <v>46238</v>
      </c>
      <c r="F8624">
        <f>IF(INDEX(Transactions!$L:$L,ROW()-8)="",0,INDEX(Transactions!$Q:$Q,ROW()-8))</f>
        <v>0</v>
      </c>
    </row>
    <row r="8625" spans="2:6" x14ac:dyDescent="0.15">
      <c r="B8625">
        <f ca="1">IF(INDEX(Transactions!$L:$L,ROW()-8)="",TODAY(),INDEX(Transactions!$G:$G,ROW()-8))</f>
        <v>46238</v>
      </c>
      <c r="F8625">
        <f>IF(INDEX(Transactions!$L:$L,ROW()-8)="",0,INDEX(Transactions!$Q:$Q,ROW()-8))</f>
        <v>0</v>
      </c>
    </row>
    <row r="8626" spans="2:6" x14ac:dyDescent="0.15">
      <c r="B8626">
        <f ca="1">IF(INDEX(Transactions!$L:$L,ROW()-8)="",TODAY(),INDEX(Transactions!$G:$G,ROW()-8))</f>
        <v>46238</v>
      </c>
      <c r="F8626">
        <f>IF(INDEX(Transactions!$L:$L,ROW()-8)="",0,INDEX(Transactions!$Q:$Q,ROW()-8))</f>
        <v>0</v>
      </c>
    </row>
    <row r="8627" spans="2:6" x14ac:dyDescent="0.15">
      <c r="B8627">
        <f ca="1">IF(INDEX(Transactions!$L:$L,ROW()-8)="",TODAY(),INDEX(Transactions!$G:$G,ROW()-8))</f>
        <v>46238</v>
      </c>
      <c r="F8627">
        <f>IF(INDEX(Transactions!$L:$L,ROW()-8)="",0,INDEX(Transactions!$Q:$Q,ROW()-8))</f>
        <v>0</v>
      </c>
    </row>
    <row r="8628" spans="2:6" x14ac:dyDescent="0.15">
      <c r="B8628">
        <f ca="1">IF(INDEX(Transactions!$L:$L,ROW()-8)="",TODAY(),INDEX(Transactions!$G:$G,ROW()-8))</f>
        <v>46238</v>
      </c>
      <c r="F8628">
        <f>IF(INDEX(Transactions!$L:$L,ROW()-8)="",0,INDEX(Transactions!$Q:$Q,ROW()-8))</f>
        <v>0</v>
      </c>
    </row>
    <row r="8629" spans="2:6" x14ac:dyDescent="0.15">
      <c r="B8629">
        <f ca="1">IF(INDEX(Transactions!$L:$L,ROW()-8)="",TODAY(),INDEX(Transactions!$G:$G,ROW()-8))</f>
        <v>46238</v>
      </c>
      <c r="F8629">
        <f>IF(INDEX(Transactions!$L:$L,ROW()-8)="",0,INDEX(Transactions!$Q:$Q,ROW()-8))</f>
        <v>0</v>
      </c>
    </row>
    <row r="8630" spans="2:6" x14ac:dyDescent="0.15">
      <c r="B8630">
        <f ca="1">IF(INDEX(Transactions!$L:$L,ROW()-8)="",TODAY(),INDEX(Transactions!$G:$G,ROW()-8))</f>
        <v>46238</v>
      </c>
      <c r="F8630">
        <f>IF(INDEX(Transactions!$L:$L,ROW()-8)="",0,INDEX(Transactions!$Q:$Q,ROW()-8))</f>
        <v>0</v>
      </c>
    </row>
    <row r="8631" spans="2:6" x14ac:dyDescent="0.15">
      <c r="B8631">
        <f ca="1">IF(INDEX(Transactions!$L:$L,ROW()-8)="",TODAY(),INDEX(Transactions!$G:$G,ROW()-8))</f>
        <v>46238</v>
      </c>
      <c r="F8631">
        <f>IF(INDEX(Transactions!$L:$L,ROW()-8)="",0,INDEX(Transactions!$Q:$Q,ROW()-8))</f>
        <v>0</v>
      </c>
    </row>
    <row r="8632" spans="2:6" x14ac:dyDescent="0.15">
      <c r="B8632">
        <f ca="1">IF(INDEX(Transactions!$L:$L,ROW()-8)="",TODAY(),INDEX(Transactions!$G:$G,ROW()-8))</f>
        <v>46238</v>
      </c>
      <c r="F8632">
        <f>IF(INDEX(Transactions!$L:$L,ROW()-8)="",0,INDEX(Transactions!$Q:$Q,ROW()-8))</f>
        <v>0</v>
      </c>
    </row>
    <row r="8633" spans="2:6" x14ac:dyDescent="0.15">
      <c r="B8633">
        <f ca="1">IF(INDEX(Transactions!$L:$L,ROW()-8)="",TODAY(),INDEX(Transactions!$G:$G,ROW()-8))</f>
        <v>46238</v>
      </c>
      <c r="F8633">
        <f>IF(INDEX(Transactions!$L:$L,ROW()-8)="",0,INDEX(Transactions!$Q:$Q,ROW()-8))</f>
        <v>0</v>
      </c>
    </row>
    <row r="8634" spans="2:6" x14ac:dyDescent="0.15">
      <c r="B8634">
        <f ca="1">IF(INDEX(Transactions!$L:$L,ROW()-8)="",TODAY(),INDEX(Transactions!$G:$G,ROW()-8))</f>
        <v>46238</v>
      </c>
      <c r="F8634">
        <f>IF(INDEX(Transactions!$L:$L,ROW()-8)="",0,INDEX(Transactions!$Q:$Q,ROW()-8))</f>
        <v>0</v>
      </c>
    </row>
    <row r="8635" spans="2:6" x14ac:dyDescent="0.15">
      <c r="B8635">
        <f ca="1">IF(INDEX(Transactions!$L:$L,ROW()-8)="",TODAY(),INDEX(Transactions!$G:$G,ROW()-8))</f>
        <v>46238</v>
      </c>
      <c r="F8635">
        <f>IF(INDEX(Transactions!$L:$L,ROW()-8)="",0,INDEX(Transactions!$Q:$Q,ROW()-8))</f>
        <v>0</v>
      </c>
    </row>
    <row r="8636" spans="2:6" x14ac:dyDescent="0.15">
      <c r="B8636">
        <f ca="1">IF(INDEX(Transactions!$L:$L,ROW()-8)="",TODAY(),INDEX(Transactions!$G:$G,ROW()-8))</f>
        <v>46238</v>
      </c>
      <c r="F8636">
        <f>IF(INDEX(Transactions!$L:$L,ROW()-8)="",0,INDEX(Transactions!$Q:$Q,ROW()-8))</f>
        <v>0</v>
      </c>
    </row>
    <row r="8637" spans="2:6" x14ac:dyDescent="0.15">
      <c r="B8637">
        <f ca="1">IF(INDEX(Transactions!$L:$L,ROW()-8)="",TODAY(),INDEX(Transactions!$G:$G,ROW()-8))</f>
        <v>46238</v>
      </c>
      <c r="F8637">
        <f>IF(INDEX(Transactions!$L:$L,ROW()-8)="",0,INDEX(Transactions!$Q:$Q,ROW()-8))</f>
        <v>0</v>
      </c>
    </row>
    <row r="8638" spans="2:6" x14ac:dyDescent="0.15">
      <c r="B8638">
        <f ca="1">IF(INDEX(Transactions!$L:$L,ROW()-8)="",TODAY(),INDEX(Transactions!$G:$G,ROW()-8))</f>
        <v>46238</v>
      </c>
      <c r="F8638">
        <f>IF(INDEX(Transactions!$L:$L,ROW()-8)="",0,INDEX(Transactions!$Q:$Q,ROW()-8))</f>
        <v>0</v>
      </c>
    </row>
    <row r="8639" spans="2:6" x14ac:dyDescent="0.15">
      <c r="B8639">
        <f ca="1">IF(INDEX(Transactions!$L:$L,ROW()-8)="",TODAY(),INDEX(Transactions!$G:$G,ROW()-8))</f>
        <v>46238</v>
      </c>
      <c r="F8639">
        <f>IF(INDEX(Transactions!$L:$L,ROW()-8)="",0,INDEX(Transactions!$Q:$Q,ROW()-8))</f>
        <v>0</v>
      </c>
    </row>
    <row r="8640" spans="2:6" x14ac:dyDescent="0.15">
      <c r="B8640">
        <f ca="1">IF(INDEX(Transactions!$L:$L,ROW()-8)="",TODAY(),INDEX(Transactions!$G:$G,ROW()-8))</f>
        <v>46238</v>
      </c>
      <c r="F8640">
        <f>IF(INDEX(Transactions!$L:$L,ROW()-8)="",0,INDEX(Transactions!$Q:$Q,ROW()-8))</f>
        <v>0</v>
      </c>
    </row>
    <row r="8641" spans="2:6" x14ac:dyDescent="0.15">
      <c r="B8641">
        <f ca="1">IF(INDEX(Transactions!$L:$L,ROW()-8)="",TODAY(),INDEX(Transactions!$G:$G,ROW()-8))</f>
        <v>46238</v>
      </c>
      <c r="F8641">
        <f>IF(INDEX(Transactions!$L:$L,ROW()-8)="",0,INDEX(Transactions!$Q:$Q,ROW()-8))</f>
        <v>0</v>
      </c>
    </row>
    <row r="8642" spans="2:6" x14ac:dyDescent="0.15">
      <c r="B8642">
        <f ca="1">IF(INDEX(Transactions!$L:$L,ROW()-8)="",TODAY(),INDEX(Transactions!$G:$G,ROW()-8))</f>
        <v>46238</v>
      </c>
      <c r="F8642">
        <f>IF(INDEX(Transactions!$L:$L,ROW()-8)="",0,INDEX(Transactions!$Q:$Q,ROW()-8))</f>
        <v>0</v>
      </c>
    </row>
    <row r="8643" spans="2:6" x14ac:dyDescent="0.15">
      <c r="B8643">
        <f ca="1">IF(INDEX(Transactions!$L:$L,ROW()-8)="",TODAY(),INDEX(Transactions!$G:$G,ROW()-8))</f>
        <v>46238</v>
      </c>
      <c r="F8643">
        <f>IF(INDEX(Transactions!$L:$L,ROW()-8)="",0,INDEX(Transactions!$Q:$Q,ROW()-8))</f>
        <v>0</v>
      </c>
    </row>
    <row r="8644" spans="2:6" x14ac:dyDescent="0.15">
      <c r="B8644">
        <f ca="1">IF(INDEX(Transactions!$L:$L,ROW()-8)="",TODAY(),INDEX(Transactions!$G:$G,ROW()-8))</f>
        <v>46238</v>
      </c>
      <c r="F8644">
        <f>IF(INDEX(Transactions!$L:$L,ROW()-8)="",0,INDEX(Transactions!$Q:$Q,ROW()-8))</f>
        <v>0</v>
      </c>
    </row>
    <row r="8645" spans="2:6" x14ac:dyDescent="0.15">
      <c r="B8645">
        <f ca="1">IF(INDEX(Transactions!$L:$L,ROW()-8)="",TODAY(),INDEX(Transactions!$G:$G,ROW()-8))</f>
        <v>46238</v>
      </c>
      <c r="F8645">
        <f>IF(INDEX(Transactions!$L:$L,ROW()-8)="",0,INDEX(Transactions!$Q:$Q,ROW()-8))</f>
        <v>0</v>
      </c>
    </row>
    <row r="8646" spans="2:6" x14ac:dyDescent="0.15">
      <c r="B8646">
        <f ca="1">IF(INDEX(Transactions!$L:$L,ROW()-8)="",TODAY(),INDEX(Transactions!$G:$G,ROW()-8))</f>
        <v>46238</v>
      </c>
      <c r="F8646">
        <f>IF(INDEX(Transactions!$L:$L,ROW()-8)="",0,INDEX(Transactions!$Q:$Q,ROW()-8))</f>
        <v>0</v>
      </c>
    </row>
    <row r="8647" spans="2:6" x14ac:dyDescent="0.15">
      <c r="B8647">
        <f ca="1">IF(INDEX(Transactions!$L:$L,ROW()-8)="",TODAY(),INDEX(Transactions!$G:$G,ROW()-8))</f>
        <v>46238</v>
      </c>
      <c r="F8647">
        <f>IF(INDEX(Transactions!$L:$L,ROW()-8)="",0,INDEX(Transactions!$Q:$Q,ROW()-8))</f>
        <v>0</v>
      </c>
    </row>
    <row r="8648" spans="2:6" x14ac:dyDescent="0.15">
      <c r="B8648">
        <f ca="1">IF(INDEX(Transactions!$L:$L,ROW()-8)="",TODAY(),INDEX(Transactions!$G:$G,ROW()-8))</f>
        <v>46238</v>
      </c>
      <c r="F8648">
        <f>IF(INDEX(Transactions!$L:$L,ROW()-8)="",0,INDEX(Transactions!$Q:$Q,ROW()-8))</f>
        <v>0</v>
      </c>
    </row>
    <row r="8649" spans="2:6" x14ac:dyDescent="0.15">
      <c r="B8649">
        <f ca="1">IF(INDEX(Transactions!$L:$L,ROW()-8)="",TODAY(),INDEX(Transactions!$G:$G,ROW()-8))</f>
        <v>46238</v>
      </c>
      <c r="F8649">
        <f>IF(INDEX(Transactions!$L:$L,ROW()-8)="",0,INDEX(Transactions!$Q:$Q,ROW()-8))</f>
        <v>0</v>
      </c>
    </row>
    <row r="8650" spans="2:6" x14ac:dyDescent="0.15">
      <c r="B8650">
        <f ca="1">IF(INDEX(Transactions!$L:$L,ROW()-8)="",TODAY(),INDEX(Transactions!$G:$G,ROW()-8))</f>
        <v>46238</v>
      </c>
      <c r="F8650">
        <f>IF(INDEX(Transactions!$L:$L,ROW()-8)="",0,INDEX(Transactions!$Q:$Q,ROW()-8))</f>
        <v>0</v>
      </c>
    </row>
    <row r="8651" spans="2:6" x14ac:dyDescent="0.15">
      <c r="B8651">
        <f ca="1">IF(INDEX(Transactions!$L:$L,ROW()-8)="",TODAY(),INDEX(Transactions!$G:$G,ROW()-8))</f>
        <v>46238</v>
      </c>
      <c r="F8651">
        <f>IF(INDEX(Transactions!$L:$L,ROW()-8)="",0,INDEX(Transactions!$Q:$Q,ROW()-8))</f>
        <v>0</v>
      </c>
    </row>
    <row r="8652" spans="2:6" x14ac:dyDescent="0.15">
      <c r="B8652">
        <f ca="1">IF(INDEX(Transactions!$L:$L,ROW()-8)="",TODAY(),INDEX(Transactions!$G:$G,ROW()-8))</f>
        <v>46238</v>
      </c>
      <c r="F8652">
        <f>IF(INDEX(Transactions!$L:$L,ROW()-8)="",0,INDEX(Transactions!$Q:$Q,ROW()-8))</f>
        <v>0</v>
      </c>
    </row>
    <row r="8653" spans="2:6" x14ac:dyDescent="0.15">
      <c r="B8653">
        <f ca="1">IF(INDEX(Transactions!$L:$L,ROW()-8)="",TODAY(),INDEX(Transactions!$G:$G,ROW()-8))</f>
        <v>46238</v>
      </c>
      <c r="F8653">
        <f>IF(INDEX(Transactions!$L:$L,ROW()-8)="",0,INDEX(Transactions!$Q:$Q,ROW()-8))</f>
        <v>0</v>
      </c>
    </row>
    <row r="8654" spans="2:6" x14ac:dyDescent="0.15">
      <c r="B8654">
        <f ca="1">IF(INDEX(Transactions!$L:$L,ROW()-8)="",TODAY(),INDEX(Transactions!$G:$G,ROW()-8))</f>
        <v>46238</v>
      </c>
      <c r="F8654">
        <f>IF(INDEX(Transactions!$L:$L,ROW()-8)="",0,INDEX(Transactions!$Q:$Q,ROW()-8))</f>
        <v>0</v>
      </c>
    </row>
    <row r="8655" spans="2:6" x14ac:dyDescent="0.15">
      <c r="B8655">
        <f ca="1">IF(INDEX(Transactions!$L:$L,ROW()-8)="",TODAY(),INDEX(Transactions!$G:$G,ROW()-8))</f>
        <v>46238</v>
      </c>
      <c r="F8655">
        <f>IF(INDEX(Transactions!$L:$L,ROW()-8)="",0,INDEX(Transactions!$Q:$Q,ROW()-8))</f>
        <v>0</v>
      </c>
    </row>
    <row r="8656" spans="2:6" x14ac:dyDescent="0.15">
      <c r="B8656">
        <f ca="1">IF(INDEX(Transactions!$L:$L,ROW()-8)="",TODAY(),INDEX(Transactions!$G:$G,ROW()-8))</f>
        <v>46238</v>
      </c>
      <c r="F8656">
        <f>IF(INDEX(Transactions!$L:$L,ROW()-8)="",0,INDEX(Transactions!$Q:$Q,ROW()-8))</f>
        <v>0</v>
      </c>
    </row>
    <row r="8657" spans="2:6" x14ac:dyDescent="0.15">
      <c r="B8657">
        <f ca="1">IF(INDEX(Transactions!$L:$L,ROW()-8)="",TODAY(),INDEX(Transactions!$G:$G,ROW()-8))</f>
        <v>46238</v>
      </c>
      <c r="F8657">
        <f>IF(INDEX(Transactions!$L:$L,ROW()-8)="",0,INDEX(Transactions!$Q:$Q,ROW()-8))</f>
        <v>0</v>
      </c>
    </row>
    <row r="8658" spans="2:6" x14ac:dyDescent="0.15">
      <c r="B8658">
        <f ca="1">IF(INDEX(Transactions!$L:$L,ROW()-8)="",TODAY(),INDEX(Transactions!$G:$G,ROW()-8))</f>
        <v>46238</v>
      </c>
      <c r="F8658">
        <f>IF(INDEX(Transactions!$L:$L,ROW()-8)="",0,INDEX(Transactions!$Q:$Q,ROW()-8))</f>
        <v>0</v>
      </c>
    </row>
    <row r="8659" spans="2:6" x14ac:dyDescent="0.15">
      <c r="B8659">
        <f ca="1">IF(INDEX(Transactions!$L:$L,ROW()-8)="",TODAY(),INDEX(Transactions!$G:$G,ROW()-8))</f>
        <v>46238</v>
      </c>
      <c r="F8659">
        <f>IF(INDEX(Transactions!$L:$L,ROW()-8)="",0,INDEX(Transactions!$Q:$Q,ROW()-8))</f>
        <v>0</v>
      </c>
    </row>
    <row r="8660" spans="2:6" x14ac:dyDescent="0.15">
      <c r="B8660">
        <f ca="1">IF(INDEX(Transactions!$L:$L,ROW()-8)="",TODAY(),INDEX(Transactions!$G:$G,ROW()-8))</f>
        <v>46238</v>
      </c>
      <c r="F8660">
        <f>IF(INDEX(Transactions!$L:$L,ROW()-8)="",0,INDEX(Transactions!$Q:$Q,ROW()-8))</f>
        <v>0</v>
      </c>
    </row>
    <row r="8661" spans="2:6" x14ac:dyDescent="0.15">
      <c r="B8661">
        <f ca="1">IF(INDEX(Transactions!$L:$L,ROW()-8)="",TODAY(),INDEX(Transactions!$G:$G,ROW()-8))</f>
        <v>46238</v>
      </c>
      <c r="F8661">
        <f>IF(INDEX(Transactions!$L:$L,ROW()-8)="",0,INDEX(Transactions!$Q:$Q,ROW()-8))</f>
        <v>0</v>
      </c>
    </row>
    <row r="8662" spans="2:6" x14ac:dyDescent="0.15">
      <c r="B8662">
        <f ca="1">IF(INDEX(Transactions!$L:$L,ROW()-8)="",TODAY(),INDEX(Transactions!$G:$G,ROW()-8))</f>
        <v>46238</v>
      </c>
      <c r="F8662">
        <f>IF(INDEX(Transactions!$L:$L,ROW()-8)="",0,INDEX(Transactions!$Q:$Q,ROW()-8))</f>
        <v>0</v>
      </c>
    </row>
    <row r="8663" spans="2:6" x14ac:dyDescent="0.15">
      <c r="B8663">
        <f ca="1">IF(INDEX(Transactions!$L:$L,ROW()-8)="",TODAY(),INDEX(Transactions!$G:$G,ROW()-8))</f>
        <v>46238</v>
      </c>
      <c r="F8663">
        <f>IF(INDEX(Transactions!$L:$L,ROW()-8)="",0,INDEX(Transactions!$Q:$Q,ROW()-8))</f>
        <v>0</v>
      </c>
    </row>
    <row r="8664" spans="2:6" x14ac:dyDescent="0.15">
      <c r="B8664">
        <f ca="1">IF(INDEX(Transactions!$L:$L,ROW()-8)="",TODAY(),INDEX(Transactions!$G:$G,ROW()-8))</f>
        <v>46238</v>
      </c>
      <c r="F8664">
        <f>IF(INDEX(Transactions!$L:$L,ROW()-8)="",0,INDEX(Transactions!$Q:$Q,ROW()-8))</f>
        <v>0</v>
      </c>
    </row>
    <row r="8665" spans="2:6" x14ac:dyDescent="0.15">
      <c r="B8665">
        <f ca="1">IF(INDEX(Transactions!$L:$L,ROW()-8)="",TODAY(),INDEX(Transactions!$G:$G,ROW()-8))</f>
        <v>46238</v>
      </c>
      <c r="F8665">
        <f>IF(INDEX(Transactions!$L:$L,ROW()-8)="",0,INDEX(Transactions!$Q:$Q,ROW()-8))</f>
        <v>0</v>
      </c>
    </row>
    <row r="8666" spans="2:6" x14ac:dyDescent="0.15">
      <c r="B8666">
        <f ca="1">IF(INDEX(Transactions!$L:$L,ROW()-8)="",TODAY(),INDEX(Transactions!$G:$G,ROW()-8))</f>
        <v>46238</v>
      </c>
      <c r="F8666">
        <f>IF(INDEX(Transactions!$L:$L,ROW()-8)="",0,INDEX(Transactions!$Q:$Q,ROW()-8))</f>
        <v>0</v>
      </c>
    </row>
    <row r="8667" spans="2:6" x14ac:dyDescent="0.15">
      <c r="B8667">
        <f ca="1">IF(INDEX(Transactions!$L:$L,ROW()-8)="",TODAY(),INDEX(Transactions!$G:$G,ROW()-8))</f>
        <v>46238</v>
      </c>
      <c r="F8667">
        <f>IF(INDEX(Transactions!$L:$L,ROW()-8)="",0,INDEX(Transactions!$Q:$Q,ROW()-8))</f>
        <v>0</v>
      </c>
    </row>
    <row r="8668" spans="2:6" x14ac:dyDescent="0.15">
      <c r="B8668">
        <f ca="1">IF(INDEX(Transactions!$L:$L,ROW()-8)="",TODAY(),INDEX(Transactions!$G:$G,ROW()-8))</f>
        <v>46238</v>
      </c>
      <c r="F8668">
        <f>IF(INDEX(Transactions!$L:$L,ROW()-8)="",0,INDEX(Transactions!$Q:$Q,ROW()-8))</f>
        <v>0</v>
      </c>
    </row>
    <row r="8669" spans="2:6" x14ac:dyDescent="0.15">
      <c r="B8669">
        <f ca="1">IF(INDEX(Transactions!$L:$L,ROW()-8)="",TODAY(),INDEX(Transactions!$G:$G,ROW()-8))</f>
        <v>46238</v>
      </c>
      <c r="F8669">
        <f>IF(INDEX(Transactions!$L:$L,ROW()-8)="",0,INDEX(Transactions!$Q:$Q,ROW()-8))</f>
        <v>0</v>
      </c>
    </row>
    <row r="8670" spans="2:6" x14ac:dyDescent="0.15">
      <c r="B8670">
        <f ca="1">IF(INDEX(Transactions!$L:$L,ROW()-8)="",TODAY(),INDEX(Transactions!$G:$G,ROW()-8))</f>
        <v>46238</v>
      </c>
      <c r="F8670">
        <f>IF(INDEX(Transactions!$L:$L,ROW()-8)="",0,INDEX(Transactions!$Q:$Q,ROW()-8))</f>
        <v>0</v>
      </c>
    </row>
    <row r="8671" spans="2:6" x14ac:dyDescent="0.15">
      <c r="B8671">
        <f ca="1">IF(INDEX(Transactions!$L:$L,ROW()-8)="",TODAY(),INDEX(Transactions!$G:$G,ROW()-8))</f>
        <v>46238</v>
      </c>
      <c r="F8671">
        <f>IF(INDEX(Transactions!$L:$L,ROW()-8)="",0,INDEX(Transactions!$Q:$Q,ROW()-8))</f>
        <v>0</v>
      </c>
    </row>
    <row r="8672" spans="2:6" x14ac:dyDescent="0.15">
      <c r="B8672">
        <f ca="1">IF(INDEX(Transactions!$L:$L,ROW()-8)="",TODAY(),INDEX(Transactions!$G:$G,ROW()-8))</f>
        <v>46238</v>
      </c>
      <c r="F8672">
        <f>IF(INDEX(Transactions!$L:$L,ROW()-8)="",0,INDEX(Transactions!$Q:$Q,ROW()-8))</f>
        <v>0</v>
      </c>
    </row>
    <row r="8673" spans="2:6" x14ac:dyDescent="0.15">
      <c r="B8673">
        <f ca="1">IF(INDEX(Transactions!$L:$L,ROW()-8)="",TODAY(),INDEX(Transactions!$G:$G,ROW()-8))</f>
        <v>46238</v>
      </c>
      <c r="F8673">
        <f>IF(INDEX(Transactions!$L:$L,ROW()-8)="",0,INDEX(Transactions!$Q:$Q,ROW()-8))</f>
        <v>0</v>
      </c>
    </row>
    <row r="8674" spans="2:6" x14ac:dyDescent="0.15">
      <c r="B8674">
        <f ca="1">IF(INDEX(Transactions!$L:$L,ROW()-8)="",TODAY(),INDEX(Transactions!$G:$G,ROW()-8))</f>
        <v>46238</v>
      </c>
      <c r="F8674">
        <f>IF(INDEX(Transactions!$L:$L,ROW()-8)="",0,INDEX(Transactions!$Q:$Q,ROW()-8))</f>
        <v>0</v>
      </c>
    </row>
    <row r="8675" spans="2:6" x14ac:dyDescent="0.15">
      <c r="B8675">
        <f ca="1">IF(INDEX(Transactions!$L:$L,ROW()-8)="",TODAY(),INDEX(Transactions!$G:$G,ROW()-8))</f>
        <v>46238</v>
      </c>
      <c r="F8675">
        <f>IF(INDEX(Transactions!$L:$L,ROW()-8)="",0,INDEX(Transactions!$Q:$Q,ROW()-8))</f>
        <v>0</v>
      </c>
    </row>
    <row r="8676" spans="2:6" x14ac:dyDescent="0.15">
      <c r="B8676">
        <f ca="1">IF(INDEX(Transactions!$L:$L,ROW()-8)="",TODAY(),INDEX(Transactions!$G:$G,ROW()-8))</f>
        <v>46238</v>
      </c>
      <c r="F8676">
        <f>IF(INDEX(Transactions!$L:$L,ROW()-8)="",0,INDEX(Transactions!$Q:$Q,ROW()-8))</f>
        <v>0</v>
      </c>
    </row>
    <row r="8677" spans="2:6" x14ac:dyDescent="0.15">
      <c r="B8677">
        <f ca="1">IF(INDEX(Transactions!$L:$L,ROW()-8)="",TODAY(),INDEX(Transactions!$G:$G,ROW()-8))</f>
        <v>46238</v>
      </c>
      <c r="F8677">
        <f>IF(INDEX(Transactions!$L:$L,ROW()-8)="",0,INDEX(Transactions!$Q:$Q,ROW()-8))</f>
        <v>0</v>
      </c>
    </row>
    <row r="8678" spans="2:6" x14ac:dyDescent="0.15">
      <c r="B8678">
        <f ca="1">IF(INDEX(Transactions!$L:$L,ROW()-8)="",TODAY(),INDEX(Transactions!$G:$G,ROW()-8))</f>
        <v>46238</v>
      </c>
      <c r="F8678">
        <f>IF(INDEX(Transactions!$L:$L,ROW()-8)="",0,INDEX(Transactions!$Q:$Q,ROW()-8))</f>
        <v>0</v>
      </c>
    </row>
    <row r="8679" spans="2:6" x14ac:dyDescent="0.15">
      <c r="B8679">
        <f ca="1">IF(INDEX(Transactions!$L:$L,ROW()-8)="",TODAY(),INDEX(Transactions!$G:$G,ROW()-8))</f>
        <v>46238</v>
      </c>
      <c r="F8679">
        <f>IF(INDEX(Transactions!$L:$L,ROW()-8)="",0,INDEX(Transactions!$Q:$Q,ROW()-8))</f>
        <v>0</v>
      </c>
    </row>
    <row r="8680" spans="2:6" x14ac:dyDescent="0.15">
      <c r="B8680">
        <f ca="1">IF(INDEX(Transactions!$L:$L,ROW()-8)="",TODAY(),INDEX(Transactions!$G:$G,ROW()-8))</f>
        <v>46238</v>
      </c>
      <c r="F8680">
        <f>IF(INDEX(Transactions!$L:$L,ROW()-8)="",0,INDEX(Transactions!$Q:$Q,ROW()-8))</f>
        <v>0</v>
      </c>
    </row>
    <row r="8681" spans="2:6" x14ac:dyDescent="0.15">
      <c r="B8681">
        <f ca="1">IF(INDEX(Transactions!$L:$L,ROW()-8)="",TODAY(),INDEX(Transactions!$G:$G,ROW()-8))</f>
        <v>46238</v>
      </c>
      <c r="F8681">
        <f>IF(INDEX(Transactions!$L:$L,ROW()-8)="",0,INDEX(Transactions!$Q:$Q,ROW()-8))</f>
        <v>0</v>
      </c>
    </row>
    <row r="8682" spans="2:6" x14ac:dyDescent="0.15">
      <c r="B8682">
        <f ca="1">IF(INDEX(Transactions!$L:$L,ROW()-8)="",TODAY(),INDEX(Transactions!$G:$G,ROW()-8))</f>
        <v>46238</v>
      </c>
      <c r="F8682">
        <f>IF(INDEX(Transactions!$L:$L,ROW()-8)="",0,INDEX(Transactions!$Q:$Q,ROW()-8))</f>
        <v>0</v>
      </c>
    </row>
    <row r="8683" spans="2:6" x14ac:dyDescent="0.15">
      <c r="B8683">
        <f ca="1">IF(INDEX(Transactions!$L:$L,ROW()-8)="",TODAY(),INDEX(Transactions!$G:$G,ROW()-8))</f>
        <v>46238</v>
      </c>
      <c r="F8683">
        <f>IF(INDEX(Transactions!$L:$L,ROW()-8)="",0,INDEX(Transactions!$Q:$Q,ROW()-8))</f>
        <v>0</v>
      </c>
    </row>
    <row r="8684" spans="2:6" x14ac:dyDescent="0.15">
      <c r="B8684">
        <f ca="1">IF(INDEX(Transactions!$L:$L,ROW()-8)="",TODAY(),INDEX(Transactions!$G:$G,ROW()-8))</f>
        <v>46238</v>
      </c>
      <c r="F8684">
        <f>IF(INDEX(Transactions!$L:$L,ROW()-8)="",0,INDEX(Transactions!$Q:$Q,ROW()-8))</f>
        <v>0</v>
      </c>
    </row>
    <row r="8685" spans="2:6" x14ac:dyDescent="0.15">
      <c r="B8685">
        <f ca="1">IF(INDEX(Transactions!$L:$L,ROW()-8)="",TODAY(),INDEX(Transactions!$G:$G,ROW()-8))</f>
        <v>46238</v>
      </c>
      <c r="F8685">
        <f>IF(INDEX(Transactions!$L:$L,ROW()-8)="",0,INDEX(Transactions!$Q:$Q,ROW()-8))</f>
        <v>0</v>
      </c>
    </row>
    <row r="8686" spans="2:6" x14ac:dyDescent="0.15">
      <c r="B8686">
        <f ca="1">IF(INDEX(Transactions!$L:$L,ROW()-8)="",TODAY(),INDEX(Transactions!$G:$G,ROW()-8))</f>
        <v>46238</v>
      </c>
      <c r="F8686">
        <f>IF(INDEX(Transactions!$L:$L,ROW()-8)="",0,INDEX(Transactions!$Q:$Q,ROW()-8))</f>
        <v>0</v>
      </c>
    </row>
    <row r="8687" spans="2:6" x14ac:dyDescent="0.15">
      <c r="B8687">
        <f ca="1">IF(INDEX(Transactions!$L:$L,ROW()-8)="",TODAY(),INDEX(Transactions!$G:$G,ROW()-8))</f>
        <v>46238</v>
      </c>
      <c r="F8687">
        <f>IF(INDEX(Transactions!$L:$L,ROW()-8)="",0,INDEX(Transactions!$Q:$Q,ROW()-8))</f>
        <v>0</v>
      </c>
    </row>
    <row r="8688" spans="2:6" x14ac:dyDescent="0.15">
      <c r="B8688">
        <f ca="1">IF(INDEX(Transactions!$L:$L,ROW()-8)="",TODAY(),INDEX(Transactions!$G:$G,ROW()-8))</f>
        <v>46238</v>
      </c>
      <c r="F8688">
        <f>IF(INDEX(Transactions!$L:$L,ROW()-8)="",0,INDEX(Transactions!$Q:$Q,ROW()-8))</f>
        <v>0</v>
      </c>
    </row>
    <row r="8689" spans="2:6" x14ac:dyDescent="0.15">
      <c r="B8689">
        <f ca="1">IF(INDEX(Transactions!$L:$L,ROW()-8)="",TODAY(),INDEX(Transactions!$G:$G,ROW()-8))</f>
        <v>46238</v>
      </c>
      <c r="F8689">
        <f>IF(INDEX(Transactions!$L:$L,ROW()-8)="",0,INDEX(Transactions!$Q:$Q,ROW()-8))</f>
        <v>0</v>
      </c>
    </row>
    <row r="8690" spans="2:6" x14ac:dyDescent="0.15">
      <c r="B8690">
        <f ca="1">IF(INDEX(Transactions!$L:$L,ROW()-8)="",TODAY(),INDEX(Transactions!$G:$G,ROW()-8))</f>
        <v>46238</v>
      </c>
      <c r="F8690">
        <f>IF(INDEX(Transactions!$L:$L,ROW()-8)="",0,INDEX(Transactions!$Q:$Q,ROW()-8))</f>
        <v>0</v>
      </c>
    </row>
    <row r="8691" spans="2:6" x14ac:dyDescent="0.15">
      <c r="B8691">
        <f ca="1">IF(INDEX(Transactions!$L:$L,ROW()-8)="",TODAY(),INDEX(Transactions!$G:$G,ROW()-8))</f>
        <v>46238</v>
      </c>
      <c r="F8691">
        <f>IF(INDEX(Transactions!$L:$L,ROW()-8)="",0,INDEX(Transactions!$Q:$Q,ROW()-8))</f>
        <v>0</v>
      </c>
    </row>
    <row r="8692" spans="2:6" x14ac:dyDescent="0.15">
      <c r="B8692">
        <f ca="1">IF(INDEX(Transactions!$L:$L,ROW()-8)="",TODAY(),INDEX(Transactions!$G:$G,ROW()-8))</f>
        <v>46238</v>
      </c>
      <c r="F8692">
        <f>IF(INDEX(Transactions!$L:$L,ROW()-8)="",0,INDEX(Transactions!$Q:$Q,ROW()-8))</f>
        <v>0</v>
      </c>
    </row>
    <row r="8693" spans="2:6" x14ac:dyDescent="0.15">
      <c r="B8693">
        <f ca="1">IF(INDEX(Transactions!$L:$L,ROW()-8)="",TODAY(),INDEX(Transactions!$G:$G,ROW()-8))</f>
        <v>46238</v>
      </c>
      <c r="F8693">
        <f>IF(INDEX(Transactions!$L:$L,ROW()-8)="",0,INDEX(Transactions!$Q:$Q,ROW()-8))</f>
        <v>0</v>
      </c>
    </row>
    <row r="8694" spans="2:6" x14ac:dyDescent="0.15">
      <c r="B8694">
        <f ca="1">IF(INDEX(Transactions!$L:$L,ROW()-8)="",TODAY(),INDEX(Transactions!$G:$G,ROW()-8))</f>
        <v>46238</v>
      </c>
      <c r="F8694">
        <f>IF(INDEX(Transactions!$L:$L,ROW()-8)="",0,INDEX(Transactions!$Q:$Q,ROW()-8))</f>
        <v>0</v>
      </c>
    </row>
    <row r="8695" spans="2:6" x14ac:dyDescent="0.15">
      <c r="B8695">
        <f ca="1">IF(INDEX(Transactions!$L:$L,ROW()-8)="",TODAY(),INDEX(Transactions!$G:$G,ROW()-8))</f>
        <v>46238</v>
      </c>
      <c r="F8695">
        <f>IF(INDEX(Transactions!$L:$L,ROW()-8)="",0,INDEX(Transactions!$Q:$Q,ROW()-8))</f>
        <v>0</v>
      </c>
    </row>
    <row r="8696" spans="2:6" x14ac:dyDescent="0.15">
      <c r="B8696">
        <f ca="1">IF(INDEX(Transactions!$L:$L,ROW()-8)="",TODAY(),INDEX(Transactions!$G:$G,ROW()-8))</f>
        <v>46238</v>
      </c>
      <c r="F8696">
        <f>IF(INDEX(Transactions!$L:$L,ROW()-8)="",0,INDEX(Transactions!$Q:$Q,ROW()-8))</f>
        <v>0</v>
      </c>
    </row>
    <row r="8697" spans="2:6" x14ac:dyDescent="0.15">
      <c r="B8697">
        <f ca="1">IF(INDEX(Transactions!$L:$L,ROW()-8)="",TODAY(),INDEX(Transactions!$G:$G,ROW()-8))</f>
        <v>46238</v>
      </c>
      <c r="F8697">
        <f>IF(INDEX(Transactions!$L:$L,ROW()-8)="",0,INDEX(Transactions!$Q:$Q,ROW()-8))</f>
        <v>0</v>
      </c>
    </row>
    <row r="8698" spans="2:6" x14ac:dyDescent="0.15">
      <c r="B8698">
        <f ca="1">IF(INDEX(Transactions!$L:$L,ROW()-8)="",TODAY(),INDEX(Transactions!$G:$G,ROW()-8))</f>
        <v>46238</v>
      </c>
      <c r="F8698">
        <f>IF(INDEX(Transactions!$L:$L,ROW()-8)="",0,INDEX(Transactions!$Q:$Q,ROW()-8))</f>
        <v>0</v>
      </c>
    </row>
    <row r="8699" spans="2:6" x14ac:dyDescent="0.15">
      <c r="B8699">
        <f ca="1">IF(INDEX(Transactions!$L:$L,ROW()-8)="",TODAY(),INDEX(Transactions!$G:$G,ROW()-8))</f>
        <v>46238</v>
      </c>
      <c r="F8699">
        <f>IF(INDEX(Transactions!$L:$L,ROW()-8)="",0,INDEX(Transactions!$Q:$Q,ROW()-8))</f>
        <v>0</v>
      </c>
    </row>
    <row r="8700" spans="2:6" x14ac:dyDescent="0.15">
      <c r="B8700">
        <f ca="1">IF(INDEX(Transactions!$L:$L,ROW()-8)="",TODAY(),INDEX(Transactions!$G:$G,ROW()-8))</f>
        <v>46238</v>
      </c>
      <c r="F8700">
        <f>IF(INDEX(Transactions!$L:$L,ROW()-8)="",0,INDEX(Transactions!$Q:$Q,ROW()-8))</f>
        <v>0</v>
      </c>
    </row>
    <row r="8701" spans="2:6" x14ac:dyDescent="0.15">
      <c r="B8701">
        <f ca="1">IF(INDEX(Transactions!$L:$L,ROW()-8)="",TODAY(),INDEX(Transactions!$G:$G,ROW()-8))</f>
        <v>46238</v>
      </c>
      <c r="F8701">
        <f>IF(INDEX(Transactions!$L:$L,ROW()-8)="",0,INDEX(Transactions!$Q:$Q,ROW()-8))</f>
        <v>0</v>
      </c>
    </row>
    <row r="8702" spans="2:6" x14ac:dyDescent="0.15">
      <c r="B8702">
        <f ca="1">IF(INDEX(Transactions!$L:$L,ROW()-8)="",TODAY(),INDEX(Transactions!$G:$G,ROW()-8))</f>
        <v>46238</v>
      </c>
      <c r="F8702">
        <f>IF(INDEX(Transactions!$L:$L,ROW()-8)="",0,INDEX(Transactions!$Q:$Q,ROW()-8))</f>
        <v>0</v>
      </c>
    </row>
    <row r="8703" spans="2:6" x14ac:dyDescent="0.15">
      <c r="B8703">
        <f ca="1">IF(INDEX(Transactions!$L:$L,ROW()-8)="",TODAY(),INDEX(Transactions!$G:$G,ROW()-8))</f>
        <v>46238</v>
      </c>
      <c r="F8703">
        <f>IF(INDEX(Transactions!$L:$L,ROW()-8)="",0,INDEX(Transactions!$Q:$Q,ROW()-8))</f>
        <v>0</v>
      </c>
    </row>
    <row r="8704" spans="2:6" x14ac:dyDescent="0.15">
      <c r="B8704">
        <f ca="1">IF(INDEX(Transactions!$L:$L,ROW()-8)="",TODAY(),INDEX(Transactions!$G:$G,ROW()-8))</f>
        <v>46238</v>
      </c>
      <c r="F8704">
        <f>IF(INDEX(Transactions!$L:$L,ROW()-8)="",0,INDEX(Transactions!$Q:$Q,ROW()-8))</f>
        <v>0</v>
      </c>
    </row>
    <row r="8705" spans="2:6" x14ac:dyDescent="0.15">
      <c r="B8705">
        <f ca="1">IF(INDEX(Transactions!$L:$L,ROW()-8)="",TODAY(),INDEX(Transactions!$G:$G,ROW()-8))</f>
        <v>46238</v>
      </c>
      <c r="F8705">
        <f>IF(INDEX(Transactions!$L:$L,ROW()-8)="",0,INDEX(Transactions!$Q:$Q,ROW()-8))</f>
        <v>0</v>
      </c>
    </row>
    <row r="8706" spans="2:6" x14ac:dyDescent="0.15">
      <c r="B8706">
        <f ca="1">IF(INDEX(Transactions!$L:$L,ROW()-8)="",TODAY(),INDEX(Transactions!$G:$G,ROW()-8))</f>
        <v>46238</v>
      </c>
      <c r="F8706">
        <f>IF(INDEX(Transactions!$L:$L,ROW()-8)="",0,INDEX(Transactions!$Q:$Q,ROW()-8))</f>
        <v>0</v>
      </c>
    </row>
    <row r="8707" spans="2:6" x14ac:dyDescent="0.15">
      <c r="B8707">
        <f ca="1">IF(INDEX(Transactions!$L:$L,ROW()-8)="",TODAY(),INDEX(Transactions!$G:$G,ROW()-8))</f>
        <v>46238</v>
      </c>
      <c r="F8707">
        <f>IF(INDEX(Transactions!$L:$L,ROW()-8)="",0,INDEX(Transactions!$Q:$Q,ROW()-8))</f>
        <v>0</v>
      </c>
    </row>
    <row r="8708" spans="2:6" x14ac:dyDescent="0.15">
      <c r="B8708">
        <f ca="1">IF(INDEX(Transactions!$L:$L,ROW()-8)="",TODAY(),INDEX(Transactions!$G:$G,ROW()-8))</f>
        <v>46238</v>
      </c>
      <c r="F8708">
        <f>IF(INDEX(Transactions!$L:$L,ROW()-8)="",0,INDEX(Transactions!$Q:$Q,ROW()-8))</f>
        <v>0</v>
      </c>
    </row>
    <row r="8709" spans="2:6" x14ac:dyDescent="0.15">
      <c r="B8709">
        <f ca="1">IF(INDEX(Transactions!$L:$L,ROW()-8)="",TODAY(),INDEX(Transactions!$G:$G,ROW()-8))</f>
        <v>46238</v>
      </c>
      <c r="F8709">
        <f>IF(INDEX(Transactions!$L:$L,ROW()-8)="",0,INDEX(Transactions!$Q:$Q,ROW()-8))</f>
        <v>0</v>
      </c>
    </row>
    <row r="8710" spans="2:6" x14ac:dyDescent="0.15">
      <c r="B8710">
        <f ca="1">IF(INDEX(Transactions!$L:$L,ROW()-8)="",TODAY(),INDEX(Transactions!$G:$G,ROW()-8))</f>
        <v>46238</v>
      </c>
      <c r="F8710">
        <f>IF(INDEX(Transactions!$L:$L,ROW()-8)="",0,INDEX(Transactions!$Q:$Q,ROW()-8))</f>
        <v>0</v>
      </c>
    </row>
    <row r="8711" spans="2:6" x14ac:dyDescent="0.15">
      <c r="B8711">
        <f ca="1">IF(INDEX(Transactions!$L:$L,ROW()-8)="",TODAY(),INDEX(Transactions!$G:$G,ROW()-8))</f>
        <v>46238</v>
      </c>
      <c r="F8711">
        <f>IF(INDEX(Transactions!$L:$L,ROW()-8)="",0,INDEX(Transactions!$Q:$Q,ROW()-8))</f>
        <v>0</v>
      </c>
    </row>
    <row r="8712" spans="2:6" x14ac:dyDescent="0.15">
      <c r="B8712">
        <f ca="1">IF(INDEX(Transactions!$L:$L,ROW()-8)="",TODAY(),INDEX(Transactions!$G:$G,ROW()-8))</f>
        <v>46238</v>
      </c>
      <c r="F8712">
        <f>IF(INDEX(Transactions!$L:$L,ROW()-8)="",0,INDEX(Transactions!$Q:$Q,ROW()-8))</f>
        <v>0</v>
      </c>
    </row>
    <row r="8713" spans="2:6" x14ac:dyDescent="0.15">
      <c r="B8713">
        <f ca="1">IF(INDEX(Transactions!$L:$L,ROW()-8)="",TODAY(),INDEX(Transactions!$G:$G,ROW()-8))</f>
        <v>46238</v>
      </c>
      <c r="F8713">
        <f>IF(INDEX(Transactions!$L:$L,ROW()-8)="",0,INDEX(Transactions!$Q:$Q,ROW()-8))</f>
        <v>0</v>
      </c>
    </row>
    <row r="8714" spans="2:6" x14ac:dyDescent="0.15">
      <c r="B8714">
        <f ca="1">IF(INDEX(Transactions!$L:$L,ROW()-8)="",TODAY(),INDEX(Transactions!$G:$G,ROW()-8))</f>
        <v>46238</v>
      </c>
      <c r="F8714">
        <f>IF(INDEX(Transactions!$L:$L,ROW()-8)="",0,INDEX(Transactions!$Q:$Q,ROW()-8))</f>
        <v>0</v>
      </c>
    </row>
    <row r="8715" spans="2:6" x14ac:dyDescent="0.15">
      <c r="B8715">
        <f ca="1">IF(INDEX(Transactions!$L:$L,ROW()-8)="",TODAY(),INDEX(Transactions!$G:$G,ROW()-8))</f>
        <v>46238</v>
      </c>
      <c r="F8715">
        <f>IF(INDEX(Transactions!$L:$L,ROW()-8)="",0,INDEX(Transactions!$Q:$Q,ROW()-8))</f>
        <v>0</v>
      </c>
    </row>
    <row r="8716" spans="2:6" x14ac:dyDescent="0.15">
      <c r="B8716">
        <f ca="1">IF(INDEX(Transactions!$L:$L,ROW()-8)="",TODAY(),INDEX(Transactions!$G:$G,ROW()-8))</f>
        <v>46238</v>
      </c>
      <c r="F8716">
        <f>IF(INDEX(Transactions!$L:$L,ROW()-8)="",0,INDEX(Transactions!$Q:$Q,ROW()-8))</f>
        <v>0</v>
      </c>
    </row>
    <row r="8717" spans="2:6" x14ac:dyDescent="0.15">
      <c r="B8717">
        <f ca="1">IF(INDEX(Transactions!$L:$L,ROW()-8)="",TODAY(),INDEX(Transactions!$G:$G,ROW()-8))</f>
        <v>46238</v>
      </c>
      <c r="F8717">
        <f>IF(INDEX(Transactions!$L:$L,ROW()-8)="",0,INDEX(Transactions!$Q:$Q,ROW()-8))</f>
        <v>0</v>
      </c>
    </row>
    <row r="8718" spans="2:6" x14ac:dyDescent="0.15">
      <c r="B8718">
        <f ca="1">IF(INDEX(Transactions!$L:$L,ROW()-8)="",TODAY(),INDEX(Transactions!$G:$G,ROW()-8))</f>
        <v>46238</v>
      </c>
      <c r="F8718">
        <f>IF(INDEX(Transactions!$L:$L,ROW()-8)="",0,INDEX(Transactions!$Q:$Q,ROW()-8))</f>
        <v>0</v>
      </c>
    </row>
    <row r="8719" spans="2:6" x14ac:dyDescent="0.15">
      <c r="B8719">
        <f ca="1">IF(INDEX(Transactions!$L:$L,ROW()-8)="",TODAY(),INDEX(Transactions!$G:$G,ROW()-8))</f>
        <v>46238</v>
      </c>
      <c r="F8719">
        <f>IF(INDEX(Transactions!$L:$L,ROW()-8)="",0,INDEX(Transactions!$Q:$Q,ROW()-8))</f>
        <v>0</v>
      </c>
    </row>
    <row r="8720" spans="2:6" x14ac:dyDescent="0.15">
      <c r="B8720">
        <f ca="1">IF(INDEX(Transactions!$L:$L,ROW()-8)="",TODAY(),INDEX(Transactions!$G:$G,ROW()-8))</f>
        <v>46238</v>
      </c>
      <c r="F8720">
        <f>IF(INDEX(Transactions!$L:$L,ROW()-8)="",0,INDEX(Transactions!$Q:$Q,ROW()-8))</f>
        <v>0</v>
      </c>
    </row>
    <row r="8721" spans="2:6" x14ac:dyDescent="0.15">
      <c r="B8721">
        <f ca="1">IF(INDEX(Transactions!$L:$L,ROW()-8)="",TODAY(),INDEX(Transactions!$G:$G,ROW()-8))</f>
        <v>46238</v>
      </c>
      <c r="F8721">
        <f>IF(INDEX(Transactions!$L:$L,ROW()-8)="",0,INDEX(Transactions!$Q:$Q,ROW()-8))</f>
        <v>0</v>
      </c>
    </row>
    <row r="8722" spans="2:6" x14ac:dyDescent="0.15">
      <c r="B8722">
        <f ca="1">IF(INDEX(Transactions!$L:$L,ROW()-8)="",TODAY(),INDEX(Transactions!$G:$G,ROW()-8))</f>
        <v>46238</v>
      </c>
      <c r="F8722">
        <f>IF(INDEX(Transactions!$L:$L,ROW()-8)="",0,INDEX(Transactions!$Q:$Q,ROW()-8))</f>
        <v>0</v>
      </c>
    </row>
    <row r="8723" spans="2:6" x14ac:dyDescent="0.15">
      <c r="B8723">
        <f ca="1">IF(INDEX(Transactions!$L:$L,ROW()-8)="",TODAY(),INDEX(Transactions!$G:$G,ROW()-8))</f>
        <v>46238</v>
      </c>
      <c r="F8723">
        <f>IF(INDEX(Transactions!$L:$L,ROW()-8)="",0,INDEX(Transactions!$Q:$Q,ROW()-8))</f>
        <v>0</v>
      </c>
    </row>
    <row r="8724" spans="2:6" x14ac:dyDescent="0.15">
      <c r="B8724">
        <f ca="1">IF(INDEX(Transactions!$L:$L,ROW()-8)="",TODAY(),INDEX(Transactions!$G:$G,ROW()-8))</f>
        <v>46238</v>
      </c>
      <c r="F8724">
        <f>IF(INDEX(Transactions!$L:$L,ROW()-8)="",0,INDEX(Transactions!$Q:$Q,ROW()-8))</f>
        <v>0</v>
      </c>
    </row>
    <row r="8725" spans="2:6" x14ac:dyDescent="0.15">
      <c r="B8725">
        <f ca="1">IF(INDEX(Transactions!$L:$L,ROW()-8)="",TODAY(),INDEX(Transactions!$G:$G,ROW()-8))</f>
        <v>46238</v>
      </c>
      <c r="F8725">
        <f>IF(INDEX(Transactions!$L:$L,ROW()-8)="",0,INDEX(Transactions!$Q:$Q,ROW()-8))</f>
        <v>0</v>
      </c>
    </row>
    <row r="8726" spans="2:6" x14ac:dyDescent="0.15">
      <c r="B8726">
        <f ca="1">IF(INDEX(Transactions!$L:$L,ROW()-8)="",TODAY(),INDEX(Transactions!$G:$G,ROW()-8))</f>
        <v>46238</v>
      </c>
      <c r="F8726">
        <f>IF(INDEX(Transactions!$L:$L,ROW()-8)="",0,INDEX(Transactions!$Q:$Q,ROW()-8))</f>
        <v>0</v>
      </c>
    </row>
    <row r="8727" spans="2:6" x14ac:dyDescent="0.15">
      <c r="B8727">
        <f ca="1">IF(INDEX(Transactions!$L:$L,ROW()-8)="",TODAY(),INDEX(Transactions!$G:$G,ROW()-8))</f>
        <v>46238</v>
      </c>
      <c r="F8727">
        <f>IF(INDEX(Transactions!$L:$L,ROW()-8)="",0,INDEX(Transactions!$Q:$Q,ROW()-8))</f>
        <v>0</v>
      </c>
    </row>
    <row r="8728" spans="2:6" x14ac:dyDescent="0.15">
      <c r="B8728">
        <f ca="1">IF(INDEX(Transactions!$L:$L,ROW()-8)="",TODAY(),INDEX(Transactions!$G:$G,ROW()-8))</f>
        <v>46238</v>
      </c>
      <c r="F8728">
        <f>IF(INDEX(Transactions!$L:$L,ROW()-8)="",0,INDEX(Transactions!$Q:$Q,ROW()-8))</f>
        <v>0</v>
      </c>
    </row>
    <row r="8729" spans="2:6" x14ac:dyDescent="0.15">
      <c r="B8729">
        <f ca="1">IF(INDEX(Transactions!$L:$L,ROW()-8)="",TODAY(),INDEX(Transactions!$G:$G,ROW()-8))</f>
        <v>46238</v>
      </c>
      <c r="F8729">
        <f>IF(INDEX(Transactions!$L:$L,ROW()-8)="",0,INDEX(Transactions!$Q:$Q,ROW()-8))</f>
        <v>0</v>
      </c>
    </row>
    <row r="8730" spans="2:6" x14ac:dyDescent="0.15">
      <c r="B8730">
        <f ca="1">IF(INDEX(Transactions!$L:$L,ROW()-8)="",TODAY(),INDEX(Transactions!$G:$G,ROW()-8))</f>
        <v>46238</v>
      </c>
      <c r="F8730">
        <f>IF(INDEX(Transactions!$L:$L,ROW()-8)="",0,INDEX(Transactions!$Q:$Q,ROW()-8))</f>
        <v>0</v>
      </c>
    </row>
    <row r="8731" spans="2:6" x14ac:dyDescent="0.15">
      <c r="B8731">
        <f ca="1">IF(INDEX(Transactions!$L:$L,ROW()-8)="",TODAY(),INDEX(Transactions!$G:$G,ROW()-8))</f>
        <v>46238</v>
      </c>
      <c r="F8731">
        <f>IF(INDEX(Transactions!$L:$L,ROW()-8)="",0,INDEX(Transactions!$Q:$Q,ROW()-8))</f>
        <v>0</v>
      </c>
    </row>
    <row r="8732" spans="2:6" x14ac:dyDescent="0.15">
      <c r="B8732">
        <f ca="1">IF(INDEX(Transactions!$L:$L,ROW()-8)="",TODAY(),INDEX(Transactions!$G:$G,ROW()-8))</f>
        <v>46238</v>
      </c>
      <c r="F8732">
        <f>IF(INDEX(Transactions!$L:$L,ROW()-8)="",0,INDEX(Transactions!$Q:$Q,ROW()-8))</f>
        <v>0</v>
      </c>
    </row>
    <row r="8733" spans="2:6" x14ac:dyDescent="0.15">
      <c r="B8733">
        <f ca="1">IF(INDEX(Transactions!$L:$L,ROW()-8)="",TODAY(),INDEX(Transactions!$G:$G,ROW()-8))</f>
        <v>46238</v>
      </c>
      <c r="F8733">
        <f>IF(INDEX(Transactions!$L:$L,ROW()-8)="",0,INDEX(Transactions!$Q:$Q,ROW()-8))</f>
        <v>0</v>
      </c>
    </row>
    <row r="8734" spans="2:6" x14ac:dyDescent="0.15">
      <c r="B8734">
        <f ca="1">IF(INDEX(Transactions!$L:$L,ROW()-8)="",TODAY(),INDEX(Transactions!$G:$G,ROW()-8))</f>
        <v>46238</v>
      </c>
      <c r="F8734">
        <f>IF(INDEX(Transactions!$L:$L,ROW()-8)="",0,INDEX(Transactions!$Q:$Q,ROW()-8))</f>
        <v>0</v>
      </c>
    </row>
    <row r="8735" spans="2:6" x14ac:dyDescent="0.15">
      <c r="B8735">
        <f ca="1">IF(INDEX(Transactions!$L:$L,ROW()-8)="",TODAY(),INDEX(Transactions!$G:$G,ROW()-8))</f>
        <v>46238</v>
      </c>
      <c r="F8735">
        <f>IF(INDEX(Transactions!$L:$L,ROW()-8)="",0,INDEX(Transactions!$Q:$Q,ROW()-8))</f>
        <v>0</v>
      </c>
    </row>
    <row r="8736" spans="2:6" x14ac:dyDescent="0.15">
      <c r="B8736">
        <f ca="1">IF(INDEX(Transactions!$L:$L,ROW()-8)="",TODAY(),INDEX(Transactions!$G:$G,ROW()-8))</f>
        <v>46238</v>
      </c>
      <c r="F8736">
        <f>IF(INDEX(Transactions!$L:$L,ROW()-8)="",0,INDEX(Transactions!$Q:$Q,ROW()-8))</f>
        <v>0</v>
      </c>
    </row>
    <row r="8737" spans="2:6" x14ac:dyDescent="0.15">
      <c r="B8737">
        <f ca="1">IF(INDEX(Transactions!$L:$L,ROW()-8)="",TODAY(),INDEX(Transactions!$G:$G,ROW()-8))</f>
        <v>46238</v>
      </c>
      <c r="F8737">
        <f>IF(INDEX(Transactions!$L:$L,ROW()-8)="",0,INDEX(Transactions!$Q:$Q,ROW()-8))</f>
        <v>0</v>
      </c>
    </row>
    <row r="8738" spans="2:6" x14ac:dyDescent="0.15">
      <c r="B8738">
        <f ca="1">IF(INDEX(Transactions!$L:$L,ROW()-8)="",TODAY(),INDEX(Transactions!$G:$G,ROW()-8))</f>
        <v>46238</v>
      </c>
      <c r="F8738">
        <f>IF(INDEX(Transactions!$L:$L,ROW()-8)="",0,INDEX(Transactions!$Q:$Q,ROW()-8))</f>
        <v>0</v>
      </c>
    </row>
    <row r="8739" spans="2:6" x14ac:dyDescent="0.15">
      <c r="B8739">
        <f ca="1">IF(INDEX(Transactions!$L:$L,ROW()-8)="",TODAY(),INDEX(Transactions!$G:$G,ROW()-8))</f>
        <v>46238</v>
      </c>
      <c r="F8739">
        <f>IF(INDEX(Transactions!$L:$L,ROW()-8)="",0,INDEX(Transactions!$Q:$Q,ROW()-8))</f>
        <v>0</v>
      </c>
    </row>
    <row r="8740" spans="2:6" x14ac:dyDescent="0.15">
      <c r="B8740">
        <f ca="1">IF(INDEX(Transactions!$L:$L,ROW()-8)="",TODAY(),INDEX(Transactions!$G:$G,ROW()-8))</f>
        <v>46238</v>
      </c>
      <c r="F8740">
        <f>IF(INDEX(Transactions!$L:$L,ROW()-8)="",0,INDEX(Transactions!$Q:$Q,ROW()-8))</f>
        <v>0</v>
      </c>
    </row>
    <row r="8741" spans="2:6" x14ac:dyDescent="0.15">
      <c r="B8741">
        <f ca="1">IF(INDEX(Transactions!$L:$L,ROW()-8)="",TODAY(),INDEX(Transactions!$G:$G,ROW()-8))</f>
        <v>46238</v>
      </c>
      <c r="F8741">
        <f>IF(INDEX(Transactions!$L:$L,ROW()-8)="",0,INDEX(Transactions!$Q:$Q,ROW()-8))</f>
        <v>0</v>
      </c>
    </row>
    <row r="8742" spans="2:6" x14ac:dyDescent="0.15">
      <c r="B8742">
        <f ca="1">IF(INDEX(Transactions!$L:$L,ROW()-8)="",TODAY(),INDEX(Transactions!$G:$G,ROW()-8))</f>
        <v>46238</v>
      </c>
      <c r="F8742">
        <f>IF(INDEX(Transactions!$L:$L,ROW()-8)="",0,INDEX(Transactions!$Q:$Q,ROW()-8))</f>
        <v>0</v>
      </c>
    </row>
    <row r="8743" spans="2:6" x14ac:dyDescent="0.15">
      <c r="B8743">
        <f ca="1">IF(INDEX(Transactions!$L:$L,ROW()-8)="",TODAY(),INDEX(Transactions!$G:$G,ROW()-8))</f>
        <v>46238</v>
      </c>
      <c r="F8743">
        <f>IF(INDEX(Transactions!$L:$L,ROW()-8)="",0,INDEX(Transactions!$Q:$Q,ROW()-8))</f>
        <v>0</v>
      </c>
    </row>
    <row r="8744" spans="2:6" x14ac:dyDescent="0.15">
      <c r="B8744">
        <f ca="1">IF(INDEX(Transactions!$L:$L,ROW()-8)="",TODAY(),INDEX(Transactions!$G:$G,ROW()-8))</f>
        <v>46238</v>
      </c>
      <c r="F8744">
        <f>IF(INDEX(Transactions!$L:$L,ROW()-8)="",0,INDEX(Transactions!$Q:$Q,ROW()-8))</f>
        <v>0</v>
      </c>
    </row>
    <row r="8745" spans="2:6" x14ac:dyDescent="0.15">
      <c r="B8745">
        <f ca="1">IF(INDEX(Transactions!$L:$L,ROW()-8)="",TODAY(),INDEX(Transactions!$G:$G,ROW()-8))</f>
        <v>46238</v>
      </c>
      <c r="F8745">
        <f>IF(INDEX(Transactions!$L:$L,ROW()-8)="",0,INDEX(Transactions!$Q:$Q,ROW()-8))</f>
        <v>0</v>
      </c>
    </row>
    <row r="8746" spans="2:6" x14ac:dyDescent="0.15">
      <c r="B8746">
        <f ca="1">IF(INDEX(Transactions!$L:$L,ROW()-8)="",TODAY(),INDEX(Transactions!$G:$G,ROW()-8))</f>
        <v>46238</v>
      </c>
      <c r="F8746">
        <f>IF(INDEX(Transactions!$L:$L,ROW()-8)="",0,INDEX(Transactions!$Q:$Q,ROW()-8))</f>
        <v>0</v>
      </c>
    </row>
    <row r="8747" spans="2:6" x14ac:dyDescent="0.15">
      <c r="B8747">
        <f ca="1">IF(INDEX(Transactions!$L:$L,ROW()-8)="",TODAY(),INDEX(Transactions!$G:$G,ROW()-8))</f>
        <v>46238</v>
      </c>
      <c r="F8747">
        <f>IF(INDEX(Transactions!$L:$L,ROW()-8)="",0,INDEX(Transactions!$Q:$Q,ROW()-8))</f>
        <v>0</v>
      </c>
    </row>
    <row r="8748" spans="2:6" x14ac:dyDescent="0.15">
      <c r="B8748">
        <f ca="1">IF(INDEX(Transactions!$L:$L,ROW()-8)="",TODAY(),INDEX(Transactions!$G:$G,ROW()-8))</f>
        <v>46238</v>
      </c>
      <c r="F8748">
        <f>IF(INDEX(Transactions!$L:$L,ROW()-8)="",0,INDEX(Transactions!$Q:$Q,ROW()-8))</f>
        <v>0</v>
      </c>
    </row>
    <row r="8749" spans="2:6" x14ac:dyDescent="0.15">
      <c r="B8749">
        <f ca="1">IF(INDEX(Transactions!$L:$L,ROW()-8)="",TODAY(),INDEX(Transactions!$G:$G,ROW()-8))</f>
        <v>46238</v>
      </c>
      <c r="F8749">
        <f>IF(INDEX(Transactions!$L:$L,ROW()-8)="",0,INDEX(Transactions!$Q:$Q,ROW()-8))</f>
        <v>0</v>
      </c>
    </row>
    <row r="8750" spans="2:6" x14ac:dyDescent="0.15">
      <c r="B8750">
        <f ca="1">IF(INDEX(Transactions!$L:$L,ROW()-8)="",TODAY(),INDEX(Transactions!$G:$G,ROW()-8))</f>
        <v>46238</v>
      </c>
      <c r="F8750">
        <f>IF(INDEX(Transactions!$L:$L,ROW()-8)="",0,INDEX(Transactions!$Q:$Q,ROW()-8))</f>
        <v>0</v>
      </c>
    </row>
    <row r="8751" spans="2:6" x14ac:dyDescent="0.15">
      <c r="B8751">
        <f ca="1">IF(INDEX(Transactions!$L:$L,ROW()-8)="",TODAY(),INDEX(Transactions!$G:$G,ROW()-8))</f>
        <v>46238</v>
      </c>
      <c r="F8751">
        <f>IF(INDEX(Transactions!$L:$L,ROW()-8)="",0,INDEX(Transactions!$Q:$Q,ROW()-8))</f>
        <v>0</v>
      </c>
    </row>
    <row r="8752" spans="2:6" x14ac:dyDescent="0.15">
      <c r="B8752">
        <f ca="1">IF(INDEX(Transactions!$L:$L,ROW()-8)="",TODAY(),INDEX(Transactions!$G:$G,ROW()-8))</f>
        <v>46238</v>
      </c>
      <c r="F8752">
        <f>IF(INDEX(Transactions!$L:$L,ROW()-8)="",0,INDEX(Transactions!$Q:$Q,ROW()-8))</f>
        <v>0</v>
      </c>
    </row>
    <row r="8753" spans="2:6" x14ac:dyDescent="0.15">
      <c r="B8753">
        <f ca="1">IF(INDEX(Transactions!$L:$L,ROW()-8)="",TODAY(),INDEX(Transactions!$G:$G,ROW()-8))</f>
        <v>46238</v>
      </c>
      <c r="F8753">
        <f>IF(INDEX(Transactions!$L:$L,ROW()-8)="",0,INDEX(Transactions!$Q:$Q,ROW()-8))</f>
        <v>0</v>
      </c>
    </row>
    <row r="8754" spans="2:6" x14ac:dyDescent="0.15">
      <c r="B8754">
        <f ca="1">IF(INDEX(Transactions!$L:$L,ROW()-8)="",TODAY(),INDEX(Transactions!$G:$G,ROW()-8))</f>
        <v>46238</v>
      </c>
      <c r="F8754">
        <f>IF(INDEX(Transactions!$L:$L,ROW()-8)="",0,INDEX(Transactions!$Q:$Q,ROW()-8))</f>
        <v>0</v>
      </c>
    </row>
    <row r="8755" spans="2:6" x14ac:dyDescent="0.15">
      <c r="B8755">
        <f ca="1">IF(INDEX(Transactions!$L:$L,ROW()-8)="",TODAY(),INDEX(Transactions!$G:$G,ROW()-8))</f>
        <v>46238</v>
      </c>
      <c r="F8755">
        <f>IF(INDEX(Transactions!$L:$L,ROW()-8)="",0,INDEX(Transactions!$Q:$Q,ROW()-8))</f>
        <v>0</v>
      </c>
    </row>
    <row r="8756" spans="2:6" x14ac:dyDescent="0.15">
      <c r="B8756">
        <f ca="1">IF(INDEX(Transactions!$L:$L,ROW()-8)="",TODAY(),INDEX(Transactions!$G:$G,ROW()-8))</f>
        <v>46238</v>
      </c>
      <c r="F8756">
        <f>IF(INDEX(Transactions!$L:$L,ROW()-8)="",0,INDEX(Transactions!$Q:$Q,ROW()-8))</f>
        <v>0</v>
      </c>
    </row>
    <row r="8757" spans="2:6" x14ac:dyDescent="0.15">
      <c r="B8757">
        <f ca="1">IF(INDEX(Transactions!$L:$L,ROW()-8)="",TODAY(),INDEX(Transactions!$G:$G,ROW()-8))</f>
        <v>46238</v>
      </c>
      <c r="F8757">
        <f>IF(INDEX(Transactions!$L:$L,ROW()-8)="",0,INDEX(Transactions!$Q:$Q,ROW()-8))</f>
        <v>0</v>
      </c>
    </row>
    <row r="8758" spans="2:6" x14ac:dyDescent="0.15">
      <c r="B8758">
        <f ca="1">IF(INDEX(Transactions!$L:$L,ROW()-8)="",TODAY(),INDEX(Transactions!$G:$G,ROW()-8))</f>
        <v>46238</v>
      </c>
      <c r="F8758">
        <f>IF(INDEX(Transactions!$L:$L,ROW()-8)="",0,INDEX(Transactions!$Q:$Q,ROW()-8))</f>
        <v>0</v>
      </c>
    </row>
    <row r="8759" spans="2:6" x14ac:dyDescent="0.15">
      <c r="B8759">
        <f ca="1">IF(INDEX(Transactions!$L:$L,ROW()-8)="",TODAY(),INDEX(Transactions!$G:$G,ROW()-8))</f>
        <v>46238</v>
      </c>
      <c r="F8759">
        <f>IF(INDEX(Transactions!$L:$L,ROW()-8)="",0,INDEX(Transactions!$Q:$Q,ROW()-8))</f>
        <v>0</v>
      </c>
    </row>
    <row r="8760" spans="2:6" x14ac:dyDescent="0.15">
      <c r="B8760">
        <f ca="1">IF(INDEX(Transactions!$L:$L,ROW()-8)="",TODAY(),INDEX(Transactions!$G:$G,ROW()-8))</f>
        <v>46238</v>
      </c>
      <c r="F8760">
        <f>IF(INDEX(Transactions!$L:$L,ROW()-8)="",0,INDEX(Transactions!$Q:$Q,ROW()-8))</f>
        <v>0</v>
      </c>
    </row>
    <row r="8761" spans="2:6" x14ac:dyDescent="0.15">
      <c r="B8761">
        <f ca="1">IF(INDEX(Transactions!$L:$L,ROW()-8)="",TODAY(),INDEX(Transactions!$G:$G,ROW()-8))</f>
        <v>46238</v>
      </c>
      <c r="F8761">
        <f>IF(INDEX(Transactions!$L:$L,ROW()-8)="",0,INDEX(Transactions!$Q:$Q,ROW()-8))</f>
        <v>0</v>
      </c>
    </row>
    <row r="8762" spans="2:6" x14ac:dyDescent="0.15">
      <c r="B8762">
        <f ca="1">IF(INDEX(Transactions!$L:$L,ROW()-8)="",TODAY(),INDEX(Transactions!$G:$G,ROW()-8))</f>
        <v>46238</v>
      </c>
      <c r="F8762">
        <f>IF(INDEX(Transactions!$L:$L,ROW()-8)="",0,INDEX(Transactions!$Q:$Q,ROW()-8))</f>
        <v>0</v>
      </c>
    </row>
    <row r="8763" spans="2:6" x14ac:dyDescent="0.15">
      <c r="B8763">
        <f ca="1">IF(INDEX(Transactions!$L:$L,ROW()-8)="",TODAY(),INDEX(Transactions!$G:$G,ROW()-8))</f>
        <v>46238</v>
      </c>
      <c r="F8763">
        <f>IF(INDEX(Transactions!$L:$L,ROW()-8)="",0,INDEX(Transactions!$Q:$Q,ROW()-8))</f>
        <v>0</v>
      </c>
    </row>
    <row r="8764" spans="2:6" x14ac:dyDescent="0.15">
      <c r="B8764">
        <f ca="1">IF(INDEX(Transactions!$L:$L,ROW()-8)="",TODAY(),INDEX(Transactions!$G:$G,ROW()-8))</f>
        <v>46238</v>
      </c>
      <c r="F8764">
        <f>IF(INDEX(Transactions!$L:$L,ROW()-8)="",0,INDEX(Transactions!$Q:$Q,ROW()-8))</f>
        <v>0</v>
      </c>
    </row>
    <row r="8765" spans="2:6" x14ac:dyDescent="0.15">
      <c r="B8765">
        <f ca="1">IF(INDEX(Transactions!$L:$L,ROW()-8)="",TODAY(),INDEX(Transactions!$G:$G,ROW()-8))</f>
        <v>46238</v>
      </c>
      <c r="F8765">
        <f>IF(INDEX(Transactions!$L:$L,ROW()-8)="",0,INDEX(Transactions!$Q:$Q,ROW()-8))</f>
        <v>0</v>
      </c>
    </row>
    <row r="8766" spans="2:6" x14ac:dyDescent="0.15">
      <c r="B8766">
        <f ca="1">IF(INDEX(Transactions!$L:$L,ROW()-8)="",TODAY(),INDEX(Transactions!$G:$G,ROW()-8))</f>
        <v>46238</v>
      </c>
      <c r="F8766">
        <f>IF(INDEX(Transactions!$L:$L,ROW()-8)="",0,INDEX(Transactions!$Q:$Q,ROW()-8))</f>
        <v>0</v>
      </c>
    </row>
    <row r="8767" spans="2:6" x14ac:dyDescent="0.15">
      <c r="B8767">
        <f ca="1">IF(INDEX(Transactions!$L:$L,ROW()-8)="",TODAY(),INDEX(Transactions!$G:$G,ROW()-8))</f>
        <v>46238</v>
      </c>
      <c r="F8767">
        <f>IF(INDEX(Transactions!$L:$L,ROW()-8)="",0,INDEX(Transactions!$Q:$Q,ROW()-8))</f>
        <v>0</v>
      </c>
    </row>
    <row r="8768" spans="2:6" x14ac:dyDescent="0.15">
      <c r="B8768">
        <f ca="1">IF(INDEX(Transactions!$L:$L,ROW()-8)="",TODAY(),INDEX(Transactions!$G:$G,ROW()-8))</f>
        <v>46238</v>
      </c>
      <c r="F8768">
        <f>IF(INDEX(Transactions!$L:$L,ROW()-8)="",0,INDEX(Transactions!$Q:$Q,ROW()-8))</f>
        <v>0</v>
      </c>
    </row>
    <row r="8769" spans="2:6" x14ac:dyDescent="0.15">
      <c r="B8769">
        <f ca="1">IF(INDEX(Transactions!$L:$L,ROW()-8)="",TODAY(),INDEX(Transactions!$G:$G,ROW()-8))</f>
        <v>46238</v>
      </c>
      <c r="F8769">
        <f>IF(INDEX(Transactions!$L:$L,ROW()-8)="",0,INDEX(Transactions!$Q:$Q,ROW()-8))</f>
        <v>0</v>
      </c>
    </row>
    <row r="8770" spans="2:6" x14ac:dyDescent="0.15">
      <c r="B8770">
        <f ca="1">IF(INDEX(Transactions!$L:$L,ROW()-8)="",TODAY(),INDEX(Transactions!$G:$G,ROW()-8))</f>
        <v>46238</v>
      </c>
      <c r="F8770">
        <f>IF(INDEX(Transactions!$L:$L,ROW()-8)="",0,INDEX(Transactions!$Q:$Q,ROW()-8))</f>
        <v>0</v>
      </c>
    </row>
    <row r="8771" spans="2:6" x14ac:dyDescent="0.15">
      <c r="B8771">
        <f ca="1">IF(INDEX(Transactions!$L:$L,ROW()-8)="",TODAY(),INDEX(Transactions!$G:$G,ROW()-8))</f>
        <v>46238</v>
      </c>
      <c r="F8771">
        <f>IF(INDEX(Transactions!$L:$L,ROW()-8)="",0,INDEX(Transactions!$Q:$Q,ROW()-8))</f>
        <v>0</v>
      </c>
    </row>
    <row r="8772" spans="2:6" x14ac:dyDescent="0.15">
      <c r="B8772">
        <f ca="1">IF(INDEX(Transactions!$L:$L,ROW()-8)="",TODAY(),INDEX(Transactions!$G:$G,ROW()-8))</f>
        <v>46238</v>
      </c>
      <c r="F8772">
        <f>IF(INDEX(Transactions!$L:$L,ROW()-8)="",0,INDEX(Transactions!$Q:$Q,ROW()-8))</f>
        <v>0</v>
      </c>
    </row>
    <row r="8773" spans="2:6" x14ac:dyDescent="0.15">
      <c r="B8773">
        <f ca="1">IF(INDEX(Transactions!$L:$L,ROW()-8)="",TODAY(),INDEX(Transactions!$G:$G,ROW()-8))</f>
        <v>46238</v>
      </c>
      <c r="F8773">
        <f>IF(INDEX(Transactions!$L:$L,ROW()-8)="",0,INDEX(Transactions!$Q:$Q,ROW()-8))</f>
        <v>0</v>
      </c>
    </row>
    <row r="8774" spans="2:6" x14ac:dyDescent="0.15">
      <c r="B8774">
        <f ca="1">IF(INDEX(Transactions!$L:$L,ROW()-8)="",TODAY(),INDEX(Transactions!$G:$G,ROW()-8))</f>
        <v>46238</v>
      </c>
      <c r="F8774">
        <f>IF(INDEX(Transactions!$L:$L,ROW()-8)="",0,INDEX(Transactions!$Q:$Q,ROW()-8))</f>
        <v>0</v>
      </c>
    </row>
    <row r="8775" spans="2:6" x14ac:dyDescent="0.15">
      <c r="B8775">
        <f ca="1">IF(INDEX(Transactions!$L:$L,ROW()-8)="",TODAY(),INDEX(Transactions!$G:$G,ROW()-8))</f>
        <v>46238</v>
      </c>
      <c r="F8775">
        <f>IF(INDEX(Transactions!$L:$L,ROW()-8)="",0,INDEX(Transactions!$Q:$Q,ROW()-8))</f>
        <v>0</v>
      </c>
    </row>
    <row r="8776" spans="2:6" x14ac:dyDescent="0.15">
      <c r="B8776">
        <f ca="1">IF(INDEX(Transactions!$L:$L,ROW()-8)="",TODAY(),INDEX(Transactions!$G:$G,ROW()-8))</f>
        <v>46238</v>
      </c>
      <c r="F8776">
        <f>IF(INDEX(Transactions!$L:$L,ROW()-8)="",0,INDEX(Transactions!$Q:$Q,ROW()-8))</f>
        <v>0</v>
      </c>
    </row>
    <row r="8777" spans="2:6" x14ac:dyDescent="0.15">
      <c r="B8777">
        <f ca="1">IF(INDEX(Transactions!$L:$L,ROW()-8)="",TODAY(),INDEX(Transactions!$G:$G,ROW()-8))</f>
        <v>46238</v>
      </c>
      <c r="F8777">
        <f>IF(INDEX(Transactions!$L:$L,ROW()-8)="",0,INDEX(Transactions!$Q:$Q,ROW()-8))</f>
        <v>0</v>
      </c>
    </row>
    <row r="8778" spans="2:6" x14ac:dyDescent="0.15">
      <c r="B8778">
        <f ca="1">IF(INDEX(Transactions!$L:$L,ROW()-8)="",TODAY(),INDEX(Transactions!$G:$G,ROW()-8))</f>
        <v>46238</v>
      </c>
      <c r="F8778">
        <f>IF(INDEX(Transactions!$L:$L,ROW()-8)="",0,INDEX(Transactions!$Q:$Q,ROW()-8))</f>
        <v>0</v>
      </c>
    </row>
    <row r="8779" spans="2:6" x14ac:dyDescent="0.15">
      <c r="B8779">
        <f ca="1">IF(INDEX(Transactions!$L:$L,ROW()-8)="",TODAY(),INDEX(Transactions!$G:$G,ROW()-8))</f>
        <v>46238</v>
      </c>
      <c r="F8779">
        <f>IF(INDEX(Transactions!$L:$L,ROW()-8)="",0,INDEX(Transactions!$Q:$Q,ROW()-8))</f>
        <v>0</v>
      </c>
    </row>
    <row r="8780" spans="2:6" x14ac:dyDescent="0.15">
      <c r="B8780">
        <f ca="1">IF(INDEX(Transactions!$L:$L,ROW()-8)="",TODAY(),INDEX(Transactions!$G:$G,ROW()-8))</f>
        <v>46238</v>
      </c>
      <c r="F8780">
        <f>IF(INDEX(Transactions!$L:$L,ROW()-8)="",0,INDEX(Transactions!$Q:$Q,ROW()-8))</f>
        <v>0</v>
      </c>
    </row>
    <row r="8781" spans="2:6" x14ac:dyDescent="0.15">
      <c r="B8781">
        <f ca="1">IF(INDEX(Transactions!$L:$L,ROW()-8)="",TODAY(),INDEX(Transactions!$G:$G,ROW()-8))</f>
        <v>46238</v>
      </c>
      <c r="F8781">
        <f>IF(INDEX(Transactions!$L:$L,ROW()-8)="",0,INDEX(Transactions!$Q:$Q,ROW()-8))</f>
        <v>0</v>
      </c>
    </row>
    <row r="8782" spans="2:6" x14ac:dyDescent="0.15">
      <c r="B8782">
        <f ca="1">IF(INDEX(Transactions!$L:$L,ROW()-8)="",TODAY(),INDEX(Transactions!$G:$G,ROW()-8))</f>
        <v>46238</v>
      </c>
      <c r="F8782">
        <f>IF(INDEX(Transactions!$L:$L,ROW()-8)="",0,INDEX(Transactions!$Q:$Q,ROW()-8))</f>
        <v>0</v>
      </c>
    </row>
    <row r="8783" spans="2:6" x14ac:dyDescent="0.15">
      <c r="B8783">
        <f ca="1">IF(INDEX(Transactions!$L:$L,ROW()-8)="",TODAY(),INDEX(Transactions!$G:$G,ROW()-8))</f>
        <v>46238</v>
      </c>
      <c r="F8783">
        <f>IF(INDEX(Transactions!$L:$L,ROW()-8)="",0,INDEX(Transactions!$Q:$Q,ROW()-8))</f>
        <v>0</v>
      </c>
    </row>
    <row r="8784" spans="2:6" x14ac:dyDescent="0.15">
      <c r="B8784">
        <f ca="1">IF(INDEX(Transactions!$L:$L,ROW()-8)="",TODAY(),INDEX(Transactions!$G:$G,ROW()-8))</f>
        <v>46238</v>
      </c>
      <c r="F8784">
        <f>IF(INDEX(Transactions!$L:$L,ROW()-8)="",0,INDEX(Transactions!$Q:$Q,ROW()-8))</f>
        <v>0</v>
      </c>
    </row>
    <row r="8785" spans="2:6" x14ac:dyDescent="0.15">
      <c r="B8785">
        <f ca="1">IF(INDEX(Transactions!$L:$L,ROW()-8)="",TODAY(),INDEX(Transactions!$G:$G,ROW()-8))</f>
        <v>46238</v>
      </c>
      <c r="F8785">
        <f>IF(INDEX(Transactions!$L:$L,ROW()-8)="",0,INDEX(Transactions!$Q:$Q,ROW()-8))</f>
        <v>0</v>
      </c>
    </row>
    <row r="8786" spans="2:6" x14ac:dyDescent="0.15">
      <c r="B8786">
        <f ca="1">IF(INDEX(Transactions!$L:$L,ROW()-8)="",TODAY(),INDEX(Transactions!$G:$G,ROW()-8))</f>
        <v>46238</v>
      </c>
      <c r="F8786">
        <f>IF(INDEX(Transactions!$L:$L,ROW()-8)="",0,INDEX(Transactions!$Q:$Q,ROW()-8))</f>
        <v>0</v>
      </c>
    </row>
    <row r="8787" spans="2:6" x14ac:dyDescent="0.15">
      <c r="B8787">
        <f ca="1">IF(INDEX(Transactions!$L:$L,ROW()-8)="",TODAY(),INDEX(Transactions!$G:$G,ROW()-8))</f>
        <v>46238</v>
      </c>
      <c r="F8787">
        <f>IF(INDEX(Transactions!$L:$L,ROW()-8)="",0,INDEX(Transactions!$Q:$Q,ROW()-8))</f>
        <v>0</v>
      </c>
    </row>
    <row r="8788" spans="2:6" x14ac:dyDescent="0.15">
      <c r="B8788">
        <f ca="1">IF(INDEX(Transactions!$L:$L,ROW()-8)="",TODAY(),INDEX(Transactions!$G:$G,ROW()-8))</f>
        <v>46238</v>
      </c>
      <c r="F8788">
        <f>IF(INDEX(Transactions!$L:$L,ROW()-8)="",0,INDEX(Transactions!$Q:$Q,ROW()-8))</f>
        <v>0</v>
      </c>
    </row>
    <row r="8789" spans="2:6" x14ac:dyDescent="0.15">
      <c r="B8789">
        <f ca="1">IF(INDEX(Transactions!$L:$L,ROW()-8)="",TODAY(),INDEX(Transactions!$G:$G,ROW()-8))</f>
        <v>46238</v>
      </c>
      <c r="F8789">
        <f>IF(INDEX(Transactions!$L:$L,ROW()-8)="",0,INDEX(Transactions!$Q:$Q,ROW()-8))</f>
        <v>0</v>
      </c>
    </row>
    <row r="8790" spans="2:6" x14ac:dyDescent="0.15">
      <c r="B8790">
        <f ca="1">IF(INDEX(Transactions!$L:$L,ROW()-8)="",TODAY(),INDEX(Transactions!$G:$G,ROW()-8))</f>
        <v>46238</v>
      </c>
      <c r="F8790">
        <f>IF(INDEX(Transactions!$L:$L,ROW()-8)="",0,INDEX(Transactions!$Q:$Q,ROW()-8))</f>
        <v>0</v>
      </c>
    </row>
    <row r="8791" spans="2:6" x14ac:dyDescent="0.15">
      <c r="B8791">
        <f ca="1">IF(INDEX(Transactions!$L:$L,ROW()-8)="",TODAY(),INDEX(Transactions!$G:$G,ROW()-8))</f>
        <v>46238</v>
      </c>
      <c r="F8791">
        <f>IF(INDEX(Transactions!$L:$L,ROW()-8)="",0,INDEX(Transactions!$Q:$Q,ROW()-8))</f>
        <v>0</v>
      </c>
    </row>
    <row r="8792" spans="2:6" x14ac:dyDescent="0.15">
      <c r="B8792">
        <f ca="1">IF(INDEX(Transactions!$L:$L,ROW()-8)="",TODAY(),INDEX(Transactions!$G:$G,ROW()-8))</f>
        <v>46238</v>
      </c>
      <c r="F8792">
        <f>IF(INDEX(Transactions!$L:$L,ROW()-8)="",0,INDEX(Transactions!$Q:$Q,ROW()-8))</f>
        <v>0</v>
      </c>
    </row>
    <row r="8793" spans="2:6" x14ac:dyDescent="0.15">
      <c r="B8793">
        <f ca="1">IF(INDEX(Transactions!$L:$L,ROW()-8)="",TODAY(),INDEX(Transactions!$G:$G,ROW()-8))</f>
        <v>46238</v>
      </c>
      <c r="F8793">
        <f>IF(INDEX(Transactions!$L:$L,ROW()-8)="",0,INDEX(Transactions!$Q:$Q,ROW()-8))</f>
        <v>0</v>
      </c>
    </row>
    <row r="8794" spans="2:6" x14ac:dyDescent="0.15">
      <c r="B8794">
        <f ca="1">IF(INDEX(Transactions!$L:$L,ROW()-8)="",TODAY(),INDEX(Transactions!$G:$G,ROW()-8))</f>
        <v>46238</v>
      </c>
      <c r="F8794">
        <f>IF(INDEX(Transactions!$L:$L,ROW()-8)="",0,INDEX(Transactions!$Q:$Q,ROW()-8))</f>
        <v>0</v>
      </c>
    </row>
    <row r="8795" spans="2:6" x14ac:dyDescent="0.15">
      <c r="B8795">
        <f ca="1">IF(INDEX(Transactions!$L:$L,ROW()-8)="",TODAY(),INDEX(Transactions!$G:$G,ROW()-8))</f>
        <v>46238</v>
      </c>
      <c r="F8795">
        <f>IF(INDEX(Transactions!$L:$L,ROW()-8)="",0,INDEX(Transactions!$Q:$Q,ROW()-8))</f>
        <v>0</v>
      </c>
    </row>
    <row r="8796" spans="2:6" x14ac:dyDescent="0.15">
      <c r="B8796">
        <f ca="1">IF(INDEX(Transactions!$L:$L,ROW()-8)="",TODAY(),INDEX(Transactions!$G:$G,ROW()-8))</f>
        <v>46238</v>
      </c>
      <c r="F8796">
        <f>IF(INDEX(Transactions!$L:$L,ROW()-8)="",0,INDEX(Transactions!$Q:$Q,ROW()-8))</f>
        <v>0</v>
      </c>
    </row>
    <row r="8797" spans="2:6" x14ac:dyDescent="0.15">
      <c r="B8797">
        <f ca="1">IF(INDEX(Transactions!$L:$L,ROW()-8)="",TODAY(),INDEX(Transactions!$G:$G,ROW()-8))</f>
        <v>46238</v>
      </c>
      <c r="F8797">
        <f>IF(INDEX(Transactions!$L:$L,ROW()-8)="",0,INDEX(Transactions!$Q:$Q,ROW()-8))</f>
        <v>0</v>
      </c>
    </row>
    <row r="8798" spans="2:6" x14ac:dyDescent="0.15">
      <c r="B8798">
        <f ca="1">IF(INDEX(Transactions!$L:$L,ROW()-8)="",TODAY(),INDEX(Transactions!$G:$G,ROW()-8))</f>
        <v>46238</v>
      </c>
      <c r="F8798">
        <f>IF(INDEX(Transactions!$L:$L,ROW()-8)="",0,INDEX(Transactions!$Q:$Q,ROW()-8))</f>
        <v>0</v>
      </c>
    </row>
    <row r="8799" spans="2:6" x14ac:dyDescent="0.15">
      <c r="B8799">
        <f ca="1">IF(INDEX(Transactions!$L:$L,ROW()-8)="",TODAY(),INDEX(Transactions!$G:$G,ROW()-8))</f>
        <v>46238</v>
      </c>
      <c r="F8799">
        <f>IF(INDEX(Transactions!$L:$L,ROW()-8)="",0,INDEX(Transactions!$Q:$Q,ROW()-8))</f>
        <v>0</v>
      </c>
    </row>
    <row r="8800" spans="2:6" x14ac:dyDescent="0.15">
      <c r="B8800">
        <f ca="1">IF(INDEX(Transactions!$L:$L,ROW()-8)="",TODAY(),INDEX(Transactions!$G:$G,ROW()-8))</f>
        <v>46238</v>
      </c>
      <c r="F8800">
        <f>IF(INDEX(Transactions!$L:$L,ROW()-8)="",0,INDEX(Transactions!$Q:$Q,ROW()-8))</f>
        <v>0</v>
      </c>
    </row>
    <row r="8801" spans="2:6" x14ac:dyDescent="0.15">
      <c r="B8801">
        <f ca="1">IF(INDEX(Transactions!$L:$L,ROW()-8)="",TODAY(),INDEX(Transactions!$G:$G,ROW()-8))</f>
        <v>46238</v>
      </c>
      <c r="F8801">
        <f>IF(INDEX(Transactions!$L:$L,ROW()-8)="",0,INDEX(Transactions!$Q:$Q,ROW()-8))</f>
        <v>0</v>
      </c>
    </row>
    <row r="8802" spans="2:6" x14ac:dyDescent="0.15">
      <c r="B8802">
        <f ca="1">IF(INDEX(Transactions!$L:$L,ROW()-8)="",TODAY(),INDEX(Transactions!$G:$G,ROW()-8))</f>
        <v>46238</v>
      </c>
      <c r="F8802">
        <f>IF(INDEX(Transactions!$L:$L,ROW()-8)="",0,INDEX(Transactions!$Q:$Q,ROW()-8))</f>
        <v>0</v>
      </c>
    </row>
    <row r="8803" spans="2:6" x14ac:dyDescent="0.15">
      <c r="B8803">
        <f ca="1">IF(INDEX(Transactions!$L:$L,ROW()-8)="",TODAY(),INDEX(Transactions!$G:$G,ROW()-8))</f>
        <v>46238</v>
      </c>
      <c r="F8803">
        <f>IF(INDEX(Transactions!$L:$L,ROW()-8)="",0,INDEX(Transactions!$Q:$Q,ROW()-8))</f>
        <v>0</v>
      </c>
    </row>
    <row r="8804" spans="2:6" x14ac:dyDescent="0.15">
      <c r="B8804">
        <f ca="1">IF(INDEX(Transactions!$L:$L,ROW()-8)="",TODAY(),INDEX(Transactions!$G:$G,ROW()-8))</f>
        <v>46238</v>
      </c>
      <c r="F8804">
        <f>IF(INDEX(Transactions!$L:$L,ROW()-8)="",0,INDEX(Transactions!$Q:$Q,ROW()-8))</f>
        <v>0</v>
      </c>
    </row>
    <row r="8805" spans="2:6" x14ac:dyDescent="0.15">
      <c r="B8805">
        <f ca="1">IF(INDEX(Transactions!$L:$L,ROW()-8)="",TODAY(),INDEX(Transactions!$G:$G,ROW()-8))</f>
        <v>46238</v>
      </c>
      <c r="F8805">
        <f>IF(INDEX(Transactions!$L:$L,ROW()-8)="",0,INDEX(Transactions!$Q:$Q,ROW()-8))</f>
        <v>0</v>
      </c>
    </row>
    <row r="8806" spans="2:6" x14ac:dyDescent="0.15">
      <c r="B8806">
        <f ca="1">IF(INDEX(Transactions!$L:$L,ROW()-8)="",TODAY(),INDEX(Transactions!$G:$G,ROW()-8))</f>
        <v>46238</v>
      </c>
      <c r="F8806">
        <f>IF(INDEX(Transactions!$L:$L,ROW()-8)="",0,INDEX(Transactions!$Q:$Q,ROW()-8))</f>
        <v>0</v>
      </c>
    </row>
    <row r="8807" spans="2:6" x14ac:dyDescent="0.15">
      <c r="B8807">
        <f ca="1">IF(INDEX(Transactions!$L:$L,ROW()-8)="",TODAY(),INDEX(Transactions!$G:$G,ROW()-8))</f>
        <v>46238</v>
      </c>
      <c r="F8807">
        <f>IF(INDEX(Transactions!$L:$L,ROW()-8)="",0,INDEX(Transactions!$Q:$Q,ROW()-8))</f>
        <v>0</v>
      </c>
    </row>
    <row r="8808" spans="2:6" x14ac:dyDescent="0.15">
      <c r="B8808">
        <f ca="1">IF(INDEX(Transactions!$L:$L,ROW()-8)="",TODAY(),INDEX(Transactions!$G:$G,ROW()-8))</f>
        <v>46238</v>
      </c>
      <c r="F8808">
        <f>IF(INDEX(Transactions!$L:$L,ROW()-8)="",0,INDEX(Transactions!$Q:$Q,ROW()-8))</f>
        <v>0</v>
      </c>
    </row>
    <row r="8809" spans="2:6" x14ac:dyDescent="0.15">
      <c r="B8809">
        <f ca="1">IF(INDEX(Transactions!$L:$L,ROW()-8)="",TODAY(),INDEX(Transactions!$G:$G,ROW()-8))</f>
        <v>46238</v>
      </c>
      <c r="F8809">
        <f>IF(INDEX(Transactions!$L:$L,ROW()-8)="",0,INDEX(Transactions!$Q:$Q,ROW()-8))</f>
        <v>0</v>
      </c>
    </row>
    <row r="8810" spans="2:6" x14ac:dyDescent="0.15">
      <c r="B8810">
        <f ca="1">IF(INDEX(Transactions!$L:$L,ROW()-8)="",TODAY(),INDEX(Transactions!$G:$G,ROW()-8))</f>
        <v>46238</v>
      </c>
      <c r="F8810">
        <f>IF(INDEX(Transactions!$L:$L,ROW()-8)="",0,INDEX(Transactions!$Q:$Q,ROW()-8))</f>
        <v>0</v>
      </c>
    </row>
    <row r="8811" spans="2:6" x14ac:dyDescent="0.15">
      <c r="B8811">
        <f ca="1">IF(INDEX(Transactions!$L:$L,ROW()-8)="",TODAY(),INDEX(Transactions!$G:$G,ROW()-8))</f>
        <v>46238</v>
      </c>
      <c r="F8811">
        <f>IF(INDEX(Transactions!$L:$L,ROW()-8)="",0,INDEX(Transactions!$Q:$Q,ROW()-8))</f>
        <v>0</v>
      </c>
    </row>
    <row r="8812" spans="2:6" x14ac:dyDescent="0.15">
      <c r="B8812">
        <f ca="1">IF(INDEX(Transactions!$L:$L,ROW()-8)="",TODAY(),INDEX(Transactions!$G:$G,ROW()-8))</f>
        <v>46238</v>
      </c>
      <c r="F8812">
        <f>IF(INDEX(Transactions!$L:$L,ROW()-8)="",0,INDEX(Transactions!$Q:$Q,ROW()-8))</f>
        <v>0</v>
      </c>
    </row>
    <row r="8813" spans="2:6" x14ac:dyDescent="0.15">
      <c r="B8813">
        <f ca="1">IF(INDEX(Transactions!$L:$L,ROW()-8)="",TODAY(),INDEX(Transactions!$G:$G,ROW()-8))</f>
        <v>46238</v>
      </c>
      <c r="F8813">
        <f>IF(INDEX(Transactions!$L:$L,ROW()-8)="",0,INDEX(Transactions!$Q:$Q,ROW()-8))</f>
        <v>0</v>
      </c>
    </row>
    <row r="8814" spans="2:6" x14ac:dyDescent="0.15">
      <c r="B8814">
        <f ca="1">IF(INDEX(Transactions!$L:$L,ROW()-8)="",TODAY(),INDEX(Transactions!$G:$G,ROW()-8))</f>
        <v>46238</v>
      </c>
      <c r="F8814">
        <f>IF(INDEX(Transactions!$L:$L,ROW()-8)="",0,INDEX(Transactions!$Q:$Q,ROW()-8))</f>
        <v>0</v>
      </c>
    </row>
    <row r="8815" spans="2:6" x14ac:dyDescent="0.15">
      <c r="B8815">
        <f ca="1">IF(INDEX(Transactions!$L:$L,ROW()-8)="",TODAY(),INDEX(Transactions!$G:$G,ROW()-8))</f>
        <v>46238</v>
      </c>
      <c r="F8815">
        <f>IF(INDEX(Transactions!$L:$L,ROW()-8)="",0,INDEX(Transactions!$Q:$Q,ROW()-8))</f>
        <v>0</v>
      </c>
    </row>
    <row r="8816" spans="2:6" x14ac:dyDescent="0.15">
      <c r="B8816">
        <f ca="1">IF(INDEX(Transactions!$L:$L,ROW()-8)="",TODAY(),INDEX(Transactions!$G:$G,ROW()-8))</f>
        <v>46238</v>
      </c>
      <c r="F8816">
        <f>IF(INDEX(Transactions!$L:$L,ROW()-8)="",0,INDEX(Transactions!$Q:$Q,ROW()-8))</f>
        <v>0</v>
      </c>
    </row>
    <row r="8817" spans="2:6" x14ac:dyDescent="0.15">
      <c r="B8817">
        <f ca="1">IF(INDEX(Transactions!$L:$L,ROW()-8)="",TODAY(),INDEX(Transactions!$G:$G,ROW()-8))</f>
        <v>46238</v>
      </c>
      <c r="F8817">
        <f>IF(INDEX(Transactions!$L:$L,ROW()-8)="",0,INDEX(Transactions!$Q:$Q,ROW()-8))</f>
        <v>0</v>
      </c>
    </row>
    <row r="8818" spans="2:6" x14ac:dyDescent="0.15">
      <c r="B8818">
        <f ca="1">IF(INDEX(Transactions!$L:$L,ROW()-8)="",TODAY(),INDEX(Transactions!$G:$G,ROW()-8))</f>
        <v>46238</v>
      </c>
      <c r="F8818">
        <f>IF(INDEX(Transactions!$L:$L,ROW()-8)="",0,INDEX(Transactions!$Q:$Q,ROW()-8))</f>
        <v>0</v>
      </c>
    </row>
    <row r="8819" spans="2:6" x14ac:dyDescent="0.15">
      <c r="B8819">
        <f ca="1">IF(INDEX(Transactions!$L:$L,ROW()-8)="",TODAY(),INDEX(Transactions!$G:$G,ROW()-8))</f>
        <v>46238</v>
      </c>
      <c r="F8819">
        <f>IF(INDEX(Transactions!$L:$L,ROW()-8)="",0,INDEX(Transactions!$Q:$Q,ROW()-8))</f>
        <v>0</v>
      </c>
    </row>
    <row r="8820" spans="2:6" x14ac:dyDescent="0.15">
      <c r="B8820">
        <f ca="1">IF(INDEX(Transactions!$L:$L,ROW()-8)="",TODAY(),INDEX(Transactions!$G:$G,ROW()-8))</f>
        <v>46238</v>
      </c>
      <c r="F8820">
        <f>IF(INDEX(Transactions!$L:$L,ROW()-8)="",0,INDEX(Transactions!$Q:$Q,ROW()-8))</f>
        <v>0</v>
      </c>
    </row>
    <row r="8821" spans="2:6" x14ac:dyDescent="0.15">
      <c r="B8821">
        <f ca="1">IF(INDEX(Transactions!$L:$L,ROW()-8)="",TODAY(),INDEX(Transactions!$G:$G,ROW()-8))</f>
        <v>46238</v>
      </c>
      <c r="F8821">
        <f>IF(INDEX(Transactions!$L:$L,ROW()-8)="",0,INDEX(Transactions!$Q:$Q,ROW()-8))</f>
        <v>0</v>
      </c>
    </row>
    <row r="8822" spans="2:6" x14ac:dyDescent="0.15">
      <c r="B8822">
        <f ca="1">IF(INDEX(Transactions!$L:$L,ROW()-8)="",TODAY(),INDEX(Transactions!$G:$G,ROW()-8))</f>
        <v>46238</v>
      </c>
      <c r="F8822">
        <f>IF(INDEX(Transactions!$L:$L,ROW()-8)="",0,INDEX(Transactions!$Q:$Q,ROW()-8))</f>
        <v>0</v>
      </c>
    </row>
    <row r="8823" spans="2:6" x14ac:dyDescent="0.15">
      <c r="B8823">
        <f ca="1">IF(INDEX(Transactions!$L:$L,ROW()-8)="",TODAY(),INDEX(Transactions!$G:$G,ROW()-8))</f>
        <v>46238</v>
      </c>
      <c r="F8823">
        <f>IF(INDEX(Transactions!$L:$L,ROW()-8)="",0,INDEX(Transactions!$Q:$Q,ROW()-8))</f>
        <v>0</v>
      </c>
    </row>
    <row r="8824" spans="2:6" x14ac:dyDescent="0.15">
      <c r="B8824">
        <f ca="1">IF(INDEX(Transactions!$L:$L,ROW()-8)="",TODAY(),INDEX(Transactions!$G:$G,ROW()-8))</f>
        <v>46238</v>
      </c>
      <c r="F8824">
        <f>IF(INDEX(Transactions!$L:$L,ROW()-8)="",0,INDEX(Transactions!$Q:$Q,ROW()-8))</f>
        <v>0</v>
      </c>
    </row>
    <row r="8825" spans="2:6" x14ac:dyDescent="0.15">
      <c r="B8825">
        <f ca="1">IF(INDEX(Transactions!$L:$L,ROW()-8)="",TODAY(),INDEX(Transactions!$G:$G,ROW()-8))</f>
        <v>46238</v>
      </c>
      <c r="F8825">
        <f>IF(INDEX(Transactions!$L:$L,ROW()-8)="",0,INDEX(Transactions!$Q:$Q,ROW()-8))</f>
        <v>0</v>
      </c>
    </row>
    <row r="8826" spans="2:6" x14ac:dyDescent="0.15">
      <c r="B8826">
        <f ca="1">IF(INDEX(Transactions!$L:$L,ROW()-8)="",TODAY(),INDEX(Transactions!$G:$G,ROW()-8))</f>
        <v>46238</v>
      </c>
      <c r="F8826">
        <f>IF(INDEX(Transactions!$L:$L,ROW()-8)="",0,INDEX(Transactions!$Q:$Q,ROW()-8))</f>
        <v>0</v>
      </c>
    </row>
    <row r="8827" spans="2:6" x14ac:dyDescent="0.15">
      <c r="B8827">
        <f ca="1">IF(INDEX(Transactions!$L:$L,ROW()-8)="",TODAY(),INDEX(Transactions!$G:$G,ROW()-8))</f>
        <v>46238</v>
      </c>
      <c r="F8827">
        <f>IF(INDEX(Transactions!$L:$L,ROW()-8)="",0,INDEX(Transactions!$Q:$Q,ROW()-8))</f>
        <v>0</v>
      </c>
    </row>
    <row r="8828" spans="2:6" x14ac:dyDescent="0.15">
      <c r="B8828">
        <f ca="1">IF(INDEX(Transactions!$L:$L,ROW()-8)="",TODAY(),INDEX(Transactions!$G:$G,ROW()-8))</f>
        <v>46238</v>
      </c>
      <c r="F8828">
        <f>IF(INDEX(Transactions!$L:$L,ROW()-8)="",0,INDEX(Transactions!$Q:$Q,ROW()-8))</f>
        <v>0</v>
      </c>
    </row>
    <row r="8829" spans="2:6" x14ac:dyDescent="0.15">
      <c r="B8829">
        <f ca="1">IF(INDEX(Transactions!$L:$L,ROW()-8)="",TODAY(),INDEX(Transactions!$G:$G,ROW()-8))</f>
        <v>46238</v>
      </c>
      <c r="F8829">
        <f>IF(INDEX(Transactions!$L:$L,ROW()-8)="",0,INDEX(Transactions!$Q:$Q,ROW()-8))</f>
        <v>0</v>
      </c>
    </row>
    <row r="8830" spans="2:6" x14ac:dyDescent="0.15">
      <c r="B8830">
        <f ca="1">IF(INDEX(Transactions!$L:$L,ROW()-8)="",TODAY(),INDEX(Transactions!$G:$G,ROW()-8))</f>
        <v>46238</v>
      </c>
      <c r="F8830">
        <f>IF(INDEX(Transactions!$L:$L,ROW()-8)="",0,INDEX(Transactions!$Q:$Q,ROW()-8))</f>
        <v>0</v>
      </c>
    </row>
    <row r="8831" spans="2:6" x14ac:dyDescent="0.15">
      <c r="B8831">
        <f ca="1">IF(INDEX(Transactions!$L:$L,ROW()-8)="",TODAY(),INDEX(Transactions!$G:$G,ROW()-8))</f>
        <v>46238</v>
      </c>
      <c r="F8831">
        <f>IF(INDEX(Transactions!$L:$L,ROW()-8)="",0,INDEX(Transactions!$Q:$Q,ROW()-8))</f>
        <v>0</v>
      </c>
    </row>
    <row r="8832" spans="2:6" x14ac:dyDescent="0.15">
      <c r="B8832">
        <f ca="1">IF(INDEX(Transactions!$L:$L,ROW()-8)="",TODAY(),INDEX(Transactions!$G:$G,ROW()-8))</f>
        <v>46238</v>
      </c>
      <c r="F8832">
        <f>IF(INDEX(Transactions!$L:$L,ROW()-8)="",0,INDEX(Transactions!$Q:$Q,ROW()-8))</f>
        <v>0</v>
      </c>
    </row>
    <row r="8833" spans="2:6" x14ac:dyDescent="0.15">
      <c r="B8833">
        <f ca="1">IF(INDEX(Transactions!$L:$L,ROW()-8)="",TODAY(),INDEX(Transactions!$G:$G,ROW()-8))</f>
        <v>46238</v>
      </c>
      <c r="F8833">
        <f>IF(INDEX(Transactions!$L:$L,ROW()-8)="",0,INDEX(Transactions!$Q:$Q,ROW()-8))</f>
        <v>0</v>
      </c>
    </row>
    <row r="8834" spans="2:6" x14ac:dyDescent="0.15">
      <c r="B8834">
        <f ca="1">IF(INDEX(Transactions!$L:$L,ROW()-8)="",TODAY(),INDEX(Transactions!$G:$G,ROW()-8))</f>
        <v>46238</v>
      </c>
      <c r="F8834">
        <f>IF(INDEX(Transactions!$L:$L,ROW()-8)="",0,INDEX(Transactions!$Q:$Q,ROW()-8))</f>
        <v>0</v>
      </c>
    </row>
    <row r="8835" spans="2:6" x14ac:dyDescent="0.15">
      <c r="B8835">
        <f ca="1">IF(INDEX(Transactions!$L:$L,ROW()-8)="",TODAY(),INDEX(Transactions!$G:$G,ROW()-8))</f>
        <v>46238</v>
      </c>
      <c r="F8835">
        <f>IF(INDEX(Transactions!$L:$L,ROW()-8)="",0,INDEX(Transactions!$Q:$Q,ROW()-8))</f>
        <v>0</v>
      </c>
    </row>
    <row r="8836" spans="2:6" x14ac:dyDescent="0.15">
      <c r="B8836">
        <f ca="1">IF(INDEX(Transactions!$L:$L,ROW()-8)="",TODAY(),INDEX(Transactions!$G:$G,ROW()-8))</f>
        <v>46238</v>
      </c>
      <c r="F8836">
        <f>IF(INDEX(Transactions!$L:$L,ROW()-8)="",0,INDEX(Transactions!$Q:$Q,ROW()-8))</f>
        <v>0</v>
      </c>
    </row>
    <row r="8837" spans="2:6" x14ac:dyDescent="0.15">
      <c r="B8837">
        <f ca="1">IF(INDEX(Transactions!$L:$L,ROW()-8)="",TODAY(),INDEX(Transactions!$G:$G,ROW()-8))</f>
        <v>46238</v>
      </c>
      <c r="F8837">
        <f>IF(INDEX(Transactions!$L:$L,ROW()-8)="",0,INDEX(Transactions!$Q:$Q,ROW()-8))</f>
        <v>0</v>
      </c>
    </row>
    <row r="8838" spans="2:6" x14ac:dyDescent="0.15">
      <c r="B8838">
        <f ca="1">IF(INDEX(Transactions!$L:$L,ROW()-8)="",TODAY(),INDEX(Transactions!$G:$G,ROW()-8))</f>
        <v>46238</v>
      </c>
      <c r="F8838">
        <f>IF(INDEX(Transactions!$L:$L,ROW()-8)="",0,INDEX(Transactions!$Q:$Q,ROW()-8))</f>
        <v>0</v>
      </c>
    </row>
    <row r="8839" spans="2:6" x14ac:dyDescent="0.15">
      <c r="B8839">
        <f ca="1">IF(INDEX(Transactions!$L:$L,ROW()-8)="",TODAY(),INDEX(Transactions!$G:$G,ROW()-8))</f>
        <v>46238</v>
      </c>
      <c r="F8839">
        <f>IF(INDEX(Transactions!$L:$L,ROW()-8)="",0,INDEX(Transactions!$Q:$Q,ROW()-8))</f>
        <v>0</v>
      </c>
    </row>
    <row r="8840" spans="2:6" x14ac:dyDescent="0.15">
      <c r="B8840">
        <f ca="1">IF(INDEX(Transactions!$L:$L,ROW()-8)="",TODAY(),INDEX(Transactions!$G:$G,ROW()-8))</f>
        <v>46238</v>
      </c>
      <c r="F8840">
        <f>IF(INDEX(Transactions!$L:$L,ROW()-8)="",0,INDEX(Transactions!$Q:$Q,ROW()-8))</f>
        <v>0</v>
      </c>
    </row>
    <row r="8841" spans="2:6" x14ac:dyDescent="0.15">
      <c r="B8841">
        <f ca="1">IF(INDEX(Transactions!$L:$L,ROW()-8)="",TODAY(),INDEX(Transactions!$G:$G,ROW()-8))</f>
        <v>46238</v>
      </c>
      <c r="F8841">
        <f>IF(INDEX(Transactions!$L:$L,ROW()-8)="",0,INDEX(Transactions!$Q:$Q,ROW()-8))</f>
        <v>0</v>
      </c>
    </row>
    <row r="8842" spans="2:6" x14ac:dyDescent="0.15">
      <c r="B8842">
        <f ca="1">IF(INDEX(Transactions!$L:$L,ROW()-8)="",TODAY(),INDEX(Transactions!$G:$G,ROW()-8))</f>
        <v>46238</v>
      </c>
      <c r="F8842">
        <f>IF(INDEX(Transactions!$L:$L,ROW()-8)="",0,INDEX(Transactions!$Q:$Q,ROW()-8))</f>
        <v>0</v>
      </c>
    </row>
    <row r="8843" spans="2:6" x14ac:dyDescent="0.15">
      <c r="B8843">
        <f ca="1">IF(INDEX(Transactions!$L:$L,ROW()-8)="",TODAY(),INDEX(Transactions!$G:$G,ROW()-8))</f>
        <v>46238</v>
      </c>
      <c r="F8843">
        <f>IF(INDEX(Transactions!$L:$L,ROW()-8)="",0,INDEX(Transactions!$Q:$Q,ROW()-8))</f>
        <v>0</v>
      </c>
    </row>
    <row r="8844" spans="2:6" x14ac:dyDescent="0.15">
      <c r="B8844">
        <f ca="1">IF(INDEX(Transactions!$L:$L,ROW()-8)="",TODAY(),INDEX(Transactions!$G:$G,ROW()-8))</f>
        <v>46238</v>
      </c>
      <c r="F8844">
        <f>IF(INDEX(Transactions!$L:$L,ROW()-8)="",0,INDEX(Transactions!$Q:$Q,ROW()-8))</f>
        <v>0</v>
      </c>
    </row>
    <row r="8845" spans="2:6" x14ac:dyDescent="0.15">
      <c r="B8845">
        <f ca="1">IF(INDEX(Transactions!$L:$L,ROW()-8)="",TODAY(),INDEX(Transactions!$G:$G,ROW()-8))</f>
        <v>46238</v>
      </c>
      <c r="F8845">
        <f>IF(INDEX(Transactions!$L:$L,ROW()-8)="",0,INDEX(Transactions!$Q:$Q,ROW()-8))</f>
        <v>0</v>
      </c>
    </row>
    <row r="8846" spans="2:6" x14ac:dyDescent="0.15">
      <c r="B8846">
        <f ca="1">IF(INDEX(Transactions!$L:$L,ROW()-8)="",TODAY(),INDEX(Transactions!$G:$G,ROW()-8))</f>
        <v>46238</v>
      </c>
      <c r="F8846">
        <f>IF(INDEX(Transactions!$L:$L,ROW()-8)="",0,INDEX(Transactions!$Q:$Q,ROW()-8))</f>
        <v>0</v>
      </c>
    </row>
    <row r="8847" spans="2:6" x14ac:dyDescent="0.15">
      <c r="B8847">
        <f ca="1">IF(INDEX(Transactions!$L:$L,ROW()-8)="",TODAY(),INDEX(Transactions!$G:$G,ROW()-8))</f>
        <v>46238</v>
      </c>
      <c r="F8847">
        <f>IF(INDEX(Transactions!$L:$L,ROW()-8)="",0,INDEX(Transactions!$Q:$Q,ROW()-8))</f>
        <v>0</v>
      </c>
    </row>
    <row r="8848" spans="2:6" x14ac:dyDescent="0.15">
      <c r="B8848">
        <f ca="1">IF(INDEX(Transactions!$L:$L,ROW()-8)="",TODAY(),INDEX(Transactions!$G:$G,ROW()-8))</f>
        <v>46238</v>
      </c>
      <c r="F8848">
        <f>IF(INDEX(Transactions!$L:$L,ROW()-8)="",0,INDEX(Transactions!$Q:$Q,ROW()-8))</f>
        <v>0</v>
      </c>
    </row>
    <row r="8849" spans="2:6" x14ac:dyDescent="0.15">
      <c r="B8849">
        <f ca="1">IF(INDEX(Transactions!$L:$L,ROW()-8)="",TODAY(),INDEX(Transactions!$G:$G,ROW()-8))</f>
        <v>46238</v>
      </c>
      <c r="F8849">
        <f>IF(INDEX(Transactions!$L:$L,ROW()-8)="",0,INDEX(Transactions!$Q:$Q,ROW()-8))</f>
        <v>0</v>
      </c>
    </row>
    <row r="8850" spans="2:6" x14ac:dyDescent="0.15">
      <c r="B8850">
        <f ca="1">IF(INDEX(Transactions!$L:$L,ROW()-8)="",TODAY(),INDEX(Transactions!$G:$G,ROW()-8))</f>
        <v>46238</v>
      </c>
      <c r="F8850">
        <f>IF(INDEX(Transactions!$L:$L,ROW()-8)="",0,INDEX(Transactions!$Q:$Q,ROW()-8))</f>
        <v>0</v>
      </c>
    </row>
    <row r="8851" spans="2:6" x14ac:dyDescent="0.15">
      <c r="B8851">
        <f ca="1">IF(INDEX(Transactions!$L:$L,ROW()-8)="",TODAY(),INDEX(Transactions!$G:$G,ROW()-8))</f>
        <v>46238</v>
      </c>
      <c r="F8851">
        <f>IF(INDEX(Transactions!$L:$L,ROW()-8)="",0,INDEX(Transactions!$Q:$Q,ROW()-8))</f>
        <v>0</v>
      </c>
    </row>
    <row r="8852" spans="2:6" x14ac:dyDescent="0.15">
      <c r="B8852">
        <f ca="1">IF(INDEX(Transactions!$L:$L,ROW()-8)="",TODAY(),INDEX(Transactions!$G:$G,ROW()-8))</f>
        <v>46238</v>
      </c>
      <c r="F8852">
        <f>IF(INDEX(Transactions!$L:$L,ROW()-8)="",0,INDEX(Transactions!$Q:$Q,ROW()-8))</f>
        <v>0</v>
      </c>
    </row>
    <row r="8853" spans="2:6" x14ac:dyDescent="0.15">
      <c r="B8853">
        <f ca="1">IF(INDEX(Transactions!$L:$L,ROW()-8)="",TODAY(),INDEX(Transactions!$G:$G,ROW()-8))</f>
        <v>46238</v>
      </c>
      <c r="F8853">
        <f>IF(INDEX(Transactions!$L:$L,ROW()-8)="",0,INDEX(Transactions!$Q:$Q,ROW()-8))</f>
        <v>0</v>
      </c>
    </row>
    <row r="8854" spans="2:6" x14ac:dyDescent="0.15">
      <c r="B8854">
        <f ca="1">IF(INDEX(Transactions!$L:$L,ROW()-8)="",TODAY(),INDEX(Transactions!$G:$G,ROW()-8))</f>
        <v>46238</v>
      </c>
      <c r="F8854">
        <f>IF(INDEX(Transactions!$L:$L,ROW()-8)="",0,INDEX(Transactions!$Q:$Q,ROW()-8))</f>
        <v>0</v>
      </c>
    </row>
    <row r="8855" spans="2:6" x14ac:dyDescent="0.15">
      <c r="B8855">
        <f ca="1">IF(INDEX(Transactions!$L:$L,ROW()-8)="",TODAY(),INDEX(Transactions!$G:$G,ROW()-8))</f>
        <v>46238</v>
      </c>
      <c r="F8855">
        <f>IF(INDEX(Transactions!$L:$L,ROW()-8)="",0,INDEX(Transactions!$Q:$Q,ROW()-8))</f>
        <v>0</v>
      </c>
    </row>
    <row r="8856" spans="2:6" x14ac:dyDescent="0.15">
      <c r="B8856">
        <f ca="1">IF(INDEX(Transactions!$L:$L,ROW()-8)="",TODAY(),INDEX(Transactions!$G:$G,ROW()-8))</f>
        <v>46238</v>
      </c>
      <c r="F8856">
        <f>IF(INDEX(Transactions!$L:$L,ROW()-8)="",0,INDEX(Transactions!$Q:$Q,ROW()-8))</f>
        <v>0</v>
      </c>
    </row>
    <row r="8857" spans="2:6" x14ac:dyDescent="0.15">
      <c r="B8857">
        <f ca="1">IF(INDEX(Transactions!$L:$L,ROW()-8)="",TODAY(),INDEX(Transactions!$G:$G,ROW()-8))</f>
        <v>46238</v>
      </c>
      <c r="F8857">
        <f>IF(INDEX(Transactions!$L:$L,ROW()-8)="",0,INDEX(Transactions!$Q:$Q,ROW()-8))</f>
        <v>0</v>
      </c>
    </row>
    <row r="8858" spans="2:6" x14ac:dyDescent="0.15">
      <c r="B8858">
        <f ca="1">IF(INDEX(Transactions!$L:$L,ROW()-8)="",TODAY(),INDEX(Transactions!$G:$G,ROW()-8))</f>
        <v>46238</v>
      </c>
      <c r="F8858">
        <f>IF(INDEX(Transactions!$L:$L,ROW()-8)="",0,INDEX(Transactions!$Q:$Q,ROW()-8))</f>
        <v>0</v>
      </c>
    </row>
    <row r="8859" spans="2:6" x14ac:dyDescent="0.15">
      <c r="B8859">
        <f ca="1">IF(INDEX(Transactions!$L:$L,ROW()-8)="",TODAY(),INDEX(Transactions!$G:$G,ROW()-8))</f>
        <v>46238</v>
      </c>
      <c r="F8859">
        <f>IF(INDEX(Transactions!$L:$L,ROW()-8)="",0,INDEX(Transactions!$Q:$Q,ROW()-8))</f>
        <v>0</v>
      </c>
    </row>
    <row r="8860" spans="2:6" x14ac:dyDescent="0.15">
      <c r="B8860">
        <f ca="1">IF(INDEX(Transactions!$L:$L,ROW()-8)="",TODAY(),INDEX(Transactions!$G:$G,ROW()-8))</f>
        <v>46238</v>
      </c>
      <c r="F8860">
        <f>IF(INDEX(Transactions!$L:$L,ROW()-8)="",0,INDEX(Transactions!$Q:$Q,ROW()-8))</f>
        <v>0</v>
      </c>
    </row>
    <row r="8861" spans="2:6" x14ac:dyDescent="0.15">
      <c r="B8861">
        <f ca="1">IF(INDEX(Transactions!$L:$L,ROW()-8)="",TODAY(),INDEX(Transactions!$G:$G,ROW()-8))</f>
        <v>46238</v>
      </c>
      <c r="F8861">
        <f>IF(INDEX(Transactions!$L:$L,ROW()-8)="",0,INDEX(Transactions!$Q:$Q,ROW()-8))</f>
        <v>0</v>
      </c>
    </row>
    <row r="8862" spans="2:6" x14ac:dyDescent="0.15">
      <c r="B8862">
        <f ca="1">IF(INDEX(Transactions!$L:$L,ROW()-8)="",TODAY(),INDEX(Transactions!$G:$G,ROW()-8))</f>
        <v>46238</v>
      </c>
      <c r="F8862">
        <f>IF(INDEX(Transactions!$L:$L,ROW()-8)="",0,INDEX(Transactions!$Q:$Q,ROW()-8))</f>
        <v>0</v>
      </c>
    </row>
    <row r="8863" spans="2:6" x14ac:dyDescent="0.15">
      <c r="B8863">
        <f ca="1">IF(INDEX(Transactions!$L:$L,ROW()-8)="",TODAY(),INDEX(Transactions!$G:$G,ROW()-8))</f>
        <v>46238</v>
      </c>
      <c r="F8863">
        <f>IF(INDEX(Transactions!$L:$L,ROW()-8)="",0,INDEX(Transactions!$Q:$Q,ROW()-8))</f>
        <v>0</v>
      </c>
    </row>
    <row r="8864" spans="2:6" x14ac:dyDescent="0.15">
      <c r="B8864">
        <f ca="1">IF(INDEX(Transactions!$L:$L,ROW()-8)="",TODAY(),INDEX(Transactions!$G:$G,ROW()-8))</f>
        <v>46238</v>
      </c>
      <c r="F8864">
        <f>IF(INDEX(Transactions!$L:$L,ROW()-8)="",0,INDEX(Transactions!$Q:$Q,ROW()-8))</f>
        <v>0</v>
      </c>
    </row>
    <row r="8865" spans="2:6" x14ac:dyDescent="0.15">
      <c r="B8865">
        <f ca="1">IF(INDEX(Transactions!$L:$L,ROW()-8)="",TODAY(),INDEX(Transactions!$G:$G,ROW()-8))</f>
        <v>46238</v>
      </c>
      <c r="F8865">
        <f>IF(INDEX(Transactions!$L:$L,ROW()-8)="",0,INDEX(Transactions!$Q:$Q,ROW()-8))</f>
        <v>0</v>
      </c>
    </row>
    <row r="8866" spans="2:6" x14ac:dyDescent="0.15">
      <c r="B8866">
        <f ca="1">IF(INDEX(Transactions!$L:$L,ROW()-8)="",TODAY(),INDEX(Transactions!$G:$G,ROW()-8))</f>
        <v>46238</v>
      </c>
      <c r="F8866">
        <f>IF(INDEX(Transactions!$L:$L,ROW()-8)="",0,INDEX(Transactions!$Q:$Q,ROW()-8))</f>
        <v>0</v>
      </c>
    </row>
    <row r="8867" spans="2:6" x14ac:dyDescent="0.15">
      <c r="B8867">
        <f ca="1">IF(INDEX(Transactions!$L:$L,ROW()-8)="",TODAY(),INDEX(Transactions!$G:$G,ROW()-8))</f>
        <v>46238</v>
      </c>
      <c r="F8867">
        <f>IF(INDEX(Transactions!$L:$L,ROW()-8)="",0,INDEX(Transactions!$Q:$Q,ROW()-8))</f>
        <v>0</v>
      </c>
    </row>
    <row r="8868" spans="2:6" x14ac:dyDescent="0.15">
      <c r="B8868">
        <f ca="1">IF(INDEX(Transactions!$L:$L,ROW()-8)="",TODAY(),INDEX(Transactions!$G:$G,ROW()-8))</f>
        <v>46238</v>
      </c>
      <c r="F8868">
        <f>IF(INDEX(Transactions!$L:$L,ROW()-8)="",0,INDEX(Transactions!$Q:$Q,ROW()-8))</f>
        <v>0</v>
      </c>
    </row>
    <row r="8869" spans="2:6" x14ac:dyDescent="0.15">
      <c r="B8869">
        <f ca="1">IF(INDEX(Transactions!$L:$L,ROW()-8)="",TODAY(),INDEX(Transactions!$G:$G,ROW()-8))</f>
        <v>46238</v>
      </c>
      <c r="F8869">
        <f>IF(INDEX(Transactions!$L:$L,ROW()-8)="",0,INDEX(Transactions!$Q:$Q,ROW()-8))</f>
        <v>0</v>
      </c>
    </row>
    <row r="8870" spans="2:6" x14ac:dyDescent="0.15">
      <c r="B8870">
        <f ca="1">IF(INDEX(Transactions!$L:$L,ROW()-8)="",TODAY(),INDEX(Transactions!$G:$G,ROW()-8))</f>
        <v>46238</v>
      </c>
      <c r="F8870">
        <f>IF(INDEX(Transactions!$L:$L,ROW()-8)="",0,INDEX(Transactions!$Q:$Q,ROW()-8))</f>
        <v>0</v>
      </c>
    </row>
    <row r="8871" spans="2:6" x14ac:dyDescent="0.15">
      <c r="B8871">
        <f ca="1">IF(INDEX(Transactions!$L:$L,ROW()-8)="",TODAY(),INDEX(Transactions!$G:$G,ROW()-8))</f>
        <v>46238</v>
      </c>
      <c r="F8871">
        <f>IF(INDEX(Transactions!$L:$L,ROW()-8)="",0,INDEX(Transactions!$Q:$Q,ROW()-8))</f>
        <v>0</v>
      </c>
    </row>
    <row r="8872" spans="2:6" x14ac:dyDescent="0.15">
      <c r="B8872">
        <f ca="1">IF(INDEX(Transactions!$L:$L,ROW()-8)="",TODAY(),INDEX(Transactions!$G:$G,ROW()-8))</f>
        <v>46238</v>
      </c>
      <c r="F8872">
        <f>IF(INDEX(Transactions!$L:$L,ROW()-8)="",0,INDEX(Transactions!$Q:$Q,ROW()-8))</f>
        <v>0</v>
      </c>
    </row>
    <row r="8873" spans="2:6" x14ac:dyDescent="0.15">
      <c r="B8873">
        <f ca="1">IF(INDEX(Transactions!$L:$L,ROW()-8)="",TODAY(),INDEX(Transactions!$G:$G,ROW()-8))</f>
        <v>46238</v>
      </c>
      <c r="F8873">
        <f>IF(INDEX(Transactions!$L:$L,ROW()-8)="",0,INDEX(Transactions!$Q:$Q,ROW()-8))</f>
        <v>0</v>
      </c>
    </row>
    <row r="8874" spans="2:6" x14ac:dyDescent="0.15">
      <c r="B8874">
        <f ca="1">IF(INDEX(Transactions!$L:$L,ROW()-8)="",TODAY(),INDEX(Transactions!$G:$G,ROW()-8))</f>
        <v>46238</v>
      </c>
      <c r="F8874">
        <f>IF(INDEX(Transactions!$L:$L,ROW()-8)="",0,INDEX(Transactions!$Q:$Q,ROW()-8))</f>
        <v>0</v>
      </c>
    </row>
    <row r="8875" spans="2:6" x14ac:dyDescent="0.15">
      <c r="B8875">
        <f ca="1">IF(INDEX(Transactions!$L:$L,ROW()-8)="",TODAY(),INDEX(Transactions!$G:$G,ROW()-8))</f>
        <v>46238</v>
      </c>
      <c r="F8875">
        <f>IF(INDEX(Transactions!$L:$L,ROW()-8)="",0,INDEX(Transactions!$Q:$Q,ROW()-8))</f>
        <v>0</v>
      </c>
    </row>
    <row r="8876" spans="2:6" x14ac:dyDescent="0.15">
      <c r="B8876">
        <f ca="1">IF(INDEX(Transactions!$L:$L,ROW()-8)="",TODAY(),INDEX(Transactions!$G:$G,ROW()-8))</f>
        <v>46238</v>
      </c>
      <c r="F8876">
        <f>IF(INDEX(Transactions!$L:$L,ROW()-8)="",0,INDEX(Transactions!$Q:$Q,ROW()-8))</f>
        <v>0</v>
      </c>
    </row>
    <row r="8877" spans="2:6" x14ac:dyDescent="0.15">
      <c r="B8877">
        <f ca="1">IF(INDEX(Transactions!$L:$L,ROW()-8)="",TODAY(),INDEX(Transactions!$G:$G,ROW()-8))</f>
        <v>46238</v>
      </c>
      <c r="F8877">
        <f>IF(INDEX(Transactions!$L:$L,ROW()-8)="",0,INDEX(Transactions!$Q:$Q,ROW()-8))</f>
        <v>0</v>
      </c>
    </row>
    <row r="8878" spans="2:6" x14ac:dyDescent="0.15">
      <c r="B8878">
        <f ca="1">IF(INDEX(Transactions!$L:$L,ROW()-8)="",TODAY(),INDEX(Transactions!$G:$G,ROW()-8))</f>
        <v>46238</v>
      </c>
      <c r="F8878">
        <f>IF(INDEX(Transactions!$L:$L,ROW()-8)="",0,INDEX(Transactions!$Q:$Q,ROW()-8))</f>
        <v>0</v>
      </c>
    </row>
    <row r="8879" spans="2:6" x14ac:dyDescent="0.15">
      <c r="B8879">
        <f ca="1">IF(INDEX(Transactions!$L:$L,ROW()-8)="",TODAY(),INDEX(Transactions!$G:$G,ROW()-8))</f>
        <v>46238</v>
      </c>
      <c r="F8879">
        <f>IF(INDEX(Transactions!$L:$L,ROW()-8)="",0,INDEX(Transactions!$Q:$Q,ROW()-8))</f>
        <v>0</v>
      </c>
    </row>
    <row r="8880" spans="2:6" x14ac:dyDescent="0.15">
      <c r="B8880">
        <f ca="1">IF(INDEX(Transactions!$L:$L,ROW()-8)="",TODAY(),INDEX(Transactions!$G:$G,ROW()-8))</f>
        <v>46238</v>
      </c>
      <c r="F8880">
        <f>IF(INDEX(Transactions!$L:$L,ROW()-8)="",0,INDEX(Transactions!$Q:$Q,ROW()-8))</f>
        <v>0</v>
      </c>
    </row>
    <row r="8881" spans="2:6" x14ac:dyDescent="0.15">
      <c r="B8881">
        <f ca="1">IF(INDEX(Transactions!$L:$L,ROW()-8)="",TODAY(),INDEX(Transactions!$G:$G,ROW()-8))</f>
        <v>46238</v>
      </c>
      <c r="F8881">
        <f>IF(INDEX(Transactions!$L:$L,ROW()-8)="",0,INDEX(Transactions!$Q:$Q,ROW()-8))</f>
        <v>0</v>
      </c>
    </row>
    <row r="8882" spans="2:6" x14ac:dyDescent="0.15">
      <c r="B8882">
        <f ca="1">IF(INDEX(Transactions!$L:$L,ROW()-8)="",TODAY(),INDEX(Transactions!$G:$G,ROW()-8))</f>
        <v>46238</v>
      </c>
      <c r="F8882">
        <f>IF(INDEX(Transactions!$L:$L,ROW()-8)="",0,INDEX(Transactions!$Q:$Q,ROW()-8))</f>
        <v>0</v>
      </c>
    </row>
    <row r="8883" spans="2:6" x14ac:dyDescent="0.15">
      <c r="B8883">
        <f ca="1">IF(INDEX(Transactions!$L:$L,ROW()-8)="",TODAY(),INDEX(Transactions!$G:$G,ROW()-8))</f>
        <v>46238</v>
      </c>
      <c r="F8883">
        <f>IF(INDEX(Transactions!$L:$L,ROW()-8)="",0,INDEX(Transactions!$Q:$Q,ROW()-8))</f>
        <v>0</v>
      </c>
    </row>
    <row r="8884" spans="2:6" x14ac:dyDescent="0.15">
      <c r="B8884">
        <f ca="1">IF(INDEX(Transactions!$L:$L,ROW()-8)="",TODAY(),INDEX(Transactions!$G:$G,ROW()-8))</f>
        <v>46238</v>
      </c>
      <c r="F8884">
        <f>IF(INDEX(Transactions!$L:$L,ROW()-8)="",0,INDEX(Transactions!$Q:$Q,ROW()-8))</f>
        <v>0</v>
      </c>
    </row>
    <row r="8885" spans="2:6" x14ac:dyDescent="0.15">
      <c r="B8885">
        <f ca="1">IF(INDEX(Transactions!$L:$L,ROW()-8)="",TODAY(),INDEX(Transactions!$G:$G,ROW()-8))</f>
        <v>46238</v>
      </c>
      <c r="F8885">
        <f>IF(INDEX(Transactions!$L:$L,ROW()-8)="",0,INDEX(Transactions!$Q:$Q,ROW()-8))</f>
        <v>0</v>
      </c>
    </row>
    <row r="8886" spans="2:6" x14ac:dyDescent="0.15">
      <c r="B8886">
        <f ca="1">IF(INDEX(Transactions!$L:$L,ROW()-8)="",TODAY(),INDEX(Transactions!$G:$G,ROW()-8))</f>
        <v>46238</v>
      </c>
      <c r="F8886">
        <f>IF(INDEX(Transactions!$L:$L,ROW()-8)="",0,INDEX(Transactions!$Q:$Q,ROW()-8))</f>
        <v>0</v>
      </c>
    </row>
    <row r="8887" spans="2:6" x14ac:dyDescent="0.15">
      <c r="B8887">
        <f ca="1">IF(INDEX(Transactions!$L:$L,ROW()-8)="",TODAY(),INDEX(Transactions!$G:$G,ROW()-8))</f>
        <v>46238</v>
      </c>
      <c r="F8887">
        <f>IF(INDEX(Transactions!$L:$L,ROW()-8)="",0,INDEX(Transactions!$Q:$Q,ROW()-8))</f>
        <v>0</v>
      </c>
    </row>
    <row r="8888" spans="2:6" x14ac:dyDescent="0.15">
      <c r="B8888">
        <f ca="1">IF(INDEX(Transactions!$L:$L,ROW()-8)="",TODAY(),INDEX(Transactions!$G:$G,ROW()-8))</f>
        <v>46238</v>
      </c>
      <c r="F8888">
        <f>IF(INDEX(Transactions!$L:$L,ROW()-8)="",0,INDEX(Transactions!$Q:$Q,ROW()-8))</f>
        <v>0</v>
      </c>
    </row>
    <row r="8889" spans="2:6" x14ac:dyDescent="0.15">
      <c r="B8889">
        <f ca="1">IF(INDEX(Transactions!$L:$L,ROW()-8)="",TODAY(),INDEX(Transactions!$G:$G,ROW()-8))</f>
        <v>46238</v>
      </c>
      <c r="F8889">
        <f>IF(INDEX(Transactions!$L:$L,ROW()-8)="",0,INDEX(Transactions!$Q:$Q,ROW()-8))</f>
        <v>0</v>
      </c>
    </row>
    <row r="8890" spans="2:6" x14ac:dyDescent="0.15">
      <c r="B8890">
        <f ca="1">IF(INDEX(Transactions!$L:$L,ROW()-8)="",TODAY(),INDEX(Transactions!$G:$G,ROW()-8))</f>
        <v>46238</v>
      </c>
      <c r="F8890">
        <f>IF(INDEX(Transactions!$L:$L,ROW()-8)="",0,INDEX(Transactions!$Q:$Q,ROW()-8))</f>
        <v>0</v>
      </c>
    </row>
    <row r="8891" spans="2:6" x14ac:dyDescent="0.15">
      <c r="B8891">
        <f ca="1">IF(INDEX(Transactions!$L:$L,ROW()-8)="",TODAY(),INDEX(Transactions!$G:$G,ROW()-8))</f>
        <v>46238</v>
      </c>
      <c r="F8891">
        <f>IF(INDEX(Transactions!$L:$L,ROW()-8)="",0,INDEX(Transactions!$Q:$Q,ROW()-8))</f>
        <v>0</v>
      </c>
    </row>
    <row r="8892" spans="2:6" x14ac:dyDescent="0.15">
      <c r="B8892">
        <f ca="1">IF(INDEX(Transactions!$L:$L,ROW()-8)="",TODAY(),INDEX(Transactions!$G:$G,ROW()-8))</f>
        <v>46238</v>
      </c>
      <c r="F8892">
        <f>IF(INDEX(Transactions!$L:$L,ROW()-8)="",0,INDEX(Transactions!$Q:$Q,ROW()-8))</f>
        <v>0</v>
      </c>
    </row>
    <row r="8893" spans="2:6" x14ac:dyDescent="0.15">
      <c r="B8893">
        <f ca="1">IF(INDEX(Transactions!$L:$L,ROW()-8)="",TODAY(),INDEX(Transactions!$G:$G,ROW()-8))</f>
        <v>46238</v>
      </c>
      <c r="F8893">
        <f>IF(INDEX(Transactions!$L:$L,ROW()-8)="",0,INDEX(Transactions!$Q:$Q,ROW()-8))</f>
        <v>0</v>
      </c>
    </row>
    <row r="8894" spans="2:6" x14ac:dyDescent="0.15">
      <c r="B8894">
        <f ca="1">IF(INDEX(Transactions!$L:$L,ROW()-8)="",TODAY(),INDEX(Transactions!$G:$G,ROW()-8))</f>
        <v>46238</v>
      </c>
      <c r="F8894">
        <f>IF(INDEX(Transactions!$L:$L,ROW()-8)="",0,INDEX(Transactions!$Q:$Q,ROW()-8))</f>
        <v>0</v>
      </c>
    </row>
    <row r="8895" spans="2:6" x14ac:dyDescent="0.15">
      <c r="B8895">
        <f ca="1">IF(INDEX(Transactions!$L:$L,ROW()-8)="",TODAY(),INDEX(Transactions!$G:$G,ROW()-8))</f>
        <v>46238</v>
      </c>
      <c r="F8895">
        <f>IF(INDEX(Transactions!$L:$L,ROW()-8)="",0,INDEX(Transactions!$Q:$Q,ROW()-8))</f>
        <v>0</v>
      </c>
    </row>
    <row r="8896" spans="2:6" x14ac:dyDescent="0.15">
      <c r="B8896">
        <f ca="1">IF(INDEX(Transactions!$L:$L,ROW()-8)="",TODAY(),INDEX(Transactions!$G:$G,ROW()-8))</f>
        <v>46238</v>
      </c>
      <c r="F8896">
        <f>IF(INDEX(Transactions!$L:$L,ROW()-8)="",0,INDEX(Transactions!$Q:$Q,ROW()-8))</f>
        <v>0</v>
      </c>
    </row>
    <row r="8897" spans="2:6" x14ac:dyDescent="0.15">
      <c r="B8897">
        <f ca="1">IF(INDEX(Transactions!$L:$L,ROW()-8)="",TODAY(),INDEX(Transactions!$G:$G,ROW()-8))</f>
        <v>46238</v>
      </c>
      <c r="F8897">
        <f>IF(INDEX(Transactions!$L:$L,ROW()-8)="",0,INDEX(Transactions!$Q:$Q,ROW()-8))</f>
        <v>0</v>
      </c>
    </row>
    <row r="8898" spans="2:6" x14ac:dyDescent="0.15">
      <c r="B8898">
        <f ca="1">IF(INDEX(Transactions!$L:$L,ROW()-8)="",TODAY(),INDEX(Transactions!$G:$G,ROW()-8))</f>
        <v>46238</v>
      </c>
      <c r="F8898">
        <f>IF(INDEX(Transactions!$L:$L,ROW()-8)="",0,INDEX(Transactions!$Q:$Q,ROW()-8))</f>
        <v>0</v>
      </c>
    </row>
    <row r="8899" spans="2:6" x14ac:dyDescent="0.15">
      <c r="B8899">
        <f ca="1">IF(INDEX(Transactions!$L:$L,ROW()-8)="",TODAY(),INDEX(Transactions!$G:$G,ROW()-8))</f>
        <v>46238</v>
      </c>
      <c r="F8899">
        <f>IF(INDEX(Transactions!$L:$L,ROW()-8)="",0,INDEX(Transactions!$Q:$Q,ROW()-8))</f>
        <v>0</v>
      </c>
    </row>
    <row r="8900" spans="2:6" x14ac:dyDescent="0.15">
      <c r="B8900">
        <f ca="1">IF(INDEX(Transactions!$L:$L,ROW()-8)="",TODAY(),INDEX(Transactions!$G:$G,ROW()-8))</f>
        <v>46238</v>
      </c>
      <c r="F8900">
        <f>IF(INDEX(Transactions!$L:$L,ROW()-8)="",0,INDEX(Transactions!$Q:$Q,ROW()-8))</f>
        <v>0</v>
      </c>
    </row>
    <row r="8901" spans="2:6" x14ac:dyDescent="0.15">
      <c r="B8901">
        <f ca="1">IF(INDEX(Transactions!$L:$L,ROW()-8)="",TODAY(),INDEX(Transactions!$G:$G,ROW()-8))</f>
        <v>46238</v>
      </c>
      <c r="F8901">
        <f>IF(INDEX(Transactions!$L:$L,ROW()-8)="",0,INDEX(Transactions!$Q:$Q,ROW()-8))</f>
        <v>0</v>
      </c>
    </row>
    <row r="8902" spans="2:6" x14ac:dyDescent="0.15">
      <c r="B8902">
        <f ca="1">IF(INDEX(Transactions!$L:$L,ROW()-8)="",TODAY(),INDEX(Transactions!$G:$G,ROW()-8))</f>
        <v>46238</v>
      </c>
      <c r="F8902">
        <f>IF(INDEX(Transactions!$L:$L,ROW()-8)="",0,INDEX(Transactions!$Q:$Q,ROW()-8))</f>
        <v>0</v>
      </c>
    </row>
    <row r="8903" spans="2:6" x14ac:dyDescent="0.15">
      <c r="B8903">
        <f ca="1">IF(INDEX(Transactions!$L:$L,ROW()-8)="",TODAY(),INDEX(Transactions!$G:$G,ROW()-8))</f>
        <v>46238</v>
      </c>
      <c r="F8903">
        <f>IF(INDEX(Transactions!$L:$L,ROW()-8)="",0,INDEX(Transactions!$Q:$Q,ROW()-8))</f>
        <v>0</v>
      </c>
    </row>
    <row r="8904" spans="2:6" x14ac:dyDescent="0.15">
      <c r="B8904">
        <f ca="1">IF(INDEX(Transactions!$L:$L,ROW()-8)="",TODAY(),INDEX(Transactions!$G:$G,ROW()-8))</f>
        <v>46238</v>
      </c>
      <c r="F8904">
        <f>IF(INDEX(Transactions!$L:$L,ROW()-8)="",0,INDEX(Transactions!$Q:$Q,ROW()-8))</f>
        <v>0</v>
      </c>
    </row>
    <row r="8905" spans="2:6" x14ac:dyDescent="0.15">
      <c r="B8905">
        <f ca="1">IF(INDEX(Transactions!$L:$L,ROW()-8)="",TODAY(),INDEX(Transactions!$G:$G,ROW()-8))</f>
        <v>46238</v>
      </c>
      <c r="F8905">
        <f>IF(INDEX(Transactions!$L:$L,ROW()-8)="",0,INDEX(Transactions!$Q:$Q,ROW()-8))</f>
        <v>0</v>
      </c>
    </row>
    <row r="8906" spans="2:6" x14ac:dyDescent="0.15">
      <c r="B8906">
        <f ca="1">IF(INDEX(Transactions!$L:$L,ROW()-8)="",TODAY(),INDEX(Transactions!$G:$G,ROW()-8))</f>
        <v>46238</v>
      </c>
      <c r="F8906">
        <f>IF(INDEX(Transactions!$L:$L,ROW()-8)="",0,INDEX(Transactions!$Q:$Q,ROW()-8))</f>
        <v>0</v>
      </c>
    </row>
    <row r="8907" spans="2:6" x14ac:dyDescent="0.15">
      <c r="B8907">
        <f ca="1">IF(INDEX(Transactions!$L:$L,ROW()-8)="",TODAY(),INDEX(Transactions!$G:$G,ROW()-8))</f>
        <v>46238</v>
      </c>
      <c r="F8907">
        <f>IF(INDEX(Transactions!$L:$L,ROW()-8)="",0,INDEX(Transactions!$Q:$Q,ROW()-8))</f>
        <v>0</v>
      </c>
    </row>
    <row r="8908" spans="2:6" x14ac:dyDescent="0.15">
      <c r="B8908">
        <f ca="1">IF(INDEX(Transactions!$L:$L,ROW()-8)="",TODAY(),INDEX(Transactions!$G:$G,ROW()-8))</f>
        <v>46238</v>
      </c>
      <c r="F8908">
        <f>IF(INDEX(Transactions!$L:$L,ROW()-8)="",0,INDEX(Transactions!$Q:$Q,ROW()-8))</f>
        <v>0</v>
      </c>
    </row>
    <row r="8909" spans="2:6" x14ac:dyDescent="0.15">
      <c r="B8909">
        <f ca="1">IF(INDEX(Transactions!$L:$L,ROW()-8)="",TODAY(),INDEX(Transactions!$G:$G,ROW()-8))</f>
        <v>46238</v>
      </c>
      <c r="F8909">
        <f>IF(INDEX(Transactions!$L:$L,ROW()-8)="",0,INDEX(Transactions!$Q:$Q,ROW()-8))</f>
        <v>0</v>
      </c>
    </row>
    <row r="8910" spans="2:6" x14ac:dyDescent="0.15">
      <c r="B8910">
        <f ca="1">IF(INDEX(Transactions!$L:$L,ROW()-8)="",TODAY(),INDEX(Transactions!$G:$G,ROW()-8))</f>
        <v>46238</v>
      </c>
      <c r="F8910">
        <f>IF(INDEX(Transactions!$L:$L,ROW()-8)="",0,INDEX(Transactions!$Q:$Q,ROW()-8))</f>
        <v>0</v>
      </c>
    </row>
    <row r="8911" spans="2:6" x14ac:dyDescent="0.15">
      <c r="B8911">
        <f ca="1">IF(INDEX(Transactions!$L:$L,ROW()-8)="",TODAY(),INDEX(Transactions!$G:$G,ROW()-8))</f>
        <v>46238</v>
      </c>
      <c r="F8911">
        <f>IF(INDEX(Transactions!$L:$L,ROW()-8)="",0,INDEX(Transactions!$Q:$Q,ROW()-8))</f>
        <v>0</v>
      </c>
    </row>
    <row r="8912" spans="2:6" x14ac:dyDescent="0.15">
      <c r="B8912">
        <f ca="1">IF(INDEX(Transactions!$L:$L,ROW()-8)="",TODAY(),INDEX(Transactions!$G:$G,ROW()-8))</f>
        <v>46238</v>
      </c>
      <c r="F8912">
        <f>IF(INDEX(Transactions!$L:$L,ROW()-8)="",0,INDEX(Transactions!$Q:$Q,ROW()-8))</f>
        <v>0</v>
      </c>
    </row>
    <row r="8913" spans="2:6" x14ac:dyDescent="0.15">
      <c r="B8913">
        <f ca="1">IF(INDEX(Transactions!$L:$L,ROW()-8)="",TODAY(),INDEX(Transactions!$G:$G,ROW()-8))</f>
        <v>46238</v>
      </c>
      <c r="F8913">
        <f>IF(INDEX(Transactions!$L:$L,ROW()-8)="",0,INDEX(Transactions!$Q:$Q,ROW()-8))</f>
        <v>0</v>
      </c>
    </row>
    <row r="8914" spans="2:6" x14ac:dyDescent="0.15">
      <c r="B8914">
        <f ca="1">IF(INDEX(Transactions!$L:$L,ROW()-8)="",TODAY(),INDEX(Transactions!$G:$G,ROW()-8))</f>
        <v>46238</v>
      </c>
      <c r="F8914">
        <f>IF(INDEX(Transactions!$L:$L,ROW()-8)="",0,INDEX(Transactions!$Q:$Q,ROW()-8))</f>
        <v>0</v>
      </c>
    </row>
    <row r="8915" spans="2:6" x14ac:dyDescent="0.15">
      <c r="B8915">
        <f ca="1">IF(INDEX(Transactions!$L:$L,ROW()-8)="",TODAY(),INDEX(Transactions!$G:$G,ROW()-8))</f>
        <v>46238</v>
      </c>
      <c r="F8915">
        <f>IF(INDEX(Transactions!$L:$L,ROW()-8)="",0,INDEX(Transactions!$Q:$Q,ROW()-8))</f>
        <v>0</v>
      </c>
    </row>
    <row r="8916" spans="2:6" x14ac:dyDescent="0.15">
      <c r="B8916">
        <f ca="1">IF(INDEX(Transactions!$L:$L,ROW()-8)="",TODAY(),INDEX(Transactions!$G:$G,ROW()-8))</f>
        <v>46238</v>
      </c>
      <c r="F8916">
        <f>IF(INDEX(Transactions!$L:$L,ROW()-8)="",0,INDEX(Transactions!$Q:$Q,ROW()-8))</f>
        <v>0</v>
      </c>
    </row>
    <row r="8917" spans="2:6" x14ac:dyDescent="0.15">
      <c r="B8917">
        <f ca="1">IF(INDEX(Transactions!$L:$L,ROW()-8)="",TODAY(),INDEX(Transactions!$G:$G,ROW()-8))</f>
        <v>46238</v>
      </c>
      <c r="F8917">
        <f>IF(INDEX(Transactions!$L:$L,ROW()-8)="",0,INDEX(Transactions!$Q:$Q,ROW()-8))</f>
        <v>0</v>
      </c>
    </row>
    <row r="8918" spans="2:6" x14ac:dyDescent="0.15">
      <c r="B8918">
        <f ca="1">IF(INDEX(Transactions!$L:$L,ROW()-8)="",TODAY(),INDEX(Transactions!$G:$G,ROW()-8))</f>
        <v>46238</v>
      </c>
      <c r="F8918">
        <f>IF(INDEX(Transactions!$L:$L,ROW()-8)="",0,INDEX(Transactions!$Q:$Q,ROW()-8))</f>
        <v>0</v>
      </c>
    </row>
    <row r="8919" spans="2:6" x14ac:dyDescent="0.15">
      <c r="B8919">
        <f ca="1">IF(INDEX(Transactions!$L:$L,ROW()-8)="",TODAY(),INDEX(Transactions!$G:$G,ROW()-8))</f>
        <v>46238</v>
      </c>
      <c r="F8919">
        <f>IF(INDEX(Transactions!$L:$L,ROW()-8)="",0,INDEX(Transactions!$Q:$Q,ROW()-8))</f>
        <v>0</v>
      </c>
    </row>
    <row r="8920" spans="2:6" x14ac:dyDescent="0.15">
      <c r="B8920">
        <f ca="1">IF(INDEX(Transactions!$L:$L,ROW()-8)="",TODAY(),INDEX(Transactions!$G:$G,ROW()-8))</f>
        <v>46238</v>
      </c>
      <c r="F8920">
        <f>IF(INDEX(Transactions!$L:$L,ROW()-8)="",0,INDEX(Transactions!$Q:$Q,ROW()-8))</f>
        <v>0</v>
      </c>
    </row>
    <row r="8921" spans="2:6" x14ac:dyDescent="0.15">
      <c r="B8921">
        <f ca="1">IF(INDEX(Transactions!$L:$L,ROW()-8)="",TODAY(),INDEX(Transactions!$G:$G,ROW()-8))</f>
        <v>46238</v>
      </c>
      <c r="F8921">
        <f>IF(INDEX(Transactions!$L:$L,ROW()-8)="",0,INDEX(Transactions!$Q:$Q,ROW()-8))</f>
        <v>0</v>
      </c>
    </row>
    <row r="8922" spans="2:6" x14ac:dyDescent="0.15">
      <c r="B8922">
        <f ca="1">IF(INDEX(Transactions!$L:$L,ROW()-8)="",TODAY(),INDEX(Transactions!$G:$G,ROW()-8))</f>
        <v>46238</v>
      </c>
      <c r="F8922">
        <f>IF(INDEX(Transactions!$L:$L,ROW()-8)="",0,INDEX(Transactions!$Q:$Q,ROW()-8))</f>
        <v>0</v>
      </c>
    </row>
    <row r="8923" spans="2:6" x14ac:dyDescent="0.15">
      <c r="B8923">
        <f ca="1">IF(INDEX(Transactions!$L:$L,ROW()-8)="",TODAY(),INDEX(Transactions!$G:$G,ROW()-8))</f>
        <v>46238</v>
      </c>
      <c r="F8923">
        <f>IF(INDEX(Transactions!$L:$L,ROW()-8)="",0,INDEX(Transactions!$Q:$Q,ROW()-8))</f>
        <v>0</v>
      </c>
    </row>
    <row r="8924" spans="2:6" x14ac:dyDescent="0.15">
      <c r="B8924">
        <f ca="1">IF(INDEX(Transactions!$L:$L,ROW()-8)="",TODAY(),INDEX(Transactions!$G:$G,ROW()-8))</f>
        <v>46238</v>
      </c>
      <c r="F8924">
        <f>IF(INDEX(Transactions!$L:$L,ROW()-8)="",0,INDEX(Transactions!$Q:$Q,ROW()-8))</f>
        <v>0</v>
      </c>
    </row>
    <row r="8925" spans="2:6" x14ac:dyDescent="0.15">
      <c r="B8925">
        <f ca="1">IF(INDEX(Transactions!$L:$L,ROW()-8)="",TODAY(),INDEX(Transactions!$G:$G,ROW()-8))</f>
        <v>46238</v>
      </c>
      <c r="F8925">
        <f>IF(INDEX(Transactions!$L:$L,ROW()-8)="",0,INDEX(Transactions!$Q:$Q,ROW()-8))</f>
        <v>0</v>
      </c>
    </row>
    <row r="8926" spans="2:6" x14ac:dyDescent="0.15">
      <c r="B8926">
        <f ca="1">IF(INDEX(Transactions!$L:$L,ROW()-8)="",TODAY(),INDEX(Transactions!$G:$G,ROW()-8))</f>
        <v>46238</v>
      </c>
      <c r="F8926">
        <f>IF(INDEX(Transactions!$L:$L,ROW()-8)="",0,INDEX(Transactions!$Q:$Q,ROW()-8))</f>
        <v>0</v>
      </c>
    </row>
    <row r="8927" spans="2:6" x14ac:dyDescent="0.15">
      <c r="B8927">
        <f ca="1">IF(INDEX(Transactions!$L:$L,ROW()-8)="",TODAY(),INDEX(Transactions!$G:$G,ROW()-8))</f>
        <v>46238</v>
      </c>
      <c r="F8927">
        <f>IF(INDEX(Transactions!$L:$L,ROW()-8)="",0,INDEX(Transactions!$Q:$Q,ROW()-8))</f>
        <v>0</v>
      </c>
    </row>
    <row r="8928" spans="2:6" x14ac:dyDescent="0.15">
      <c r="B8928">
        <f ca="1">IF(INDEX(Transactions!$L:$L,ROW()-8)="",TODAY(),INDEX(Transactions!$G:$G,ROW()-8))</f>
        <v>46238</v>
      </c>
      <c r="F8928">
        <f>IF(INDEX(Transactions!$L:$L,ROW()-8)="",0,INDEX(Transactions!$Q:$Q,ROW()-8))</f>
        <v>0</v>
      </c>
    </row>
    <row r="8929" spans="2:6" x14ac:dyDescent="0.15">
      <c r="B8929">
        <f ca="1">IF(INDEX(Transactions!$L:$L,ROW()-8)="",TODAY(),INDEX(Transactions!$G:$G,ROW()-8))</f>
        <v>46238</v>
      </c>
      <c r="F8929">
        <f>IF(INDEX(Transactions!$L:$L,ROW()-8)="",0,INDEX(Transactions!$Q:$Q,ROW()-8))</f>
        <v>0</v>
      </c>
    </row>
    <row r="8930" spans="2:6" x14ac:dyDescent="0.15">
      <c r="B8930">
        <f ca="1">IF(INDEX(Transactions!$L:$L,ROW()-8)="",TODAY(),INDEX(Transactions!$G:$G,ROW()-8))</f>
        <v>46238</v>
      </c>
      <c r="F8930">
        <f>IF(INDEX(Transactions!$L:$L,ROW()-8)="",0,INDEX(Transactions!$Q:$Q,ROW()-8))</f>
        <v>0</v>
      </c>
    </row>
    <row r="8931" spans="2:6" x14ac:dyDescent="0.15">
      <c r="B8931">
        <f ca="1">IF(INDEX(Transactions!$L:$L,ROW()-8)="",TODAY(),INDEX(Transactions!$G:$G,ROW()-8))</f>
        <v>46238</v>
      </c>
      <c r="F8931">
        <f>IF(INDEX(Transactions!$L:$L,ROW()-8)="",0,INDEX(Transactions!$Q:$Q,ROW()-8))</f>
        <v>0</v>
      </c>
    </row>
    <row r="8932" spans="2:6" x14ac:dyDescent="0.15">
      <c r="B8932">
        <f ca="1">IF(INDEX(Transactions!$L:$L,ROW()-8)="",TODAY(),INDEX(Transactions!$G:$G,ROW()-8))</f>
        <v>46238</v>
      </c>
      <c r="F8932">
        <f>IF(INDEX(Transactions!$L:$L,ROW()-8)="",0,INDEX(Transactions!$Q:$Q,ROW()-8))</f>
        <v>0</v>
      </c>
    </row>
    <row r="8933" spans="2:6" x14ac:dyDescent="0.15">
      <c r="B8933">
        <f ca="1">IF(INDEX(Transactions!$L:$L,ROW()-8)="",TODAY(),INDEX(Transactions!$G:$G,ROW()-8))</f>
        <v>46238</v>
      </c>
      <c r="F8933">
        <f>IF(INDEX(Transactions!$L:$L,ROW()-8)="",0,INDEX(Transactions!$Q:$Q,ROW()-8))</f>
        <v>0</v>
      </c>
    </row>
    <row r="8934" spans="2:6" x14ac:dyDescent="0.15">
      <c r="B8934">
        <f ca="1">IF(INDEX(Transactions!$L:$L,ROW()-8)="",TODAY(),INDEX(Transactions!$G:$G,ROW()-8))</f>
        <v>46238</v>
      </c>
      <c r="F8934">
        <f>IF(INDEX(Transactions!$L:$L,ROW()-8)="",0,INDEX(Transactions!$Q:$Q,ROW()-8))</f>
        <v>0</v>
      </c>
    </row>
    <row r="8935" spans="2:6" x14ac:dyDescent="0.15">
      <c r="B8935">
        <f ca="1">IF(INDEX(Transactions!$L:$L,ROW()-8)="",TODAY(),INDEX(Transactions!$G:$G,ROW()-8))</f>
        <v>46238</v>
      </c>
      <c r="F8935">
        <f>IF(INDEX(Transactions!$L:$L,ROW()-8)="",0,INDEX(Transactions!$Q:$Q,ROW()-8))</f>
        <v>0</v>
      </c>
    </row>
    <row r="8936" spans="2:6" x14ac:dyDescent="0.15">
      <c r="B8936">
        <f ca="1">IF(INDEX(Transactions!$L:$L,ROW()-8)="",TODAY(),INDEX(Transactions!$G:$G,ROW()-8))</f>
        <v>46238</v>
      </c>
      <c r="F8936">
        <f>IF(INDEX(Transactions!$L:$L,ROW()-8)="",0,INDEX(Transactions!$Q:$Q,ROW()-8))</f>
        <v>0</v>
      </c>
    </row>
    <row r="8937" spans="2:6" x14ac:dyDescent="0.15">
      <c r="B8937">
        <f ca="1">IF(INDEX(Transactions!$L:$L,ROW()-8)="",TODAY(),INDEX(Transactions!$G:$G,ROW()-8))</f>
        <v>46238</v>
      </c>
      <c r="F8937">
        <f>IF(INDEX(Transactions!$L:$L,ROW()-8)="",0,INDEX(Transactions!$Q:$Q,ROW()-8))</f>
        <v>0</v>
      </c>
    </row>
    <row r="8938" spans="2:6" x14ac:dyDescent="0.15">
      <c r="B8938">
        <f ca="1">IF(INDEX(Transactions!$L:$L,ROW()-8)="",TODAY(),INDEX(Transactions!$G:$G,ROW()-8))</f>
        <v>46238</v>
      </c>
      <c r="F8938">
        <f>IF(INDEX(Transactions!$L:$L,ROW()-8)="",0,INDEX(Transactions!$Q:$Q,ROW()-8))</f>
        <v>0</v>
      </c>
    </row>
    <row r="8939" spans="2:6" x14ac:dyDescent="0.15">
      <c r="B8939">
        <f ca="1">IF(INDEX(Transactions!$L:$L,ROW()-8)="",TODAY(),INDEX(Transactions!$G:$G,ROW()-8))</f>
        <v>46238</v>
      </c>
      <c r="F8939">
        <f>IF(INDEX(Transactions!$L:$L,ROW()-8)="",0,INDEX(Transactions!$Q:$Q,ROW()-8))</f>
        <v>0</v>
      </c>
    </row>
    <row r="8940" spans="2:6" x14ac:dyDescent="0.15">
      <c r="B8940">
        <f ca="1">IF(INDEX(Transactions!$L:$L,ROW()-8)="",TODAY(),INDEX(Transactions!$G:$G,ROW()-8))</f>
        <v>46238</v>
      </c>
      <c r="F8940">
        <f>IF(INDEX(Transactions!$L:$L,ROW()-8)="",0,INDEX(Transactions!$Q:$Q,ROW()-8))</f>
        <v>0</v>
      </c>
    </row>
    <row r="8941" spans="2:6" x14ac:dyDescent="0.15">
      <c r="B8941">
        <f ca="1">IF(INDEX(Transactions!$L:$L,ROW()-8)="",TODAY(),INDEX(Transactions!$G:$G,ROW()-8))</f>
        <v>46238</v>
      </c>
      <c r="F8941">
        <f>IF(INDEX(Transactions!$L:$L,ROW()-8)="",0,INDEX(Transactions!$Q:$Q,ROW()-8))</f>
        <v>0</v>
      </c>
    </row>
    <row r="8942" spans="2:6" x14ac:dyDescent="0.15">
      <c r="B8942">
        <f ca="1">IF(INDEX(Transactions!$L:$L,ROW()-8)="",TODAY(),INDEX(Transactions!$G:$G,ROW()-8))</f>
        <v>46238</v>
      </c>
      <c r="F8942">
        <f>IF(INDEX(Transactions!$L:$L,ROW()-8)="",0,INDEX(Transactions!$Q:$Q,ROW()-8))</f>
        <v>0</v>
      </c>
    </row>
    <row r="8943" spans="2:6" x14ac:dyDescent="0.15">
      <c r="B8943">
        <f ca="1">IF(INDEX(Transactions!$L:$L,ROW()-8)="",TODAY(),INDEX(Transactions!$G:$G,ROW()-8))</f>
        <v>46238</v>
      </c>
      <c r="F8943">
        <f>IF(INDEX(Transactions!$L:$L,ROW()-8)="",0,INDEX(Transactions!$Q:$Q,ROW()-8))</f>
        <v>0</v>
      </c>
    </row>
    <row r="8944" spans="2:6" x14ac:dyDescent="0.15">
      <c r="B8944">
        <f ca="1">IF(INDEX(Transactions!$L:$L,ROW()-8)="",TODAY(),INDEX(Transactions!$G:$G,ROW()-8))</f>
        <v>46238</v>
      </c>
      <c r="F8944">
        <f>IF(INDEX(Transactions!$L:$L,ROW()-8)="",0,INDEX(Transactions!$Q:$Q,ROW()-8))</f>
        <v>0</v>
      </c>
    </row>
    <row r="8945" spans="2:6" x14ac:dyDescent="0.15">
      <c r="B8945">
        <f ca="1">IF(INDEX(Transactions!$L:$L,ROW()-8)="",TODAY(),INDEX(Transactions!$G:$G,ROW()-8))</f>
        <v>46238</v>
      </c>
      <c r="F8945">
        <f>IF(INDEX(Transactions!$L:$L,ROW()-8)="",0,INDEX(Transactions!$Q:$Q,ROW()-8))</f>
        <v>0</v>
      </c>
    </row>
    <row r="8946" spans="2:6" x14ac:dyDescent="0.15">
      <c r="B8946">
        <f ca="1">IF(INDEX(Transactions!$L:$L,ROW()-8)="",TODAY(),INDEX(Transactions!$G:$G,ROW()-8))</f>
        <v>46238</v>
      </c>
      <c r="F8946">
        <f>IF(INDEX(Transactions!$L:$L,ROW()-8)="",0,INDEX(Transactions!$Q:$Q,ROW()-8))</f>
        <v>0</v>
      </c>
    </row>
    <row r="8947" spans="2:6" x14ac:dyDescent="0.15">
      <c r="B8947">
        <f ca="1">IF(INDEX(Transactions!$L:$L,ROW()-8)="",TODAY(),INDEX(Transactions!$G:$G,ROW()-8))</f>
        <v>46238</v>
      </c>
      <c r="F8947">
        <f>IF(INDEX(Transactions!$L:$L,ROW()-8)="",0,INDEX(Transactions!$Q:$Q,ROW()-8))</f>
        <v>0</v>
      </c>
    </row>
    <row r="8948" spans="2:6" x14ac:dyDescent="0.15">
      <c r="B8948">
        <f ca="1">IF(INDEX(Transactions!$L:$L,ROW()-8)="",TODAY(),INDEX(Transactions!$G:$G,ROW()-8))</f>
        <v>46238</v>
      </c>
      <c r="F8948">
        <f>IF(INDEX(Transactions!$L:$L,ROW()-8)="",0,INDEX(Transactions!$Q:$Q,ROW()-8))</f>
        <v>0</v>
      </c>
    </row>
    <row r="8949" spans="2:6" x14ac:dyDescent="0.15">
      <c r="B8949">
        <f ca="1">IF(INDEX(Transactions!$L:$L,ROW()-8)="",TODAY(),INDEX(Transactions!$G:$G,ROW()-8))</f>
        <v>46238</v>
      </c>
      <c r="F8949">
        <f>IF(INDEX(Transactions!$L:$L,ROW()-8)="",0,INDEX(Transactions!$Q:$Q,ROW()-8))</f>
        <v>0</v>
      </c>
    </row>
    <row r="8950" spans="2:6" x14ac:dyDescent="0.15">
      <c r="B8950">
        <f ca="1">IF(INDEX(Transactions!$L:$L,ROW()-8)="",TODAY(),INDEX(Transactions!$G:$G,ROW()-8))</f>
        <v>46238</v>
      </c>
      <c r="F8950">
        <f>IF(INDEX(Transactions!$L:$L,ROW()-8)="",0,INDEX(Transactions!$Q:$Q,ROW()-8))</f>
        <v>0</v>
      </c>
    </row>
    <row r="8951" spans="2:6" x14ac:dyDescent="0.15">
      <c r="B8951">
        <f ca="1">IF(INDEX(Transactions!$L:$L,ROW()-8)="",TODAY(),INDEX(Transactions!$G:$G,ROW()-8))</f>
        <v>46238</v>
      </c>
      <c r="F8951">
        <f>IF(INDEX(Transactions!$L:$L,ROW()-8)="",0,INDEX(Transactions!$Q:$Q,ROW()-8))</f>
        <v>0</v>
      </c>
    </row>
    <row r="8952" spans="2:6" x14ac:dyDescent="0.15">
      <c r="B8952">
        <f ca="1">IF(INDEX(Transactions!$L:$L,ROW()-8)="",TODAY(),INDEX(Transactions!$G:$G,ROW()-8))</f>
        <v>46238</v>
      </c>
      <c r="F8952">
        <f>IF(INDEX(Transactions!$L:$L,ROW()-8)="",0,INDEX(Transactions!$Q:$Q,ROW()-8))</f>
        <v>0</v>
      </c>
    </row>
    <row r="8953" spans="2:6" x14ac:dyDescent="0.15">
      <c r="B8953">
        <f ca="1">IF(INDEX(Transactions!$L:$L,ROW()-8)="",TODAY(),INDEX(Transactions!$G:$G,ROW()-8))</f>
        <v>46238</v>
      </c>
      <c r="F8953">
        <f>IF(INDEX(Transactions!$L:$L,ROW()-8)="",0,INDEX(Transactions!$Q:$Q,ROW()-8))</f>
        <v>0</v>
      </c>
    </row>
    <row r="8954" spans="2:6" x14ac:dyDescent="0.15">
      <c r="B8954">
        <f ca="1">IF(INDEX(Transactions!$L:$L,ROW()-8)="",TODAY(),INDEX(Transactions!$G:$G,ROW()-8))</f>
        <v>46238</v>
      </c>
      <c r="F8954">
        <f>IF(INDEX(Transactions!$L:$L,ROW()-8)="",0,INDEX(Transactions!$Q:$Q,ROW()-8))</f>
        <v>0</v>
      </c>
    </row>
    <row r="8955" spans="2:6" x14ac:dyDescent="0.15">
      <c r="B8955">
        <f ca="1">IF(INDEX(Transactions!$L:$L,ROW()-8)="",TODAY(),INDEX(Transactions!$G:$G,ROW()-8))</f>
        <v>46238</v>
      </c>
      <c r="F8955">
        <f>IF(INDEX(Transactions!$L:$L,ROW()-8)="",0,INDEX(Transactions!$Q:$Q,ROW()-8))</f>
        <v>0</v>
      </c>
    </row>
    <row r="8956" spans="2:6" x14ac:dyDescent="0.15">
      <c r="B8956">
        <f ca="1">IF(INDEX(Transactions!$L:$L,ROW()-8)="",TODAY(),INDEX(Transactions!$G:$G,ROW()-8))</f>
        <v>46238</v>
      </c>
      <c r="F8956">
        <f>IF(INDEX(Transactions!$L:$L,ROW()-8)="",0,INDEX(Transactions!$Q:$Q,ROW()-8))</f>
        <v>0</v>
      </c>
    </row>
    <row r="8957" spans="2:6" x14ac:dyDescent="0.15">
      <c r="B8957">
        <f ca="1">IF(INDEX(Transactions!$L:$L,ROW()-8)="",TODAY(),INDEX(Transactions!$G:$G,ROW()-8))</f>
        <v>46238</v>
      </c>
      <c r="F8957">
        <f>IF(INDEX(Transactions!$L:$L,ROW()-8)="",0,INDEX(Transactions!$Q:$Q,ROW()-8))</f>
        <v>0</v>
      </c>
    </row>
    <row r="8958" spans="2:6" x14ac:dyDescent="0.15">
      <c r="B8958">
        <f ca="1">IF(INDEX(Transactions!$L:$L,ROW()-8)="",TODAY(),INDEX(Transactions!$G:$G,ROW()-8))</f>
        <v>46238</v>
      </c>
      <c r="F8958">
        <f>IF(INDEX(Transactions!$L:$L,ROW()-8)="",0,INDEX(Transactions!$Q:$Q,ROW()-8))</f>
        <v>0</v>
      </c>
    </row>
    <row r="8959" spans="2:6" x14ac:dyDescent="0.15">
      <c r="B8959">
        <f ca="1">IF(INDEX(Transactions!$L:$L,ROW()-8)="",TODAY(),INDEX(Transactions!$G:$G,ROW()-8))</f>
        <v>46238</v>
      </c>
      <c r="F8959">
        <f>IF(INDEX(Transactions!$L:$L,ROW()-8)="",0,INDEX(Transactions!$Q:$Q,ROW()-8))</f>
        <v>0</v>
      </c>
    </row>
    <row r="8960" spans="2:6" x14ac:dyDescent="0.15">
      <c r="B8960">
        <f ca="1">IF(INDEX(Transactions!$L:$L,ROW()-8)="",TODAY(),INDEX(Transactions!$G:$G,ROW()-8))</f>
        <v>46238</v>
      </c>
      <c r="F8960">
        <f>IF(INDEX(Transactions!$L:$L,ROW()-8)="",0,INDEX(Transactions!$Q:$Q,ROW()-8))</f>
        <v>0</v>
      </c>
    </row>
    <row r="8961" spans="2:6" x14ac:dyDescent="0.15">
      <c r="B8961">
        <f ca="1">IF(INDEX(Transactions!$L:$L,ROW()-8)="",TODAY(),INDEX(Transactions!$G:$G,ROW()-8))</f>
        <v>46238</v>
      </c>
      <c r="F8961">
        <f>IF(INDEX(Transactions!$L:$L,ROW()-8)="",0,INDEX(Transactions!$Q:$Q,ROW()-8))</f>
        <v>0</v>
      </c>
    </row>
    <row r="8962" spans="2:6" x14ac:dyDescent="0.15">
      <c r="B8962">
        <f ca="1">IF(INDEX(Transactions!$L:$L,ROW()-8)="",TODAY(),INDEX(Transactions!$G:$G,ROW()-8))</f>
        <v>46238</v>
      </c>
      <c r="F8962">
        <f>IF(INDEX(Transactions!$L:$L,ROW()-8)="",0,INDEX(Transactions!$Q:$Q,ROW()-8))</f>
        <v>0</v>
      </c>
    </row>
    <row r="8963" spans="2:6" x14ac:dyDescent="0.15">
      <c r="B8963">
        <f ca="1">IF(INDEX(Transactions!$L:$L,ROW()-8)="",TODAY(),INDEX(Transactions!$G:$G,ROW()-8))</f>
        <v>46238</v>
      </c>
      <c r="F8963">
        <f>IF(INDEX(Transactions!$L:$L,ROW()-8)="",0,INDEX(Transactions!$Q:$Q,ROW()-8))</f>
        <v>0</v>
      </c>
    </row>
    <row r="8964" spans="2:6" x14ac:dyDescent="0.15">
      <c r="B8964">
        <f ca="1">IF(INDEX(Transactions!$L:$L,ROW()-8)="",TODAY(),INDEX(Transactions!$G:$G,ROW()-8))</f>
        <v>46238</v>
      </c>
      <c r="F8964">
        <f>IF(INDEX(Transactions!$L:$L,ROW()-8)="",0,INDEX(Transactions!$Q:$Q,ROW()-8))</f>
        <v>0</v>
      </c>
    </row>
    <row r="8965" spans="2:6" x14ac:dyDescent="0.15">
      <c r="B8965">
        <f ca="1">IF(INDEX(Transactions!$L:$L,ROW()-8)="",TODAY(),INDEX(Transactions!$G:$G,ROW()-8))</f>
        <v>46238</v>
      </c>
      <c r="F8965">
        <f>IF(INDEX(Transactions!$L:$L,ROW()-8)="",0,INDEX(Transactions!$Q:$Q,ROW()-8))</f>
        <v>0</v>
      </c>
    </row>
    <row r="8966" spans="2:6" x14ac:dyDescent="0.15">
      <c r="B8966">
        <f ca="1">IF(INDEX(Transactions!$L:$L,ROW()-8)="",TODAY(),INDEX(Transactions!$G:$G,ROW()-8))</f>
        <v>46238</v>
      </c>
      <c r="F8966">
        <f>IF(INDEX(Transactions!$L:$L,ROW()-8)="",0,INDEX(Transactions!$Q:$Q,ROW()-8))</f>
        <v>0</v>
      </c>
    </row>
    <row r="8967" spans="2:6" x14ac:dyDescent="0.15">
      <c r="B8967">
        <f ca="1">IF(INDEX(Transactions!$L:$L,ROW()-8)="",TODAY(),INDEX(Transactions!$G:$G,ROW()-8))</f>
        <v>46238</v>
      </c>
      <c r="F8967">
        <f>IF(INDEX(Transactions!$L:$L,ROW()-8)="",0,INDEX(Transactions!$Q:$Q,ROW()-8))</f>
        <v>0</v>
      </c>
    </row>
    <row r="8968" spans="2:6" x14ac:dyDescent="0.15">
      <c r="B8968">
        <f ca="1">IF(INDEX(Transactions!$L:$L,ROW()-8)="",TODAY(),INDEX(Transactions!$G:$G,ROW()-8))</f>
        <v>46238</v>
      </c>
      <c r="F8968">
        <f>IF(INDEX(Transactions!$L:$L,ROW()-8)="",0,INDEX(Transactions!$Q:$Q,ROW()-8))</f>
        <v>0</v>
      </c>
    </row>
    <row r="8969" spans="2:6" x14ac:dyDescent="0.15">
      <c r="B8969">
        <f ca="1">IF(INDEX(Transactions!$L:$L,ROW()-8)="",TODAY(),INDEX(Transactions!$G:$G,ROW()-8))</f>
        <v>46238</v>
      </c>
      <c r="F8969">
        <f>IF(INDEX(Transactions!$L:$L,ROW()-8)="",0,INDEX(Transactions!$Q:$Q,ROW()-8))</f>
        <v>0</v>
      </c>
    </row>
    <row r="8970" spans="2:6" x14ac:dyDescent="0.15">
      <c r="B8970">
        <f ca="1">IF(INDEX(Transactions!$L:$L,ROW()-8)="",TODAY(),INDEX(Transactions!$G:$G,ROW()-8))</f>
        <v>46238</v>
      </c>
      <c r="F8970">
        <f>IF(INDEX(Transactions!$L:$L,ROW()-8)="",0,INDEX(Transactions!$Q:$Q,ROW()-8))</f>
        <v>0</v>
      </c>
    </row>
    <row r="8971" spans="2:6" x14ac:dyDescent="0.15">
      <c r="B8971">
        <f ca="1">IF(INDEX(Transactions!$L:$L,ROW()-8)="",TODAY(),INDEX(Transactions!$G:$G,ROW()-8))</f>
        <v>46238</v>
      </c>
      <c r="F8971">
        <f>IF(INDEX(Transactions!$L:$L,ROW()-8)="",0,INDEX(Transactions!$Q:$Q,ROW()-8))</f>
        <v>0</v>
      </c>
    </row>
    <row r="8972" spans="2:6" x14ac:dyDescent="0.15">
      <c r="B8972">
        <f ca="1">IF(INDEX(Transactions!$L:$L,ROW()-8)="",TODAY(),INDEX(Transactions!$G:$G,ROW()-8))</f>
        <v>46238</v>
      </c>
      <c r="F8972">
        <f>IF(INDEX(Transactions!$L:$L,ROW()-8)="",0,INDEX(Transactions!$Q:$Q,ROW()-8))</f>
        <v>0</v>
      </c>
    </row>
    <row r="8973" spans="2:6" x14ac:dyDescent="0.15">
      <c r="B8973">
        <f ca="1">IF(INDEX(Transactions!$L:$L,ROW()-8)="",TODAY(),INDEX(Transactions!$G:$G,ROW()-8))</f>
        <v>46238</v>
      </c>
      <c r="F8973">
        <f>IF(INDEX(Transactions!$L:$L,ROW()-8)="",0,INDEX(Transactions!$Q:$Q,ROW()-8))</f>
        <v>0</v>
      </c>
    </row>
    <row r="8974" spans="2:6" x14ac:dyDescent="0.15">
      <c r="B8974">
        <f ca="1">IF(INDEX(Transactions!$L:$L,ROW()-8)="",TODAY(),INDEX(Transactions!$G:$G,ROW()-8))</f>
        <v>46238</v>
      </c>
      <c r="F8974">
        <f>IF(INDEX(Transactions!$L:$L,ROW()-8)="",0,INDEX(Transactions!$Q:$Q,ROW()-8))</f>
        <v>0</v>
      </c>
    </row>
    <row r="8975" spans="2:6" x14ac:dyDescent="0.15">
      <c r="B8975">
        <f ca="1">IF(INDEX(Transactions!$L:$L,ROW()-8)="",TODAY(),INDEX(Transactions!$G:$G,ROW()-8))</f>
        <v>46238</v>
      </c>
      <c r="F8975">
        <f>IF(INDEX(Transactions!$L:$L,ROW()-8)="",0,INDEX(Transactions!$Q:$Q,ROW()-8))</f>
        <v>0</v>
      </c>
    </row>
    <row r="8976" spans="2:6" x14ac:dyDescent="0.15">
      <c r="B8976">
        <f ca="1">IF(INDEX(Transactions!$L:$L,ROW()-8)="",TODAY(),INDEX(Transactions!$G:$G,ROW()-8))</f>
        <v>46238</v>
      </c>
      <c r="F8976">
        <f>IF(INDEX(Transactions!$L:$L,ROW()-8)="",0,INDEX(Transactions!$Q:$Q,ROW()-8))</f>
        <v>0</v>
      </c>
    </row>
    <row r="8977" spans="2:6" x14ac:dyDescent="0.15">
      <c r="B8977">
        <f ca="1">IF(INDEX(Transactions!$L:$L,ROW()-8)="",TODAY(),INDEX(Transactions!$G:$G,ROW()-8))</f>
        <v>46238</v>
      </c>
      <c r="F8977">
        <f>IF(INDEX(Transactions!$L:$L,ROW()-8)="",0,INDEX(Transactions!$Q:$Q,ROW()-8))</f>
        <v>0</v>
      </c>
    </row>
    <row r="8978" spans="2:6" x14ac:dyDescent="0.15">
      <c r="B8978">
        <f ca="1">IF(INDEX(Transactions!$L:$L,ROW()-8)="",TODAY(),INDEX(Transactions!$G:$G,ROW()-8))</f>
        <v>46238</v>
      </c>
      <c r="F8978">
        <f>IF(INDEX(Transactions!$L:$L,ROW()-8)="",0,INDEX(Transactions!$Q:$Q,ROW()-8))</f>
        <v>0</v>
      </c>
    </row>
    <row r="8979" spans="2:6" x14ac:dyDescent="0.15">
      <c r="B8979">
        <f ca="1">IF(INDEX(Transactions!$L:$L,ROW()-8)="",TODAY(),INDEX(Transactions!$G:$G,ROW()-8))</f>
        <v>46238</v>
      </c>
      <c r="F8979">
        <f>IF(INDEX(Transactions!$L:$L,ROW()-8)="",0,INDEX(Transactions!$Q:$Q,ROW()-8))</f>
        <v>0</v>
      </c>
    </row>
    <row r="8980" spans="2:6" x14ac:dyDescent="0.15">
      <c r="B8980">
        <f ca="1">IF(INDEX(Transactions!$L:$L,ROW()-8)="",TODAY(),INDEX(Transactions!$G:$G,ROW()-8))</f>
        <v>46238</v>
      </c>
      <c r="F8980">
        <f>IF(INDEX(Transactions!$L:$L,ROW()-8)="",0,INDEX(Transactions!$Q:$Q,ROW()-8))</f>
        <v>0</v>
      </c>
    </row>
    <row r="8981" spans="2:6" x14ac:dyDescent="0.15">
      <c r="B8981">
        <f ca="1">IF(INDEX(Transactions!$L:$L,ROW()-8)="",TODAY(),INDEX(Transactions!$G:$G,ROW()-8))</f>
        <v>46238</v>
      </c>
      <c r="F8981">
        <f>IF(INDEX(Transactions!$L:$L,ROW()-8)="",0,INDEX(Transactions!$Q:$Q,ROW()-8))</f>
        <v>0</v>
      </c>
    </row>
    <row r="8982" spans="2:6" x14ac:dyDescent="0.15">
      <c r="B8982">
        <f ca="1">IF(INDEX(Transactions!$L:$L,ROW()-8)="",TODAY(),INDEX(Transactions!$G:$G,ROW()-8))</f>
        <v>46238</v>
      </c>
      <c r="F8982">
        <f>IF(INDEX(Transactions!$L:$L,ROW()-8)="",0,INDEX(Transactions!$Q:$Q,ROW()-8))</f>
        <v>0</v>
      </c>
    </row>
    <row r="8983" spans="2:6" x14ac:dyDescent="0.15">
      <c r="B8983">
        <f ca="1">IF(INDEX(Transactions!$L:$L,ROW()-8)="",TODAY(),INDEX(Transactions!$G:$G,ROW()-8))</f>
        <v>46238</v>
      </c>
      <c r="F8983">
        <f>IF(INDEX(Transactions!$L:$L,ROW()-8)="",0,INDEX(Transactions!$Q:$Q,ROW()-8))</f>
        <v>0</v>
      </c>
    </row>
    <row r="8984" spans="2:6" x14ac:dyDescent="0.15">
      <c r="B8984">
        <f ca="1">IF(INDEX(Transactions!$L:$L,ROW()-8)="",TODAY(),INDEX(Transactions!$G:$G,ROW()-8))</f>
        <v>46238</v>
      </c>
      <c r="F8984">
        <f>IF(INDEX(Transactions!$L:$L,ROW()-8)="",0,INDEX(Transactions!$Q:$Q,ROW()-8))</f>
        <v>0</v>
      </c>
    </row>
    <row r="8985" spans="2:6" x14ac:dyDescent="0.15">
      <c r="B8985">
        <f ca="1">IF(INDEX(Transactions!$L:$L,ROW()-8)="",TODAY(),INDEX(Transactions!$G:$G,ROW()-8))</f>
        <v>46238</v>
      </c>
      <c r="F8985">
        <f>IF(INDEX(Transactions!$L:$L,ROW()-8)="",0,INDEX(Transactions!$Q:$Q,ROW()-8))</f>
        <v>0</v>
      </c>
    </row>
    <row r="8986" spans="2:6" x14ac:dyDescent="0.15">
      <c r="B8986">
        <f ca="1">IF(INDEX(Transactions!$L:$L,ROW()-8)="",TODAY(),INDEX(Transactions!$G:$G,ROW()-8))</f>
        <v>46238</v>
      </c>
      <c r="F8986">
        <f>IF(INDEX(Transactions!$L:$L,ROW()-8)="",0,INDEX(Transactions!$Q:$Q,ROW()-8))</f>
        <v>0</v>
      </c>
    </row>
    <row r="8987" spans="2:6" x14ac:dyDescent="0.15">
      <c r="B8987">
        <f ca="1">IF(INDEX(Transactions!$L:$L,ROW()-8)="",TODAY(),INDEX(Transactions!$G:$G,ROW()-8))</f>
        <v>46238</v>
      </c>
      <c r="F8987">
        <f>IF(INDEX(Transactions!$L:$L,ROW()-8)="",0,INDEX(Transactions!$Q:$Q,ROW()-8))</f>
        <v>0</v>
      </c>
    </row>
    <row r="8988" spans="2:6" x14ac:dyDescent="0.15">
      <c r="B8988">
        <f ca="1">IF(INDEX(Transactions!$L:$L,ROW()-8)="",TODAY(),INDEX(Transactions!$G:$G,ROW()-8))</f>
        <v>46238</v>
      </c>
      <c r="F8988">
        <f>IF(INDEX(Transactions!$L:$L,ROW()-8)="",0,INDEX(Transactions!$Q:$Q,ROW()-8))</f>
        <v>0</v>
      </c>
    </row>
    <row r="8989" spans="2:6" x14ac:dyDescent="0.15">
      <c r="B8989">
        <f ca="1">IF(INDEX(Transactions!$L:$L,ROW()-8)="",TODAY(),INDEX(Transactions!$G:$G,ROW()-8))</f>
        <v>46238</v>
      </c>
      <c r="F8989">
        <f>IF(INDEX(Transactions!$L:$L,ROW()-8)="",0,INDEX(Transactions!$Q:$Q,ROW()-8))</f>
        <v>0</v>
      </c>
    </row>
    <row r="8990" spans="2:6" x14ac:dyDescent="0.15">
      <c r="B8990">
        <f ca="1">IF(INDEX(Transactions!$L:$L,ROW()-8)="",TODAY(),INDEX(Transactions!$G:$G,ROW()-8))</f>
        <v>46238</v>
      </c>
      <c r="F8990">
        <f>IF(INDEX(Transactions!$L:$L,ROW()-8)="",0,INDEX(Transactions!$Q:$Q,ROW()-8))</f>
        <v>0</v>
      </c>
    </row>
    <row r="8991" spans="2:6" x14ac:dyDescent="0.15">
      <c r="B8991">
        <f ca="1">IF(INDEX(Transactions!$L:$L,ROW()-8)="",TODAY(),INDEX(Transactions!$G:$G,ROW()-8))</f>
        <v>46238</v>
      </c>
      <c r="F8991">
        <f>IF(INDEX(Transactions!$L:$L,ROW()-8)="",0,INDEX(Transactions!$Q:$Q,ROW()-8))</f>
        <v>0</v>
      </c>
    </row>
    <row r="8992" spans="2:6" x14ac:dyDescent="0.15">
      <c r="B8992">
        <f ca="1">IF(INDEX(Transactions!$L:$L,ROW()-8)="",TODAY(),INDEX(Transactions!$G:$G,ROW()-8))</f>
        <v>46238</v>
      </c>
      <c r="F8992">
        <f>IF(INDEX(Transactions!$L:$L,ROW()-8)="",0,INDEX(Transactions!$Q:$Q,ROW()-8))</f>
        <v>0</v>
      </c>
    </row>
    <row r="8993" spans="2:6" x14ac:dyDescent="0.15">
      <c r="B8993">
        <f ca="1">IF(INDEX(Transactions!$L:$L,ROW()-8)="",TODAY(),INDEX(Transactions!$G:$G,ROW()-8))</f>
        <v>46238</v>
      </c>
      <c r="F8993">
        <f>IF(INDEX(Transactions!$L:$L,ROW()-8)="",0,INDEX(Transactions!$Q:$Q,ROW()-8))</f>
        <v>0</v>
      </c>
    </row>
    <row r="8994" spans="2:6" x14ac:dyDescent="0.15">
      <c r="B8994">
        <f ca="1">IF(INDEX(Transactions!$L:$L,ROW()-8)="",TODAY(),INDEX(Transactions!$G:$G,ROW()-8))</f>
        <v>46238</v>
      </c>
      <c r="F8994">
        <f>IF(INDEX(Transactions!$L:$L,ROW()-8)="",0,INDEX(Transactions!$Q:$Q,ROW()-8))</f>
        <v>0</v>
      </c>
    </row>
    <row r="8995" spans="2:6" x14ac:dyDescent="0.15">
      <c r="B8995">
        <f ca="1">IF(INDEX(Transactions!$L:$L,ROW()-8)="",TODAY(),INDEX(Transactions!$G:$G,ROW()-8))</f>
        <v>46238</v>
      </c>
      <c r="F8995">
        <f>IF(INDEX(Transactions!$L:$L,ROW()-8)="",0,INDEX(Transactions!$Q:$Q,ROW()-8))</f>
        <v>0</v>
      </c>
    </row>
    <row r="8996" spans="2:6" x14ac:dyDescent="0.15">
      <c r="B8996">
        <f ca="1">IF(INDEX(Transactions!$L:$L,ROW()-8)="",TODAY(),INDEX(Transactions!$G:$G,ROW()-8))</f>
        <v>46238</v>
      </c>
      <c r="F8996">
        <f>IF(INDEX(Transactions!$L:$L,ROW()-8)="",0,INDEX(Transactions!$Q:$Q,ROW()-8))</f>
        <v>0</v>
      </c>
    </row>
    <row r="8997" spans="2:6" x14ac:dyDescent="0.15">
      <c r="B8997">
        <f ca="1">IF(INDEX(Transactions!$L:$L,ROW()-8)="",TODAY(),INDEX(Transactions!$G:$G,ROW()-8))</f>
        <v>46238</v>
      </c>
      <c r="F8997">
        <f>IF(INDEX(Transactions!$L:$L,ROW()-8)="",0,INDEX(Transactions!$Q:$Q,ROW()-8))</f>
        <v>0</v>
      </c>
    </row>
    <row r="8998" spans="2:6" x14ac:dyDescent="0.15">
      <c r="B8998">
        <f ca="1">IF(INDEX(Transactions!$L:$L,ROW()-8)="",TODAY(),INDEX(Transactions!$G:$G,ROW()-8))</f>
        <v>46238</v>
      </c>
      <c r="F8998">
        <f>IF(INDEX(Transactions!$L:$L,ROW()-8)="",0,INDEX(Transactions!$Q:$Q,ROW()-8))</f>
        <v>0</v>
      </c>
    </row>
    <row r="8999" spans="2:6" x14ac:dyDescent="0.15">
      <c r="B8999">
        <f ca="1">IF(INDEX(Transactions!$L:$L,ROW()-8)="",TODAY(),INDEX(Transactions!$G:$G,ROW()-8))</f>
        <v>46238</v>
      </c>
      <c r="F8999">
        <f>IF(INDEX(Transactions!$L:$L,ROW()-8)="",0,INDEX(Transactions!$Q:$Q,ROW()-8))</f>
        <v>0</v>
      </c>
    </row>
    <row r="9000" spans="2:6" x14ac:dyDescent="0.15">
      <c r="B9000">
        <f ca="1">IF(INDEX(Transactions!$L:$L,ROW()-8)="",TODAY(),INDEX(Transactions!$G:$G,ROW()-8))</f>
        <v>46238</v>
      </c>
      <c r="F9000">
        <f>IF(INDEX(Transactions!$L:$L,ROW()-8)="",0,INDEX(Transactions!$Q:$Q,ROW()-8))</f>
        <v>0</v>
      </c>
    </row>
    <row r="9001" spans="2:6" x14ac:dyDescent="0.15">
      <c r="B9001">
        <f ca="1">IF(INDEX(Transactions!$L:$L,ROW()-8)="",TODAY(),INDEX(Transactions!$G:$G,ROW()-8))</f>
        <v>46238</v>
      </c>
      <c r="F9001">
        <f>IF(INDEX(Transactions!$L:$L,ROW()-8)="",0,INDEX(Transactions!$Q:$Q,ROW()-8))</f>
        <v>0</v>
      </c>
    </row>
    <row r="9002" spans="2:6" x14ac:dyDescent="0.15">
      <c r="B9002">
        <f ca="1">IF(INDEX(Transactions!$L:$L,ROW()-8)="",TODAY(),INDEX(Transactions!$G:$G,ROW()-8))</f>
        <v>46238</v>
      </c>
      <c r="F9002">
        <f>IF(INDEX(Transactions!$L:$L,ROW()-8)="",0,INDEX(Transactions!$Q:$Q,ROW()-8))</f>
        <v>0</v>
      </c>
    </row>
    <row r="9003" spans="2:6" x14ac:dyDescent="0.15">
      <c r="B9003">
        <f ca="1">IF(INDEX(Transactions!$L:$L,ROW()-8)="",TODAY(),INDEX(Transactions!$G:$G,ROW()-8))</f>
        <v>46238</v>
      </c>
      <c r="F9003">
        <f>IF(INDEX(Transactions!$L:$L,ROW()-8)="",0,INDEX(Transactions!$Q:$Q,ROW()-8))</f>
        <v>0</v>
      </c>
    </row>
    <row r="9004" spans="2:6" x14ac:dyDescent="0.15">
      <c r="B9004">
        <f ca="1">IF(INDEX(Transactions!$L:$L,ROW()-8)="",TODAY(),INDEX(Transactions!$G:$G,ROW()-8))</f>
        <v>46238</v>
      </c>
      <c r="F9004">
        <f>IF(INDEX(Transactions!$L:$L,ROW()-8)="",0,INDEX(Transactions!$Q:$Q,ROW()-8))</f>
        <v>0</v>
      </c>
    </row>
    <row r="9005" spans="2:6" x14ac:dyDescent="0.15">
      <c r="B9005">
        <f ca="1">IF(INDEX(Transactions!$L:$L,ROW()-8)="",TODAY(),INDEX(Transactions!$G:$G,ROW()-8))</f>
        <v>46238</v>
      </c>
      <c r="F9005">
        <f>IF(INDEX(Transactions!$L:$L,ROW()-8)="",0,INDEX(Transactions!$Q:$Q,ROW()-8))</f>
        <v>0</v>
      </c>
    </row>
    <row r="9006" spans="2:6" x14ac:dyDescent="0.15">
      <c r="B9006">
        <f ca="1">IF(INDEX(Transactions!$L:$L,ROW()-8)="",TODAY(),INDEX(Transactions!$G:$G,ROW()-8))</f>
        <v>46238</v>
      </c>
      <c r="F9006">
        <f>IF(INDEX(Transactions!$L:$L,ROW()-8)="",0,INDEX(Transactions!$Q:$Q,ROW()-8))</f>
        <v>0</v>
      </c>
    </row>
    <row r="9007" spans="2:6" x14ac:dyDescent="0.15">
      <c r="B9007">
        <f ca="1">IF(INDEX(Transactions!$L:$L,ROW()-8)="",TODAY(),INDEX(Transactions!$G:$G,ROW()-8))</f>
        <v>46238</v>
      </c>
      <c r="F9007">
        <f>IF(INDEX(Transactions!$L:$L,ROW()-8)="",0,INDEX(Transactions!$Q:$Q,ROW()-8))</f>
        <v>0</v>
      </c>
    </row>
    <row r="9008" spans="2:6" x14ac:dyDescent="0.15">
      <c r="B9008">
        <f ca="1">IF(INDEX(Transactions!$L:$L,ROW()-8)="",TODAY(),INDEX(Transactions!$G:$G,ROW()-8))</f>
        <v>46238</v>
      </c>
      <c r="F9008">
        <f>IF(INDEX(Transactions!$L:$L,ROW()-8)="",0,INDEX(Transactions!$Q:$Q,ROW()-8))</f>
        <v>0</v>
      </c>
    </row>
    <row r="9009" spans="2:6" x14ac:dyDescent="0.15">
      <c r="B9009">
        <f ca="1">IF(INDEX(Transactions!$L:$L,ROW()-8)="",TODAY(),INDEX(Transactions!$G:$G,ROW()-8))</f>
        <v>46238</v>
      </c>
      <c r="F9009">
        <f>IF(INDEX(Transactions!$L:$L,ROW()-8)="",0,INDEX(Transactions!$Q:$Q,ROW()-8))</f>
        <v>0</v>
      </c>
    </row>
    <row r="9010" spans="2:6" x14ac:dyDescent="0.15">
      <c r="B9010">
        <f ca="1">IF(INDEX(Transactions!$L:$L,ROW()-8)="",TODAY(),INDEX(Transactions!$G:$G,ROW()-8))</f>
        <v>46238</v>
      </c>
      <c r="F9010">
        <f>IF(INDEX(Transactions!$L:$L,ROW()-8)="",0,INDEX(Transactions!$Q:$Q,ROW()-8))</f>
        <v>0</v>
      </c>
    </row>
    <row r="9011" spans="2:6" x14ac:dyDescent="0.15">
      <c r="B9011">
        <f ca="1">IF(INDEX(Transactions!$L:$L,ROW()-8)="",TODAY(),INDEX(Transactions!$G:$G,ROW()-8))</f>
        <v>46238</v>
      </c>
      <c r="F9011">
        <f>IF(INDEX(Transactions!$L:$L,ROW()-8)="",0,INDEX(Transactions!$Q:$Q,ROW()-8))</f>
        <v>0</v>
      </c>
    </row>
    <row r="9012" spans="2:6" x14ac:dyDescent="0.15">
      <c r="B9012">
        <f ca="1">IF(INDEX(Transactions!$L:$L,ROW()-8)="",TODAY(),INDEX(Transactions!$G:$G,ROW()-8))</f>
        <v>46238</v>
      </c>
      <c r="F9012">
        <f>IF(INDEX(Transactions!$L:$L,ROW()-8)="",0,INDEX(Transactions!$Q:$Q,ROW()-8))</f>
        <v>0</v>
      </c>
    </row>
    <row r="9013" spans="2:6" x14ac:dyDescent="0.15">
      <c r="B9013">
        <f ca="1">IF(INDEX(Transactions!$L:$L,ROW()-8)="",TODAY(),INDEX(Transactions!$G:$G,ROW()-8))</f>
        <v>46238</v>
      </c>
      <c r="F9013">
        <f>IF(INDEX(Transactions!$L:$L,ROW()-8)="",0,INDEX(Transactions!$Q:$Q,ROW()-8))</f>
        <v>0</v>
      </c>
    </row>
    <row r="9014" spans="2:6" x14ac:dyDescent="0.15">
      <c r="B9014">
        <f ca="1">IF(INDEX(Transactions!$L:$L,ROW()-8)="",TODAY(),INDEX(Transactions!$G:$G,ROW()-8))</f>
        <v>46238</v>
      </c>
      <c r="F9014">
        <f>IF(INDEX(Transactions!$L:$L,ROW()-8)="",0,INDEX(Transactions!$Q:$Q,ROW()-8))</f>
        <v>0</v>
      </c>
    </row>
    <row r="9015" spans="2:6" x14ac:dyDescent="0.15">
      <c r="B9015">
        <f ca="1">IF(INDEX(Transactions!$L:$L,ROW()-8)="",TODAY(),INDEX(Transactions!$G:$G,ROW()-8))</f>
        <v>46238</v>
      </c>
      <c r="F9015">
        <f>IF(INDEX(Transactions!$L:$L,ROW()-8)="",0,INDEX(Transactions!$Q:$Q,ROW()-8))</f>
        <v>0</v>
      </c>
    </row>
    <row r="9016" spans="2:6" x14ac:dyDescent="0.15">
      <c r="B9016">
        <f ca="1">IF(INDEX(Transactions!$L:$L,ROW()-8)="",TODAY(),INDEX(Transactions!$G:$G,ROW()-8))</f>
        <v>46238</v>
      </c>
      <c r="F9016">
        <f>IF(INDEX(Transactions!$L:$L,ROW()-8)="",0,INDEX(Transactions!$Q:$Q,ROW()-8))</f>
        <v>0</v>
      </c>
    </row>
    <row r="9017" spans="2:6" x14ac:dyDescent="0.15">
      <c r="B9017">
        <f ca="1">IF(INDEX(Transactions!$L:$L,ROW()-8)="",TODAY(),INDEX(Transactions!$G:$G,ROW()-8))</f>
        <v>46238</v>
      </c>
      <c r="F9017">
        <f>IF(INDEX(Transactions!$L:$L,ROW()-8)="",0,INDEX(Transactions!$Q:$Q,ROW()-8))</f>
        <v>0</v>
      </c>
    </row>
    <row r="9018" spans="2:6" x14ac:dyDescent="0.15">
      <c r="B9018">
        <f ca="1">IF(INDEX(Transactions!$L:$L,ROW()-8)="",TODAY(),INDEX(Transactions!$G:$G,ROW()-8))</f>
        <v>46238</v>
      </c>
      <c r="F9018">
        <f>IF(INDEX(Transactions!$L:$L,ROW()-8)="",0,INDEX(Transactions!$Q:$Q,ROW()-8))</f>
        <v>0</v>
      </c>
    </row>
    <row r="9019" spans="2:6" x14ac:dyDescent="0.15">
      <c r="B9019">
        <f ca="1">IF(INDEX(Transactions!$L:$L,ROW()-8)="",TODAY(),INDEX(Transactions!$G:$G,ROW()-8))</f>
        <v>46238</v>
      </c>
      <c r="F9019">
        <f>IF(INDEX(Transactions!$L:$L,ROW()-8)="",0,INDEX(Transactions!$Q:$Q,ROW()-8))</f>
        <v>0</v>
      </c>
    </row>
    <row r="9020" spans="2:6" x14ac:dyDescent="0.15">
      <c r="B9020">
        <f ca="1">IF(INDEX(Transactions!$L:$L,ROW()-8)="",TODAY(),INDEX(Transactions!$G:$G,ROW()-8))</f>
        <v>46238</v>
      </c>
      <c r="F9020">
        <f>IF(INDEX(Transactions!$L:$L,ROW()-8)="",0,INDEX(Transactions!$Q:$Q,ROW()-8))</f>
        <v>0</v>
      </c>
    </row>
    <row r="9021" spans="2:6" x14ac:dyDescent="0.15">
      <c r="B9021">
        <f ca="1">IF(INDEX(Transactions!$L:$L,ROW()-8)="",TODAY(),INDEX(Transactions!$G:$G,ROW()-8))</f>
        <v>46238</v>
      </c>
      <c r="F9021">
        <f>IF(INDEX(Transactions!$L:$L,ROW()-8)="",0,INDEX(Transactions!$Q:$Q,ROW()-8))</f>
        <v>0</v>
      </c>
    </row>
    <row r="9022" spans="2:6" x14ac:dyDescent="0.15">
      <c r="B9022">
        <f ca="1">IF(INDEX(Transactions!$L:$L,ROW()-8)="",TODAY(),INDEX(Transactions!$G:$G,ROW()-8))</f>
        <v>46238</v>
      </c>
      <c r="F9022">
        <f>IF(INDEX(Transactions!$L:$L,ROW()-8)="",0,INDEX(Transactions!$Q:$Q,ROW()-8))</f>
        <v>0</v>
      </c>
    </row>
    <row r="9023" spans="2:6" x14ac:dyDescent="0.15">
      <c r="B9023">
        <f ca="1">IF(INDEX(Transactions!$L:$L,ROW()-8)="",TODAY(),INDEX(Transactions!$G:$G,ROW()-8))</f>
        <v>46238</v>
      </c>
      <c r="F9023">
        <f>IF(INDEX(Transactions!$L:$L,ROW()-8)="",0,INDEX(Transactions!$Q:$Q,ROW()-8))</f>
        <v>0</v>
      </c>
    </row>
    <row r="9024" spans="2:6" x14ac:dyDescent="0.15">
      <c r="B9024">
        <f ca="1">IF(INDEX(Transactions!$L:$L,ROW()-8)="",TODAY(),INDEX(Transactions!$G:$G,ROW()-8))</f>
        <v>46238</v>
      </c>
      <c r="F9024">
        <f>IF(INDEX(Transactions!$L:$L,ROW()-8)="",0,INDEX(Transactions!$Q:$Q,ROW()-8))</f>
        <v>0</v>
      </c>
    </row>
    <row r="9025" spans="2:6" x14ac:dyDescent="0.15">
      <c r="B9025">
        <f ca="1">IF(INDEX(Transactions!$L:$L,ROW()-8)="",TODAY(),INDEX(Transactions!$G:$G,ROW()-8))</f>
        <v>46238</v>
      </c>
      <c r="F9025">
        <f>IF(INDEX(Transactions!$L:$L,ROW()-8)="",0,INDEX(Transactions!$Q:$Q,ROW()-8))</f>
        <v>0</v>
      </c>
    </row>
    <row r="9026" spans="2:6" x14ac:dyDescent="0.15">
      <c r="B9026">
        <f ca="1">IF(INDEX(Transactions!$L:$L,ROW()-8)="",TODAY(),INDEX(Transactions!$G:$G,ROW()-8))</f>
        <v>46238</v>
      </c>
      <c r="F9026">
        <f>IF(INDEX(Transactions!$L:$L,ROW()-8)="",0,INDEX(Transactions!$Q:$Q,ROW()-8))</f>
        <v>0</v>
      </c>
    </row>
    <row r="9027" spans="2:6" x14ac:dyDescent="0.15">
      <c r="B9027">
        <f ca="1">IF(INDEX(Transactions!$L:$L,ROW()-8)="",TODAY(),INDEX(Transactions!$G:$G,ROW()-8))</f>
        <v>46238</v>
      </c>
      <c r="F9027">
        <f>IF(INDEX(Transactions!$L:$L,ROW()-8)="",0,INDEX(Transactions!$Q:$Q,ROW()-8))</f>
        <v>0</v>
      </c>
    </row>
    <row r="9028" spans="2:6" x14ac:dyDescent="0.15">
      <c r="B9028">
        <f ca="1">IF(INDEX(Transactions!$L:$L,ROW()-8)="",TODAY(),INDEX(Transactions!$G:$G,ROW()-8))</f>
        <v>46238</v>
      </c>
      <c r="F9028">
        <f>IF(INDEX(Transactions!$L:$L,ROW()-8)="",0,INDEX(Transactions!$Q:$Q,ROW()-8))</f>
        <v>0</v>
      </c>
    </row>
    <row r="9029" spans="2:6" x14ac:dyDescent="0.15">
      <c r="B9029">
        <f ca="1">IF(INDEX(Transactions!$L:$L,ROW()-8)="",TODAY(),INDEX(Transactions!$G:$G,ROW()-8))</f>
        <v>46238</v>
      </c>
      <c r="F9029">
        <f>IF(INDEX(Transactions!$L:$L,ROW()-8)="",0,INDEX(Transactions!$Q:$Q,ROW()-8))</f>
        <v>0</v>
      </c>
    </row>
    <row r="9030" spans="2:6" x14ac:dyDescent="0.15">
      <c r="B9030">
        <f ca="1">IF(INDEX(Transactions!$L:$L,ROW()-8)="",TODAY(),INDEX(Transactions!$G:$G,ROW()-8))</f>
        <v>46238</v>
      </c>
      <c r="F9030">
        <f>IF(INDEX(Transactions!$L:$L,ROW()-8)="",0,INDEX(Transactions!$Q:$Q,ROW()-8))</f>
        <v>0</v>
      </c>
    </row>
    <row r="9031" spans="2:6" x14ac:dyDescent="0.15">
      <c r="B9031">
        <f ca="1">IF(INDEX(Transactions!$L:$L,ROW()-8)="",TODAY(),INDEX(Transactions!$G:$G,ROW()-8))</f>
        <v>46238</v>
      </c>
      <c r="F9031">
        <f>IF(INDEX(Transactions!$L:$L,ROW()-8)="",0,INDEX(Transactions!$Q:$Q,ROW()-8))</f>
        <v>0</v>
      </c>
    </row>
    <row r="9032" spans="2:6" x14ac:dyDescent="0.15">
      <c r="B9032">
        <f ca="1">IF(INDEX(Transactions!$L:$L,ROW()-8)="",TODAY(),INDEX(Transactions!$G:$G,ROW()-8))</f>
        <v>46238</v>
      </c>
      <c r="F9032">
        <f>IF(INDEX(Transactions!$L:$L,ROW()-8)="",0,INDEX(Transactions!$Q:$Q,ROW()-8))</f>
        <v>0</v>
      </c>
    </row>
    <row r="9033" spans="2:6" x14ac:dyDescent="0.15">
      <c r="B9033">
        <f ca="1">IF(INDEX(Transactions!$L:$L,ROW()-8)="",TODAY(),INDEX(Transactions!$G:$G,ROW()-8))</f>
        <v>46238</v>
      </c>
      <c r="F9033">
        <f>IF(INDEX(Transactions!$L:$L,ROW()-8)="",0,INDEX(Transactions!$Q:$Q,ROW()-8))</f>
        <v>0</v>
      </c>
    </row>
    <row r="9034" spans="2:6" x14ac:dyDescent="0.15">
      <c r="B9034">
        <f ca="1">IF(INDEX(Transactions!$L:$L,ROW()-8)="",TODAY(),INDEX(Transactions!$G:$G,ROW()-8))</f>
        <v>46238</v>
      </c>
      <c r="F9034">
        <f>IF(INDEX(Transactions!$L:$L,ROW()-8)="",0,INDEX(Transactions!$Q:$Q,ROW()-8))</f>
        <v>0</v>
      </c>
    </row>
    <row r="9035" spans="2:6" x14ac:dyDescent="0.15">
      <c r="B9035">
        <f ca="1">IF(INDEX(Transactions!$L:$L,ROW()-8)="",TODAY(),INDEX(Transactions!$G:$G,ROW()-8))</f>
        <v>46238</v>
      </c>
      <c r="F9035">
        <f>IF(INDEX(Transactions!$L:$L,ROW()-8)="",0,INDEX(Transactions!$Q:$Q,ROW()-8))</f>
        <v>0</v>
      </c>
    </row>
    <row r="9036" spans="2:6" x14ac:dyDescent="0.15">
      <c r="B9036">
        <f ca="1">IF(INDEX(Transactions!$L:$L,ROW()-8)="",TODAY(),INDEX(Transactions!$G:$G,ROW()-8))</f>
        <v>46238</v>
      </c>
      <c r="F9036">
        <f>IF(INDEX(Transactions!$L:$L,ROW()-8)="",0,INDEX(Transactions!$Q:$Q,ROW()-8))</f>
        <v>0</v>
      </c>
    </row>
    <row r="9037" spans="2:6" x14ac:dyDescent="0.15">
      <c r="B9037">
        <f ca="1">IF(INDEX(Transactions!$L:$L,ROW()-8)="",TODAY(),INDEX(Transactions!$G:$G,ROW()-8))</f>
        <v>46238</v>
      </c>
      <c r="F9037">
        <f>IF(INDEX(Transactions!$L:$L,ROW()-8)="",0,INDEX(Transactions!$Q:$Q,ROW()-8))</f>
        <v>0</v>
      </c>
    </row>
    <row r="9038" spans="2:6" x14ac:dyDescent="0.15">
      <c r="B9038">
        <f ca="1">IF(INDEX(Transactions!$L:$L,ROW()-8)="",TODAY(),INDEX(Transactions!$G:$G,ROW()-8))</f>
        <v>46238</v>
      </c>
      <c r="F9038">
        <f>IF(INDEX(Transactions!$L:$L,ROW()-8)="",0,INDEX(Transactions!$Q:$Q,ROW()-8))</f>
        <v>0</v>
      </c>
    </row>
    <row r="9039" spans="2:6" x14ac:dyDescent="0.15">
      <c r="B9039">
        <f ca="1">IF(INDEX(Transactions!$L:$L,ROW()-8)="",TODAY(),INDEX(Transactions!$G:$G,ROW()-8))</f>
        <v>46238</v>
      </c>
      <c r="F9039">
        <f>IF(INDEX(Transactions!$L:$L,ROW()-8)="",0,INDEX(Transactions!$Q:$Q,ROW()-8))</f>
        <v>0</v>
      </c>
    </row>
    <row r="9040" spans="2:6" x14ac:dyDescent="0.15">
      <c r="B9040">
        <f ca="1">IF(INDEX(Transactions!$L:$L,ROW()-8)="",TODAY(),INDEX(Transactions!$G:$G,ROW()-8))</f>
        <v>46238</v>
      </c>
      <c r="F9040">
        <f>IF(INDEX(Transactions!$L:$L,ROW()-8)="",0,INDEX(Transactions!$Q:$Q,ROW()-8))</f>
        <v>0</v>
      </c>
    </row>
    <row r="9041" spans="2:6" x14ac:dyDescent="0.15">
      <c r="B9041">
        <f ca="1">IF(INDEX(Transactions!$L:$L,ROW()-8)="",TODAY(),INDEX(Transactions!$G:$G,ROW()-8))</f>
        <v>46238</v>
      </c>
      <c r="F9041">
        <f>IF(INDEX(Transactions!$L:$L,ROW()-8)="",0,INDEX(Transactions!$Q:$Q,ROW()-8))</f>
        <v>0</v>
      </c>
    </row>
    <row r="9042" spans="2:6" x14ac:dyDescent="0.15">
      <c r="B9042">
        <f ca="1">IF(INDEX(Transactions!$L:$L,ROW()-8)="",TODAY(),INDEX(Transactions!$G:$G,ROW()-8))</f>
        <v>46238</v>
      </c>
      <c r="F9042">
        <f>IF(INDEX(Transactions!$L:$L,ROW()-8)="",0,INDEX(Transactions!$Q:$Q,ROW()-8))</f>
        <v>0</v>
      </c>
    </row>
    <row r="9043" spans="2:6" x14ac:dyDescent="0.15">
      <c r="B9043">
        <f ca="1">IF(INDEX(Transactions!$L:$L,ROW()-8)="",TODAY(),INDEX(Transactions!$G:$G,ROW()-8))</f>
        <v>46238</v>
      </c>
      <c r="F9043">
        <f>IF(INDEX(Transactions!$L:$L,ROW()-8)="",0,INDEX(Transactions!$Q:$Q,ROW()-8))</f>
        <v>0</v>
      </c>
    </row>
    <row r="9044" spans="2:6" x14ac:dyDescent="0.15">
      <c r="B9044">
        <f ca="1">IF(INDEX(Transactions!$L:$L,ROW()-8)="",TODAY(),INDEX(Transactions!$G:$G,ROW()-8))</f>
        <v>46238</v>
      </c>
      <c r="F9044">
        <f>IF(INDEX(Transactions!$L:$L,ROW()-8)="",0,INDEX(Transactions!$Q:$Q,ROW()-8))</f>
        <v>0</v>
      </c>
    </row>
    <row r="9045" spans="2:6" x14ac:dyDescent="0.15">
      <c r="B9045">
        <f ca="1">IF(INDEX(Transactions!$L:$L,ROW()-8)="",TODAY(),INDEX(Transactions!$G:$G,ROW()-8))</f>
        <v>46238</v>
      </c>
      <c r="F9045">
        <f>IF(INDEX(Transactions!$L:$L,ROW()-8)="",0,INDEX(Transactions!$Q:$Q,ROW()-8))</f>
        <v>0</v>
      </c>
    </row>
    <row r="9046" spans="2:6" x14ac:dyDescent="0.15">
      <c r="B9046">
        <f ca="1">IF(INDEX(Transactions!$L:$L,ROW()-8)="",TODAY(),INDEX(Transactions!$G:$G,ROW()-8))</f>
        <v>46238</v>
      </c>
      <c r="F9046">
        <f>IF(INDEX(Transactions!$L:$L,ROW()-8)="",0,INDEX(Transactions!$Q:$Q,ROW()-8))</f>
        <v>0</v>
      </c>
    </row>
    <row r="9047" spans="2:6" x14ac:dyDescent="0.15">
      <c r="B9047">
        <f ca="1">IF(INDEX(Transactions!$L:$L,ROW()-8)="",TODAY(),INDEX(Transactions!$G:$G,ROW()-8))</f>
        <v>46238</v>
      </c>
      <c r="F9047">
        <f>IF(INDEX(Transactions!$L:$L,ROW()-8)="",0,INDEX(Transactions!$Q:$Q,ROW()-8))</f>
        <v>0</v>
      </c>
    </row>
    <row r="9048" spans="2:6" x14ac:dyDescent="0.15">
      <c r="B9048">
        <f ca="1">IF(INDEX(Transactions!$L:$L,ROW()-8)="",TODAY(),INDEX(Transactions!$G:$G,ROW()-8))</f>
        <v>46238</v>
      </c>
      <c r="F9048">
        <f>IF(INDEX(Transactions!$L:$L,ROW()-8)="",0,INDEX(Transactions!$Q:$Q,ROW()-8))</f>
        <v>0</v>
      </c>
    </row>
    <row r="9049" spans="2:6" x14ac:dyDescent="0.15">
      <c r="B9049">
        <f ca="1">IF(INDEX(Transactions!$L:$L,ROW()-8)="",TODAY(),INDEX(Transactions!$G:$G,ROW()-8))</f>
        <v>46238</v>
      </c>
      <c r="F9049">
        <f>IF(INDEX(Transactions!$L:$L,ROW()-8)="",0,INDEX(Transactions!$Q:$Q,ROW()-8))</f>
        <v>0</v>
      </c>
    </row>
    <row r="9050" spans="2:6" x14ac:dyDescent="0.15">
      <c r="B9050">
        <f ca="1">IF(INDEX(Transactions!$L:$L,ROW()-8)="",TODAY(),INDEX(Transactions!$G:$G,ROW()-8))</f>
        <v>46238</v>
      </c>
      <c r="F9050">
        <f>IF(INDEX(Transactions!$L:$L,ROW()-8)="",0,INDEX(Transactions!$Q:$Q,ROW()-8))</f>
        <v>0</v>
      </c>
    </row>
    <row r="9051" spans="2:6" x14ac:dyDescent="0.15">
      <c r="B9051">
        <f ca="1">IF(INDEX(Transactions!$L:$L,ROW()-8)="",TODAY(),INDEX(Transactions!$G:$G,ROW()-8))</f>
        <v>46238</v>
      </c>
      <c r="F9051">
        <f>IF(INDEX(Transactions!$L:$L,ROW()-8)="",0,INDEX(Transactions!$Q:$Q,ROW()-8))</f>
        <v>0</v>
      </c>
    </row>
    <row r="9052" spans="2:6" x14ac:dyDescent="0.15">
      <c r="B9052">
        <f ca="1">IF(INDEX(Transactions!$L:$L,ROW()-8)="",TODAY(),INDEX(Transactions!$G:$G,ROW()-8))</f>
        <v>46238</v>
      </c>
      <c r="F9052">
        <f>IF(INDEX(Transactions!$L:$L,ROW()-8)="",0,INDEX(Transactions!$Q:$Q,ROW()-8))</f>
        <v>0</v>
      </c>
    </row>
    <row r="9053" spans="2:6" x14ac:dyDescent="0.15">
      <c r="B9053">
        <f ca="1">IF(INDEX(Transactions!$L:$L,ROW()-8)="",TODAY(),INDEX(Transactions!$G:$G,ROW()-8))</f>
        <v>46238</v>
      </c>
      <c r="F9053">
        <f>IF(INDEX(Transactions!$L:$L,ROW()-8)="",0,INDEX(Transactions!$Q:$Q,ROW()-8))</f>
        <v>0</v>
      </c>
    </row>
    <row r="9054" spans="2:6" x14ac:dyDescent="0.15">
      <c r="B9054">
        <f ca="1">IF(INDEX(Transactions!$L:$L,ROW()-8)="",TODAY(),INDEX(Transactions!$G:$G,ROW()-8))</f>
        <v>46238</v>
      </c>
      <c r="F9054">
        <f>IF(INDEX(Transactions!$L:$L,ROW()-8)="",0,INDEX(Transactions!$Q:$Q,ROW()-8))</f>
        <v>0</v>
      </c>
    </row>
    <row r="9055" spans="2:6" x14ac:dyDescent="0.15">
      <c r="B9055">
        <f ca="1">IF(INDEX(Transactions!$L:$L,ROW()-8)="",TODAY(),INDEX(Transactions!$G:$G,ROW()-8))</f>
        <v>46238</v>
      </c>
      <c r="F9055">
        <f>IF(INDEX(Transactions!$L:$L,ROW()-8)="",0,INDEX(Transactions!$Q:$Q,ROW()-8))</f>
        <v>0</v>
      </c>
    </row>
    <row r="9056" spans="2:6" x14ac:dyDescent="0.15">
      <c r="B9056">
        <f ca="1">IF(INDEX(Transactions!$L:$L,ROW()-8)="",TODAY(),INDEX(Transactions!$G:$G,ROW()-8))</f>
        <v>46238</v>
      </c>
      <c r="F9056">
        <f>IF(INDEX(Transactions!$L:$L,ROW()-8)="",0,INDEX(Transactions!$Q:$Q,ROW()-8))</f>
        <v>0</v>
      </c>
    </row>
    <row r="9057" spans="2:6" x14ac:dyDescent="0.15">
      <c r="B9057">
        <f ca="1">IF(INDEX(Transactions!$L:$L,ROW()-8)="",TODAY(),INDEX(Transactions!$G:$G,ROW()-8))</f>
        <v>46238</v>
      </c>
      <c r="F9057">
        <f>IF(INDEX(Transactions!$L:$L,ROW()-8)="",0,INDEX(Transactions!$Q:$Q,ROW()-8))</f>
        <v>0</v>
      </c>
    </row>
    <row r="9058" spans="2:6" x14ac:dyDescent="0.15">
      <c r="B9058">
        <f ca="1">IF(INDEX(Transactions!$L:$L,ROW()-8)="",TODAY(),INDEX(Transactions!$G:$G,ROW()-8))</f>
        <v>46238</v>
      </c>
      <c r="F9058">
        <f>IF(INDEX(Transactions!$L:$L,ROW()-8)="",0,INDEX(Transactions!$Q:$Q,ROW()-8))</f>
        <v>0</v>
      </c>
    </row>
    <row r="9059" spans="2:6" x14ac:dyDescent="0.15">
      <c r="B9059">
        <f ca="1">IF(INDEX(Transactions!$L:$L,ROW()-8)="",TODAY(),INDEX(Transactions!$G:$G,ROW()-8))</f>
        <v>46238</v>
      </c>
      <c r="F9059">
        <f>IF(INDEX(Transactions!$L:$L,ROW()-8)="",0,INDEX(Transactions!$Q:$Q,ROW()-8))</f>
        <v>0</v>
      </c>
    </row>
    <row r="9060" spans="2:6" x14ac:dyDescent="0.15">
      <c r="B9060">
        <f ca="1">IF(INDEX(Transactions!$L:$L,ROW()-8)="",TODAY(),INDEX(Transactions!$G:$G,ROW()-8))</f>
        <v>46238</v>
      </c>
      <c r="F9060">
        <f>IF(INDEX(Transactions!$L:$L,ROW()-8)="",0,INDEX(Transactions!$Q:$Q,ROW()-8))</f>
        <v>0</v>
      </c>
    </row>
    <row r="9061" spans="2:6" x14ac:dyDescent="0.15">
      <c r="B9061">
        <f ca="1">IF(INDEX(Transactions!$L:$L,ROW()-8)="",TODAY(),INDEX(Transactions!$G:$G,ROW()-8))</f>
        <v>46238</v>
      </c>
      <c r="F9061">
        <f>IF(INDEX(Transactions!$L:$L,ROW()-8)="",0,INDEX(Transactions!$Q:$Q,ROW()-8))</f>
        <v>0</v>
      </c>
    </row>
    <row r="9062" spans="2:6" x14ac:dyDescent="0.15">
      <c r="B9062">
        <f ca="1">IF(INDEX(Transactions!$L:$L,ROW()-8)="",TODAY(),INDEX(Transactions!$G:$G,ROW()-8))</f>
        <v>46238</v>
      </c>
      <c r="F9062">
        <f>IF(INDEX(Transactions!$L:$L,ROW()-8)="",0,INDEX(Transactions!$Q:$Q,ROW()-8))</f>
        <v>0</v>
      </c>
    </row>
    <row r="9063" spans="2:6" x14ac:dyDescent="0.15">
      <c r="B9063">
        <f ca="1">IF(INDEX(Transactions!$L:$L,ROW()-8)="",TODAY(),INDEX(Transactions!$G:$G,ROW()-8))</f>
        <v>46238</v>
      </c>
      <c r="F9063">
        <f>IF(INDEX(Transactions!$L:$L,ROW()-8)="",0,INDEX(Transactions!$Q:$Q,ROW()-8))</f>
        <v>0</v>
      </c>
    </row>
    <row r="9064" spans="2:6" x14ac:dyDescent="0.15">
      <c r="B9064">
        <f ca="1">IF(INDEX(Transactions!$L:$L,ROW()-8)="",TODAY(),INDEX(Transactions!$G:$G,ROW()-8))</f>
        <v>46238</v>
      </c>
      <c r="F9064">
        <f>IF(INDEX(Transactions!$L:$L,ROW()-8)="",0,INDEX(Transactions!$Q:$Q,ROW()-8))</f>
        <v>0</v>
      </c>
    </row>
    <row r="9065" spans="2:6" x14ac:dyDescent="0.15">
      <c r="B9065">
        <f ca="1">IF(INDEX(Transactions!$L:$L,ROW()-8)="",TODAY(),INDEX(Transactions!$G:$G,ROW()-8))</f>
        <v>46238</v>
      </c>
      <c r="F9065">
        <f>IF(INDEX(Transactions!$L:$L,ROW()-8)="",0,INDEX(Transactions!$Q:$Q,ROW()-8))</f>
        <v>0</v>
      </c>
    </row>
    <row r="9066" spans="2:6" x14ac:dyDescent="0.15">
      <c r="B9066">
        <f ca="1">IF(INDEX(Transactions!$L:$L,ROW()-8)="",TODAY(),INDEX(Transactions!$G:$G,ROW()-8))</f>
        <v>46238</v>
      </c>
      <c r="F9066">
        <f>IF(INDEX(Transactions!$L:$L,ROW()-8)="",0,INDEX(Transactions!$Q:$Q,ROW()-8))</f>
        <v>0</v>
      </c>
    </row>
    <row r="9067" spans="2:6" x14ac:dyDescent="0.15">
      <c r="B9067">
        <f ca="1">IF(INDEX(Transactions!$L:$L,ROW()-8)="",TODAY(),INDEX(Transactions!$G:$G,ROW()-8))</f>
        <v>46238</v>
      </c>
      <c r="F9067">
        <f>IF(INDEX(Transactions!$L:$L,ROW()-8)="",0,INDEX(Transactions!$Q:$Q,ROW()-8))</f>
        <v>0</v>
      </c>
    </row>
    <row r="9068" spans="2:6" x14ac:dyDescent="0.15">
      <c r="B9068">
        <f ca="1">IF(INDEX(Transactions!$L:$L,ROW()-8)="",TODAY(),INDEX(Transactions!$G:$G,ROW()-8))</f>
        <v>46238</v>
      </c>
      <c r="F9068">
        <f>IF(INDEX(Transactions!$L:$L,ROW()-8)="",0,INDEX(Transactions!$Q:$Q,ROW()-8))</f>
        <v>0</v>
      </c>
    </row>
    <row r="9069" spans="2:6" x14ac:dyDescent="0.15">
      <c r="B9069">
        <f ca="1">IF(INDEX(Transactions!$L:$L,ROW()-8)="",TODAY(),INDEX(Transactions!$G:$G,ROW()-8))</f>
        <v>46238</v>
      </c>
      <c r="F9069">
        <f>IF(INDEX(Transactions!$L:$L,ROW()-8)="",0,INDEX(Transactions!$Q:$Q,ROW()-8))</f>
        <v>0</v>
      </c>
    </row>
    <row r="9070" spans="2:6" x14ac:dyDescent="0.15">
      <c r="B9070">
        <f ca="1">IF(INDEX(Transactions!$L:$L,ROW()-8)="",TODAY(),INDEX(Transactions!$G:$G,ROW()-8))</f>
        <v>46238</v>
      </c>
      <c r="F9070">
        <f>IF(INDEX(Transactions!$L:$L,ROW()-8)="",0,INDEX(Transactions!$Q:$Q,ROW()-8))</f>
        <v>0</v>
      </c>
    </row>
    <row r="9071" spans="2:6" x14ac:dyDescent="0.15">
      <c r="B9071">
        <f ca="1">IF(INDEX(Transactions!$L:$L,ROW()-8)="",TODAY(),INDEX(Transactions!$G:$G,ROW()-8))</f>
        <v>46238</v>
      </c>
      <c r="F9071">
        <f>IF(INDEX(Transactions!$L:$L,ROW()-8)="",0,INDEX(Transactions!$Q:$Q,ROW()-8))</f>
        <v>0</v>
      </c>
    </row>
    <row r="9072" spans="2:6" x14ac:dyDescent="0.15">
      <c r="B9072">
        <f ca="1">IF(INDEX(Transactions!$L:$L,ROW()-8)="",TODAY(),INDEX(Transactions!$G:$G,ROW()-8))</f>
        <v>46238</v>
      </c>
      <c r="F9072">
        <f>IF(INDEX(Transactions!$L:$L,ROW()-8)="",0,INDEX(Transactions!$Q:$Q,ROW()-8))</f>
        <v>0</v>
      </c>
    </row>
    <row r="9073" spans="2:6" x14ac:dyDescent="0.15">
      <c r="B9073">
        <f ca="1">IF(INDEX(Transactions!$L:$L,ROW()-8)="",TODAY(),INDEX(Transactions!$G:$G,ROW()-8))</f>
        <v>46238</v>
      </c>
      <c r="F9073">
        <f>IF(INDEX(Transactions!$L:$L,ROW()-8)="",0,INDEX(Transactions!$Q:$Q,ROW()-8))</f>
        <v>0</v>
      </c>
    </row>
    <row r="9074" spans="2:6" x14ac:dyDescent="0.15">
      <c r="B9074">
        <f ca="1">IF(INDEX(Transactions!$L:$L,ROW()-8)="",TODAY(),INDEX(Transactions!$G:$G,ROW()-8))</f>
        <v>46238</v>
      </c>
      <c r="F9074">
        <f>IF(INDEX(Transactions!$L:$L,ROW()-8)="",0,INDEX(Transactions!$Q:$Q,ROW()-8))</f>
        <v>0</v>
      </c>
    </row>
    <row r="9075" spans="2:6" x14ac:dyDescent="0.15">
      <c r="B9075">
        <f ca="1">IF(INDEX(Transactions!$L:$L,ROW()-8)="",TODAY(),INDEX(Transactions!$G:$G,ROW()-8))</f>
        <v>46238</v>
      </c>
      <c r="F9075">
        <f>IF(INDEX(Transactions!$L:$L,ROW()-8)="",0,INDEX(Transactions!$Q:$Q,ROW()-8))</f>
        <v>0</v>
      </c>
    </row>
    <row r="9076" spans="2:6" x14ac:dyDescent="0.15">
      <c r="B9076">
        <f ca="1">IF(INDEX(Transactions!$L:$L,ROW()-8)="",TODAY(),INDEX(Transactions!$G:$G,ROW()-8))</f>
        <v>46238</v>
      </c>
      <c r="F9076">
        <f>IF(INDEX(Transactions!$L:$L,ROW()-8)="",0,INDEX(Transactions!$Q:$Q,ROW()-8))</f>
        <v>0</v>
      </c>
    </row>
    <row r="9077" spans="2:6" x14ac:dyDescent="0.15">
      <c r="B9077">
        <f ca="1">IF(INDEX(Transactions!$L:$L,ROW()-8)="",TODAY(),INDEX(Transactions!$G:$G,ROW()-8))</f>
        <v>46238</v>
      </c>
      <c r="F9077">
        <f>IF(INDEX(Transactions!$L:$L,ROW()-8)="",0,INDEX(Transactions!$Q:$Q,ROW()-8))</f>
        <v>0</v>
      </c>
    </row>
    <row r="9078" spans="2:6" x14ac:dyDescent="0.15">
      <c r="B9078">
        <f ca="1">IF(INDEX(Transactions!$L:$L,ROW()-8)="",TODAY(),INDEX(Transactions!$G:$G,ROW()-8))</f>
        <v>46238</v>
      </c>
      <c r="F9078">
        <f>IF(INDEX(Transactions!$L:$L,ROW()-8)="",0,INDEX(Transactions!$Q:$Q,ROW()-8))</f>
        <v>0</v>
      </c>
    </row>
    <row r="9079" spans="2:6" x14ac:dyDescent="0.15">
      <c r="B9079">
        <f ca="1">IF(INDEX(Transactions!$L:$L,ROW()-8)="",TODAY(),INDEX(Transactions!$G:$G,ROW()-8))</f>
        <v>46238</v>
      </c>
      <c r="F9079">
        <f>IF(INDEX(Transactions!$L:$L,ROW()-8)="",0,INDEX(Transactions!$Q:$Q,ROW()-8))</f>
        <v>0</v>
      </c>
    </row>
    <row r="9080" spans="2:6" x14ac:dyDescent="0.15">
      <c r="B9080">
        <f ca="1">IF(INDEX(Transactions!$L:$L,ROW()-8)="",TODAY(),INDEX(Transactions!$G:$G,ROW()-8))</f>
        <v>46238</v>
      </c>
      <c r="F9080">
        <f>IF(INDEX(Transactions!$L:$L,ROW()-8)="",0,INDEX(Transactions!$Q:$Q,ROW()-8))</f>
        <v>0</v>
      </c>
    </row>
    <row r="9081" spans="2:6" x14ac:dyDescent="0.15">
      <c r="B9081">
        <f ca="1">IF(INDEX(Transactions!$L:$L,ROW()-8)="",TODAY(),INDEX(Transactions!$G:$G,ROW()-8))</f>
        <v>46238</v>
      </c>
      <c r="F9081">
        <f>IF(INDEX(Transactions!$L:$L,ROW()-8)="",0,INDEX(Transactions!$Q:$Q,ROW()-8))</f>
        <v>0</v>
      </c>
    </row>
    <row r="9082" spans="2:6" x14ac:dyDescent="0.15">
      <c r="B9082">
        <f ca="1">IF(INDEX(Transactions!$L:$L,ROW()-8)="",TODAY(),INDEX(Transactions!$G:$G,ROW()-8))</f>
        <v>46238</v>
      </c>
      <c r="F9082">
        <f>IF(INDEX(Transactions!$L:$L,ROW()-8)="",0,INDEX(Transactions!$Q:$Q,ROW()-8))</f>
        <v>0</v>
      </c>
    </row>
    <row r="9083" spans="2:6" x14ac:dyDescent="0.15">
      <c r="B9083">
        <f ca="1">IF(INDEX(Transactions!$L:$L,ROW()-8)="",TODAY(),INDEX(Transactions!$G:$G,ROW()-8))</f>
        <v>46238</v>
      </c>
      <c r="F9083">
        <f>IF(INDEX(Transactions!$L:$L,ROW()-8)="",0,INDEX(Transactions!$Q:$Q,ROW()-8))</f>
        <v>0</v>
      </c>
    </row>
    <row r="9084" spans="2:6" x14ac:dyDescent="0.15">
      <c r="B9084">
        <f ca="1">IF(INDEX(Transactions!$L:$L,ROW()-8)="",TODAY(),INDEX(Transactions!$G:$G,ROW()-8))</f>
        <v>46238</v>
      </c>
      <c r="F9084">
        <f>IF(INDEX(Transactions!$L:$L,ROW()-8)="",0,INDEX(Transactions!$Q:$Q,ROW()-8))</f>
        <v>0</v>
      </c>
    </row>
    <row r="9085" spans="2:6" x14ac:dyDescent="0.15">
      <c r="B9085">
        <f ca="1">IF(INDEX(Transactions!$L:$L,ROW()-8)="",TODAY(),INDEX(Transactions!$G:$G,ROW()-8))</f>
        <v>46238</v>
      </c>
      <c r="F9085">
        <f>IF(INDEX(Transactions!$L:$L,ROW()-8)="",0,INDEX(Transactions!$Q:$Q,ROW()-8))</f>
        <v>0</v>
      </c>
    </row>
    <row r="9086" spans="2:6" x14ac:dyDescent="0.15">
      <c r="B9086">
        <f ca="1">IF(INDEX(Transactions!$L:$L,ROW()-8)="",TODAY(),INDEX(Transactions!$G:$G,ROW()-8))</f>
        <v>46238</v>
      </c>
      <c r="F9086">
        <f>IF(INDEX(Transactions!$L:$L,ROW()-8)="",0,INDEX(Transactions!$Q:$Q,ROW()-8))</f>
        <v>0</v>
      </c>
    </row>
    <row r="9087" spans="2:6" x14ac:dyDescent="0.15">
      <c r="B9087">
        <f ca="1">IF(INDEX(Transactions!$L:$L,ROW()-8)="",TODAY(),INDEX(Transactions!$G:$G,ROW()-8))</f>
        <v>46238</v>
      </c>
      <c r="F9087">
        <f>IF(INDEX(Transactions!$L:$L,ROW()-8)="",0,INDEX(Transactions!$Q:$Q,ROW()-8))</f>
        <v>0</v>
      </c>
    </row>
    <row r="9088" spans="2:6" x14ac:dyDescent="0.15">
      <c r="B9088">
        <f ca="1">IF(INDEX(Transactions!$L:$L,ROW()-8)="",TODAY(),INDEX(Transactions!$G:$G,ROW()-8))</f>
        <v>46238</v>
      </c>
      <c r="F9088">
        <f>IF(INDEX(Transactions!$L:$L,ROW()-8)="",0,INDEX(Transactions!$Q:$Q,ROW()-8))</f>
        <v>0</v>
      </c>
    </row>
    <row r="9089" spans="2:6" x14ac:dyDescent="0.15">
      <c r="B9089">
        <f ca="1">IF(INDEX(Transactions!$L:$L,ROW()-8)="",TODAY(),INDEX(Transactions!$G:$G,ROW()-8))</f>
        <v>46238</v>
      </c>
      <c r="F9089">
        <f>IF(INDEX(Transactions!$L:$L,ROW()-8)="",0,INDEX(Transactions!$Q:$Q,ROW()-8))</f>
        <v>0</v>
      </c>
    </row>
    <row r="9090" spans="2:6" x14ac:dyDescent="0.15">
      <c r="B9090">
        <f ca="1">IF(INDEX(Transactions!$L:$L,ROW()-8)="",TODAY(),INDEX(Transactions!$G:$G,ROW()-8))</f>
        <v>46238</v>
      </c>
      <c r="F9090">
        <f>IF(INDEX(Transactions!$L:$L,ROW()-8)="",0,INDEX(Transactions!$Q:$Q,ROW()-8))</f>
        <v>0</v>
      </c>
    </row>
    <row r="9091" spans="2:6" x14ac:dyDescent="0.15">
      <c r="B9091">
        <f ca="1">IF(INDEX(Transactions!$L:$L,ROW()-8)="",TODAY(),INDEX(Transactions!$G:$G,ROW()-8))</f>
        <v>46238</v>
      </c>
      <c r="F9091">
        <f>IF(INDEX(Transactions!$L:$L,ROW()-8)="",0,INDEX(Transactions!$Q:$Q,ROW()-8))</f>
        <v>0</v>
      </c>
    </row>
    <row r="9092" spans="2:6" x14ac:dyDescent="0.15">
      <c r="B9092">
        <f ca="1">IF(INDEX(Transactions!$L:$L,ROW()-8)="",TODAY(),INDEX(Transactions!$G:$G,ROW()-8))</f>
        <v>46238</v>
      </c>
      <c r="F9092">
        <f>IF(INDEX(Transactions!$L:$L,ROW()-8)="",0,INDEX(Transactions!$Q:$Q,ROW()-8))</f>
        <v>0</v>
      </c>
    </row>
    <row r="9093" spans="2:6" x14ac:dyDescent="0.15">
      <c r="B9093">
        <f ca="1">IF(INDEX(Transactions!$L:$L,ROW()-8)="",TODAY(),INDEX(Transactions!$G:$G,ROW()-8))</f>
        <v>46238</v>
      </c>
      <c r="F9093">
        <f>IF(INDEX(Transactions!$L:$L,ROW()-8)="",0,INDEX(Transactions!$Q:$Q,ROW()-8))</f>
        <v>0</v>
      </c>
    </row>
    <row r="9094" spans="2:6" x14ac:dyDescent="0.15">
      <c r="B9094">
        <f ca="1">IF(INDEX(Transactions!$L:$L,ROW()-8)="",TODAY(),INDEX(Transactions!$G:$G,ROW()-8))</f>
        <v>46238</v>
      </c>
      <c r="F9094">
        <f>IF(INDEX(Transactions!$L:$L,ROW()-8)="",0,INDEX(Transactions!$Q:$Q,ROW()-8))</f>
        <v>0</v>
      </c>
    </row>
    <row r="9095" spans="2:6" x14ac:dyDescent="0.15">
      <c r="B9095">
        <f ca="1">IF(INDEX(Transactions!$L:$L,ROW()-8)="",TODAY(),INDEX(Transactions!$G:$G,ROW()-8))</f>
        <v>46238</v>
      </c>
      <c r="F9095">
        <f>IF(INDEX(Transactions!$L:$L,ROW()-8)="",0,INDEX(Transactions!$Q:$Q,ROW()-8))</f>
        <v>0</v>
      </c>
    </row>
    <row r="9096" spans="2:6" x14ac:dyDescent="0.15">
      <c r="B9096">
        <f ca="1">IF(INDEX(Transactions!$L:$L,ROW()-8)="",TODAY(),INDEX(Transactions!$G:$G,ROW()-8))</f>
        <v>46238</v>
      </c>
      <c r="F9096">
        <f>IF(INDEX(Transactions!$L:$L,ROW()-8)="",0,INDEX(Transactions!$Q:$Q,ROW()-8))</f>
        <v>0</v>
      </c>
    </row>
    <row r="9097" spans="2:6" x14ac:dyDescent="0.15">
      <c r="B9097">
        <f ca="1">IF(INDEX(Transactions!$L:$L,ROW()-8)="",TODAY(),INDEX(Transactions!$G:$G,ROW()-8))</f>
        <v>46238</v>
      </c>
      <c r="F9097">
        <f>IF(INDEX(Transactions!$L:$L,ROW()-8)="",0,INDEX(Transactions!$Q:$Q,ROW()-8))</f>
        <v>0</v>
      </c>
    </row>
    <row r="9098" spans="2:6" x14ac:dyDescent="0.15">
      <c r="B9098">
        <f ca="1">IF(INDEX(Transactions!$L:$L,ROW()-8)="",TODAY(),INDEX(Transactions!$G:$G,ROW()-8))</f>
        <v>46238</v>
      </c>
      <c r="F9098">
        <f>IF(INDEX(Transactions!$L:$L,ROW()-8)="",0,INDEX(Transactions!$Q:$Q,ROW()-8))</f>
        <v>0</v>
      </c>
    </row>
    <row r="9099" spans="2:6" x14ac:dyDescent="0.15">
      <c r="B9099">
        <f ca="1">IF(INDEX(Transactions!$L:$L,ROW()-8)="",TODAY(),INDEX(Transactions!$G:$G,ROW()-8))</f>
        <v>46238</v>
      </c>
      <c r="F9099">
        <f>IF(INDEX(Transactions!$L:$L,ROW()-8)="",0,INDEX(Transactions!$Q:$Q,ROW()-8))</f>
        <v>0</v>
      </c>
    </row>
    <row r="9100" spans="2:6" x14ac:dyDescent="0.15">
      <c r="B9100">
        <f ca="1">IF(INDEX(Transactions!$L:$L,ROW()-8)="",TODAY(),INDEX(Transactions!$G:$G,ROW()-8))</f>
        <v>46238</v>
      </c>
      <c r="F9100">
        <f>IF(INDEX(Transactions!$L:$L,ROW()-8)="",0,INDEX(Transactions!$Q:$Q,ROW()-8))</f>
        <v>0</v>
      </c>
    </row>
    <row r="9101" spans="2:6" x14ac:dyDescent="0.15">
      <c r="B9101">
        <f ca="1">IF(INDEX(Transactions!$L:$L,ROW()-8)="",TODAY(),INDEX(Transactions!$G:$G,ROW()-8))</f>
        <v>46238</v>
      </c>
      <c r="F9101">
        <f>IF(INDEX(Transactions!$L:$L,ROW()-8)="",0,INDEX(Transactions!$Q:$Q,ROW()-8))</f>
        <v>0</v>
      </c>
    </row>
    <row r="9102" spans="2:6" x14ac:dyDescent="0.15">
      <c r="B9102">
        <f ca="1">IF(INDEX(Transactions!$L:$L,ROW()-8)="",TODAY(),INDEX(Transactions!$G:$G,ROW()-8))</f>
        <v>46238</v>
      </c>
      <c r="F9102">
        <f>IF(INDEX(Transactions!$L:$L,ROW()-8)="",0,INDEX(Transactions!$Q:$Q,ROW()-8))</f>
        <v>0</v>
      </c>
    </row>
    <row r="9103" spans="2:6" x14ac:dyDescent="0.15">
      <c r="B9103">
        <f ca="1">IF(INDEX(Transactions!$L:$L,ROW()-8)="",TODAY(),INDEX(Transactions!$G:$G,ROW()-8))</f>
        <v>46238</v>
      </c>
      <c r="F9103">
        <f>IF(INDEX(Transactions!$L:$L,ROW()-8)="",0,INDEX(Transactions!$Q:$Q,ROW()-8))</f>
        <v>0</v>
      </c>
    </row>
    <row r="9104" spans="2:6" x14ac:dyDescent="0.15">
      <c r="B9104">
        <f ca="1">IF(INDEX(Transactions!$L:$L,ROW()-8)="",TODAY(),INDEX(Transactions!$G:$G,ROW()-8))</f>
        <v>46238</v>
      </c>
      <c r="F9104">
        <f>IF(INDEX(Transactions!$L:$L,ROW()-8)="",0,INDEX(Transactions!$Q:$Q,ROW()-8))</f>
        <v>0</v>
      </c>
    </row>
    <row r="9105" spans="2:6" x14ac:dyDescent="0.15">
      <c r="B9105">
        <f ca="1">IF(INDEX(Transactions!$L:$L,ROW()-8)="",TODAY(),INDEX(Transactions!$G:$G,ROW()-8))</f>
        <v>46238</v>
      </c>
      <c r="F9105">
        <f>IF(INDEX(Transactions!$L:$L,ROW()-8)="",0,INDEX(Transactions!$Q:$Q,ROW()-8))</f>
        <v>0</v>
      </c>
    </row>
    <row r="9106" spans="2:6" x14ac:dyDescent="0.15">
      <c r="B9106">
        <f ca="1">IF(INDEX(Transactions!$L:$L,ROW()-8)="",TODAY(),INDEX(Transactions!$G:$G,ROW()-8))</f>
        <v>46238</v>
      </c>
      <c r="F9106">
        <f>IF(INDEX(Transactions!$L:$L,ROW()-8)="",0,INDEX(Transactions!$Q:$Q,ROW()-8))</f>
        <v>0</v>
      </c>
    </row>
    <row r="9107" spans="2:6" x14ac:dyDescent="0.15">
      <c r="B9107">
        <f ca="1">IF(INDEX(Transactions!$L:$L,ROW()-8)="",TODAY(),INDEX(Transactions!$G:$G,ROW()-8))</f>
        <v>46238</v>
      </c>
      <c r="F9107">
        <f>IF(INDEX(Transactions!$L:$L,ROW()-8)="",0,INDEX(Transactions!$Q:$Q,ROW()-8))</f>
        <v>0</v>
      </c>
    </row>
    <row r="9108" spans="2:6" x14ac:dyDescent="0.15">
      <c r="B9108">
        <f ca="1">IF(INDEX(Transactions!$L:$L,ROW()-8)="",TODAY(),INDEX(Transactions!$G:$G,ROW()-8))</f>
        <v>46238</v>
      </c>
      <c r="F9108">
        <f>IF(INDEX(Transactions!$L:$L,ROW()-8)="",0,INDEX(Transactions!$Q:$Q,ROW()-8))</f>
        <v>0</v>
      </c>
    </row>
    <row r="9109" spans="2:6" x14ac:dyDescent="0.15">
      <c r="B9109">
        <f ca="1">IF(INDEX(Transactions!$L:$L,ROW()-8)="",TODAY(),INDEX(Transactions!$G:$G,ROW()-8))</f>
        <v>46238</v>
      </c>
      <c r="F9109">
        <f>IF(INDEX(Transactions!$L:$L,ROW()-8)="",0,INDEX(Transactions!$Q:$Q,ROW()-8))</f>
        <v>0</v>
      </c>
    </row>
    <row r="9110" spans="2:6" x14ac:dyDescent="0.15">
      <c r="B9110">
        <f ca="1">IF(INDEX(Transactions!$L:$L,ROW()-8)="",TODAY(),INDEX(Transactions!$G:$G,ROW()-8))</f>
        <v>46238</v>
      </c>
      <c r="F9110">
        <f>IF(INDEX(Transactions!$L:$L,ROW()-8)="",0,INDEX(Transactions!$Q:$Q,ROW()-8))</f>
        <v>0</v>
      </c>
    </row>
    <row r="9111" spans="2:6" x14ac:dyDescent="0.15">
      <c r="B9111">
        <f ca="1">IF(INDEX(Transactions!$L:$L,ROW()-8)="",TODAY(),INDEX(Transactions!$G:$G,ROW()-8))</f>
        <v>46238</v>
      </c>
      <c r="F9111">
        <f>IF(INDEX(Transactions!$L:$L,ROW()-8)="",0,INDEX(Transactions!$Q:$Q,ROW()-8))</f>
        <v>0</v>
      </c>
    </row>
    <row r="9112" spans="2:6" x14ac:dyDescent="0.15">
      <c r="B9112">
        <f ca="1">IF(INDEX(Transactions!$L:$L,ROW()-8)="",TODAY(),INDEX(Transactions!$G:$G,ROW()-8))</f>
        <v>46238</v>
      </c>
      <c r="F9112">
        <f>IF(INDEX(Transactions!$L:$L,ROW()-8)="",0,INDEX(Transactions!$Q:$Q,ROW()-8))</f>
        <v>0</v>
      </c>
    </row>
    <row r="9113" spans="2:6" x14ac:dyDescent="0.15">
      <c r="B9113">
        <f ca="1">IF(INDEX(Transactions!$L:$L,ROW()-8)="",TODAY(),INDEX(Transactions!$G:$G,ROW()-8))</f>
        <v>46238</v>
      </c>
      <c r="F9113">
        <f>IF(INDEX(Transactions!$L:$L,ROW()-8)="",0,INDEX(Transactions!$Q:$Q,ROW()-8))</f>
        <v>0</v>
      </c>
    </row>
    <row r="9114" spans="2:6" x14ac:dyDescent="0.15">
      <c r="B9114">
        <f ca="1">IF(INDEX(Transactions!$L:$L,ROW()-8)="",TODAY(),INDEX(Transactions!$G:$G,ROW()-8))</f>
        <v>46238</v>
      </c>
      <c r="F9114">
        <f>IF(INDEX(Transactions!$L:$L,ROW()-8)="",0,INDEX(Transactions!$Q:$Q,ROW()-8))</f>
        <v>0</v>
      </c>
    </row>
    <row r="9115" spans="2:6" x14ac:dyDescent="0.15">
      <c r="B9115">
        <f ca="1">IF(INDEX(Transactions!$L:$L,ROW()-8)="",TODAY(),INDEX(Transactions!$G:$G,ROW()-8))</f>
        <v>46238</v>
      </c>
      <c r="F9115">
        <f>IF(INDEX(Transactions!$L:$L,ROW()-8)="",0,INDEX(Transactions!$Q:$Q,ROW()-8))</f>
        <v>0</v>
      </c>
    </row>
    <row r="9116" spans="2:6" x14ac:dyDescent="0.15">
      <c r="B9116">
        <f ca="1">IF(INDEX(Transactions!$L:$L,ROW()-8)="",TODAY(),INDEX(Transactions!$G:$G,ROW()-8))</f>
        <v>46238</v>
      </c>
      <c r="F9116">
        <f>IF(INDEX(Transactions!$L:$L,ROW()-8)="",0,INDEX(Transactions!$Q:$Q,ROW()-8))</f>
        <v>0</v>
      </c>
    </row>
    <row r="9117" spans="2:6" x14ac:dyDescent="0.15">
      <c r="B9117">
        <f ca="1">IF(INDEX(Transactions!$L:$L,ROW()-8)="",TODAY(),INDEX(Transactions!$G:$G,ROW()-8))</f>
        <v>46238</v>
      </c>
      <c r="F9117">
        <f>IF(INDEX(Transactions!$L:$L,ROW()-8)="",0,INDEX(Transactions!$Q:$Q,ROW()-8))</f>
        <v>0</v>
      </c>
    </row>
    <row r="9118" spans="2:6" x14ac:dyDescent="0.15">
      <c r="B9118">
        <f ca="1">IF(INDEX(Transactions!$L:$L,ROW()-8)="",TODAY(),INDEX(Transactions!$G:$G,ROW()-8))</f>
        <v>46238</v>
      </c>
      <c r="F9118">
        <f>IF(INDEX(Transactions!$L:$L,ROW()-8)="",0,INDEX(Transactions!$Q:$Q,ROW()-8))</f>
        <v>0</v>
      </c>
    </row>
    <row r="9119" spans="2:6" x14ac:dyDescent="0.15">
      <c r="B9119">
        <f ca="1">IF(INDEX(Transactions!$L:$L,ROW()-8)="",TODAY(),INDEX(Transactions!$G:$G,ROW()-8))</f>
        <v>46238</v>
      </c>
      <c r="F9119">
        <f>IF(INDEX(Transactions!$L:$L,ROW()-8)="",0,INDEX(Transactions!$Q:$Q,ROW()-8))</f>
        <v>0</v>
      </c>
    </row>
    <row r="9120" spans="2:6" x14ac:dyDescent="0.15">
      <c r="B9120">
        <f ca="1">IF(INDEX(Transactions!$L:$L,ROW()-8)="",TODAY(),INDEX(Transactions!$G:$G,ROW()-8))</f>
        <v>46238</v>
      </c>
      <c r="F9120">
        <f>IF(INDEX(Transactions!$L:$L,ROW()-8)="",0,INDEX(Transactions!$Q:$Q,ROW()-8))</f>
        <v>0</v>
      </c>
    </row>
    <row r="9121" spans="2:6" x14ac:dyDescent="0.15">
      <c r="B9121">
        <f ca="1">IF(INDEX(Transactions!$L:$L,ROW()-8)="",TODAY(),INDEX(Transactions!$G:$G,ROW()-8))</f>
        <v>46238</v>
      </c>
      <c r="F9121">
        <f>IF(INDEX(Transactions!$L:$L,ROW()-8)="",0,INDEX(Transactions!$Q:$Q,ROW()-8))</f>
        <v>0</v>
      </c>
    </row>
    <row r="9122" spans="2:6" x14ac:dyDescent="0.15">
      <c r="B9122">
        <f ca="1">IF(INDEX(Transactions!$L:$L,ROW()-8)="",TODAY(),INDEX(Transactions!$G:$G,ROW()-8))</f>
        <v>46238</v>
      </c>
      <c r="F9122">
        <f>IF(INDEX(Transactions!$L:$L,ROW()-8)="",0,INDEX(Transactions!$Q:$Q,ROW()-8))</f>
        <v>0</v>
      </c>
    </row>
    <row r="9123" spans="2:6" x14ac:dyDescent="0.15">
      <c r="B9123">
        <f ca="1">IF(INDEX(Transactions!$L:$L,ROW()-8)="",TODAY(),INDEX(Transactions!$G:$G,ROW()-8))</f>
        <v>46238</v>
      </c>
      <c r="F9123">
        <f>IF(INDEX(Transactions!$L:$L,ROW()-8)="",0,INDEX(Transactions!$Q:$Q,ROW()-8))</f>
        <v>0</v>
      </c>
    </row>
    <row r="9124" spans="2:6" x14ac:dyDescent="0.15">
      <c r="B9124">
        <f ca="1">IF(INDEX(Transactions!$L:$L,ROW()-8)="",TODAY(),INDEX(Transactions!$G:$G,ROW()-8))</f>
        <v>46238</v>
      </c>
      <c r="F9124">
        <f>IF(INDEX(Transactions!$L:$L,ROW()-8)="",0,INDEX(Transactions!$Q:$Q,ROW()-8))</f>
        <v>0</v>
      </c>
    </row>
    <row r="9125" spans="2:6" x14ac:dyDescent="0.15">
      <c r="B9125">
        <f ca="1">IF(INDEX(Transactions!$L:$L,ROW()-8)="",TODAY(),INDEX(Transactions!$G:$G,ROW()-8))</f>
        <v>46238</v>
      </c>
      <c r="F9125">
        <f>IF(INDEX(Transactions!$L:$L,ROW()-8)="",0,INDEX(Transactions!$Q:$Q,ROW()-8))</f>
        <v>0</v>
      </c>
    </row>
    <row r="9126" spans="2:6" x14ac:dyDescent="0.15">
      <c r="B9126">
        <f ca="1">IF(INDEX(Transactions!$L:$L,ROW()-8)="",TODAY(),INDEX(Transactions!$G:$G,ROW()-8))</f>
        <v>46238</v>
      </c>
      <c r="F9126">
        <f>IF(INDEX(Transactions!$L:$L,ROW()-8)="",0,INDEX(Transactions!$Q:$Q,ROW()-8))</f>
        <v>0</v>
      </c>
    </row>
    <row r="9127" spans="2:6" x14ac:dyDescent="0.15">
      <c r="B9127">
        <f ca="1">IF(INDEX(Transactions!$L:$L,ROW()-8)="",TODAY(),INDEX(Transactions!$G:$G,ROW()-8))</f>
        <v>46238</v>
      </c>
      <c r="F9127">
        <f>IF(INDEX(Transactions!$L:$L,ROW()-8)="",0,INDEX(Transactions!$Q:$Q,ROW()-8))</f>
        <v>0</v>
      </c>
    </row>
    <row r="9128" spans="2:6" x14ac:dyDescent="0.15">
      <c r="B9128">
        <f ca="1">IF(INDEX(Transactions!$L:$L,ROW()-8)="",TODAY(),INDEX(Transactions!$G:$G,ROW()-8))</f>
        <v>46238</v>
      </c>
      <c r="F9128">
        <f>IF(INDEX(Transactions!$L:$L,ROW()-8)="",0,INDEX(Transactions!$Q:$Q,ROW()-8))</f>
        <v>0</v>
      </c>
    </row>
    <row r="9129" spans="2:6" x14ac:dyDescent="0.15">
      <c r="B9129">
        <f ca="1">IF(INDEX(Transactions!$L:$L,ROW()-8)="",TODAY(),INDEX(Transactions!$G:$G,ROW()-8))</f>
        <v>46238</v>
      </c>
      <c r="F9129">
        <f>IF(INDEX(Transactions!$L:$L,ROW()-8)="",0,INDEX(Transactions!$Q:$Q,ROW()-8))</f>
        <v>0</v>
      </c>
    </row>
    <row r="9130" spans="2:6" x14ac:dyDescent="0.15">
      <c r="B9130">
        <f ca="1">IF(INDEX(Transactions!$L:$L,ROW()-8)="",TODAY(),INDEX(Transactions!$G:$G,ROW()-8))</f>
        <v>46238</v>
      </c>
      <c r="F9130">
        <f>IF(INDEX(Transactions!$L:$L,ROW()-8)="",0,INDEX(Transactions!$Q:$Q,ROW()-8))</f>
        <v>0</v>
      </c>
    </row>
    <row r="9131" spans="2:6" x14ac:dyDescent="0.15">
      <c r="B9131">
        <f ca="1">IF(INDEX(Transactions!$L:$L,ROW()-8)="",TODAY(),INDEX(Transactions!$G:$G,ROW()-8))</f>
        <v>46238</v>
      </c>
      <c r="F9131">
        <f>IF(INDEX(Transactions!$L:$L,ROW()-8)="",0,INDEX(Transactions!$Q:$Q,ROW()-8))</f>
        <v>0</v>
      </c>
    </row>
    <row r="9132" spans="2:6" x14ac:dyDescent="0.15">
      <c r="B9132">
        <f ca="1">IF(INDEX(Transactions!$L:$L,ROW()-8)="",TODAY(),INDEX(Transactions!$G:$G,ROW()-8))</f>
        <v>46238</v>
      </c>
      <c r="F9132">
        <f>IF(INDEX(Transactions!$L:$L,ROW()-8)="",0,INDEX(Transactions!$Q:$Q,ROW()-8))</f>
        <v>0</v>
      </c>
    </row>
    <row r="9133" spans="2:6" x14ac:dyDescent="0.15">
      <c r="B9133">
        <f ca="1">IF(INDEX(Transactions!$L:$L,ROW()-8)="",TODAY(),INDEX(Transactions!$G:$G,ROW()-8))</f>
        <v>46238</v>
      </c>
      <c r="F9133">
        <f>IF(INDEX(Transactions!$L:$L,ROW()-8)="",0,INDEX(Transactions!$Q:$Q,ROW()-8))</f>
        <v>0</v>
      </c>
    </row>
    <row r="9134" spans="2:6" x14ac:dyDescent="0.15">
      <c r="B9134">
        <f ca="1">IF(INDEX(Transactions!$L:$L,ROW()-8)="",TODAY(),INDEX(Transactions!$G:$G,ROW()-8))</f>
        <v>46238</v>
      </c>
      <c r="F9134">
        <f>IF(INDEX(Transactions!$L:$L,ROW()-8)="",0,INDEX(Transactions!$Q:$Q,ROW()-8))</f>
        <v>0</v>
      </c>
    </row>
    <row r="9135" spans="2:6" x14ac:dyDescent="0.15">
      <c r="B9135">
        <f ca="1">IF(INDEX(Transactions!$L:$L,ROW()-8)="",TODAY(),INDEX(Transactions!$G:$G,ROW()-8))</f>
        <v>46238</v>
      </c>
      <c r="F9135">
        <f>IF(INDEX(Transactions!$L:$L,ROW()-8)="",0,INDEX(Transactions!$Q:$Q,ROW()-8))</f>
        <v>0</v>
      </c>
    </row>
    <row r="9136" spans="2:6" x14ac:dyDescent="0.15">
      <c r="B9136">
        <f ca="1">IF(INDEX(Transactions!$L:$L,ROW()-8)="",TODAY(),INDEX(Transactions!$G:$G,ROW()-8))</f>
        <v>46238</v>
      </c>
      <c r="F9136">
        <f>IF(INDEX(Transactions!$L:$L,ROW()-8)="",0,INDEX(Transactions!$Q:$Q,ROW()-8))</f>
        <v>0</v>
      </c>
    </row>
    <row r="9137" spans="2:6" x14ac:dyDescent="0.15">
      <c r="B9137">
        <f ca="1">IF(INDEX(Transactions!$L:$L,ROW()-8)="",TODAY(),INDEX(Transactions!$G:$G,ROW()-8))</f>
        <v>46238</v>
      </c>
      <c r="F9137">
        <f>IF(INDEX(Transactions!$L:$L,ROW()-8)="",0,INDEX(Transactions!$Q:$Q,ROW()-8))</f>
        <v>0</v>
      </c>
    </row>
    <row r="9138" spans="2:6" x14ac:dyDescent="0.15">
      <c r="B9138">
        <f ca="1">IF(INDEX(Transactions!$L:$L,ROW()-8)="",TODAY(),INDEX(Transactions!$G:$G,ROW()-8))</f>
        <v>46238</v>
      </c>
      <c r="F9138">
        <f>IF(INDEX(Transactions!$L:$L,ROW()-8)="",0,INDEX(Transactions!$Q:$Q,ROW()-8))</f>
        <v>0</v>
      </c>
    </row>
    <row r="9139" spans="2:6" x14ac:dyDescent="0.15">
      <c r="B9139">
        <f ca="1">IF(INDEX(Transactions!$L:$L,ROW()-8)="",TODAY(),INDEX(Transactions!$G:$G,ROW()-8))</f>
        <v>46238</v>
      </c>
      <c r="F9139">
        <f>IF(INDEX(Transactions!$L:$L,ROW()-8)="",0,INDEX(Transactions!$Q:$Q,ROW()-8))</f>
        <v>0</v>
      </c>
    </row>
    <row r="9140" spans="2:6" x14ac:dyDescent="0.15">
      <c r="B9140">
        <f ca="1">IF(INDEX(Transactions!$L:$L,ROW()-8)="",TODAY(),INDEX(Transactions!$G:$G,ROW()-8))</f>
        <v>46238</v>
      </c>
      <c r="F9140">
        <f>IF(INDEX(Transactions!$L:$L,ROW()-8)="",0,INDEX(Transactions!$Q:$Q,ROW()-8))</f>
        <v>0</v>
      </c>
    </row>
    <row r="9141" spans="2:6" x14ac:dyDescent="0.15">
      <c r="B9141">
        <f ca="1">IF(INDEX(Transactions!$L:$L,ROW()-8)="",TODAY(),INDEX(Transactions!$G:$G,ROW()-8))</f>
        <v>46238</v>
      </c>
      <c r="F9141">
        <f>IF(INDEX(Transactions!$L:$L,ROW()-8)="",0,INDEX(Transactions!$Q:$Q,ROW()-8))</f>
        <v>0</v>
      </c>
    </row>
    <row r="9142" spans="2:6" x14ac:dyDescent="0.15">
      <c r="B9142">
        <f ca="1">IF(INDEX(Transactions!$L:$L,ROW()-8)="",TODAY(),INDEX(Transactions!$G:$G,ROW()-8))</f>
        <v>46238</v>
      </c>
      <c r="F9142">
        <f>IF(INDEX(Transactions!$L:$L,ROW()-8)="",0,INDEX(Transactions!$Q:$Q,ROW()-8))</f>
        <v>0</v>
      </c>
    </row>
    <row r="9143" spans="2:6" x14ac:dyDescent="0.15">
      <c r="B9143">
        <f ca="1">IF(INDEX(Transactions!$L:$L,ROW()-8)="",TODAY(),INDEX(Transactions!$G:$G,ROW()-8))</f>
        <v>46238</v>
      </c>
      <c r="F9143">
        <f>IF(INDEX(Transactions!$L:$L,ROW()-8)="",0,INDEX(Transactions!$Q:$Q,ROW()-8))</f>
        <v>0</v>
      </c>
    </row>
    <row r="9144" spans="2:6" x14ac:dyDescent="0.15">
      <c r="B9144">
        <f ca="1">IF(INDEX(Transactions!$L:$L,ROW()-8)="",TODAY(),INDEX(Transactions!$G:$G,ROW()-8))</f>
        <v>46238</v>
      </c>
      <c r="F9144">
        <f>IF(INDEX(Transactions!$L:$L,ROW()-8)="",0,INDEX(Transactions!$Q:$Q,ROW()-8))</f>
        <v>0</v>
      </c>
    </row>
    <row r="9145" spans="2:6" x14ac:dyDescent="0.15">
      <c r="B9145">
        <f ca="1">IF(INDEX(Transactions!$L:$L,ROW()-8)="",TODAY(),INDEX(Transactions!$G:$G,ROW()-8))</f>
        <v>46238</v>
      </c>
      <c r="F9145">
        <f>IF(INDEX(Transactions!$L:$L,ROW()-8)="",0,INDEX(Transactions!$Q:$Q,ROW()-8))</f>
        <v>0</v>
      </c>
    </row>
    <row r="9146" spans="2:6" x14ac:dyDescent="0.15">
      <c r="B9146">
        <f ca="1">IF(INDEX(Transactions!$L:$L,ROW()-8)="",TODAY(),INDEX(Transactions!$G:$G,ROW()-8))</f>
        <v>46238</v>
      </c>
      <c r="F9146">
        <f>IF(INDEX(Transactions!$L:$L,ROW()-8)="",0,INDEX(Transactions!$Q:$Q,ROW()-8))</f>
        <v>0</v>
      </c>
    </row>
    <row r="9147" spans="2:6" x14ac:dyDescent="0.15">
      <c r="B9147">
        <f ca="1">IF(INDEX(Transactions!$L:$L,ROW()-8)="",TODAY(),INDEX(Transactions!$G:$G,ROW()-8))</f>
        <v>46238</v>
      </c>
      <c r="F9147">
        <f>IF(INDEX(Transactions!$L:$L,ROW()-8)="",0,INDEX(Transactions!$Q:$Q,ROW()-8))</f>
        <v>0</v>
      </c>
    </row>
    <row r="9148" spans="2:6" x14ac:dyDescent="0.15">
      <c r="B9148">
        <f ca="1">IF(INDEX(Transactions!$L:$L,ROW()-8)="",TODAY(),INDEX(Transactions!$G:$G,ROW()-8))</f>
        <v>46238</v>
      </c>
      <c r="F9148">
        <f>IF(INDEX(Transactions!$L:$L,ROW()-8)="",0,INDEX(Transactions!$Q:$Q,ROW()-8))</f>
        <v>0</v>
      </c>
    </row>
    <row r="9149" spans="2:6" x14ac:dyDescent="0.15">
      <c r="B9149">
        <f ca="1">IF(INDEX(Transactions!$L:$L,ROW()-8)="",TODAY(),INDEX(Transactions!$G:$G,ROW()-8))</f>
        <v>46238</v>
      </c>
      <c r="F9149">
        <f>IF(INDEX(Transactions!$L:$L,ROW()-8)="",0,INDEX(Transactions!$Q:$Q,ROW()-8))</f>
        <v>0</v>
      </c>
    </row>
    <row r="9150" spans="2:6" x14ac:dyDescent="0.15">
      <c r="B9150">
        <f ca="1">IF(INDEX(Transactions!$L:$L,ROW()-8)="",TODAY(),INDEX(Transactions!$G:$G,ROW()-8))</f>
        <v>46238</v>
      </c>
      <c r="F9150">
        <f>IF(INDEX(Transactions!$L:$L,ROW()-8)="",0,INDEX(Transactions!$Q:$Q,ROW()-8))</f>
        <v>0</v>
      </c>
    </row>
    <row r="9151" spans="2:6" x14ac:dyDescent="0.15">
      <c r="B9151">
        <f ca="1">IF(INDEX(Transactions!$L:$L,ROW()-8)="",TODAY(),INDEX(Transactions!$G:$G,ROW()-8))</f>
        <v>46238</v>
      </c>
      <c r="F9151">
        <f>IF(INDEX(Transactions!$L:$L,ROW()-8)="",0,INDEX(Transactions!$Q:$Q,ROW()-8))</f>
        <v>0</v>
      </c>
    </row>
    <row r="9152" spans="2:6" x14ac:dyDescent="0.15">
      <c r="B9152">
        <f ca="1">IF(INDEX(Transactions!$L:$L,ROW()-8)="",TODAY(),INDEX(Transactions!$G:$G,ROW()-8))</f>
        <v>46238</v>
      </c>
      <c r="F9152">
        <f>IF(INDEX(Transactions!$L:$L,ROW()-8)="",0,INDEX(Transactions!$Q:$Q,ROW()-8))</f>
        <v>0</v>
      </c>
    </row>
    <row r="9153" spans="2:6" x14ac:dyDescent="0.15">
      <c r="B9153">
        <f ca="1">IF(INDEX(Transactions!$L:$L,ROW()-8)="",TODAY(),INDEX(Transactions!$G:$G,ROW()-8))</f>
        <v>46238</v>
      </c>
      <c r="F9153">
        <f>IF(INDEX(Transactions!$L:$L,ROW()-8)="",0,INDEX(Transactions!$Q:$Q,ROW()-8))</f>
        <v>0</v>
      </c>
    </row>
    <row r="9154" spans="2:6" x14ac:dyDescent="0.15">
      <c r="B9154">
        <f ca="1">IF(INDEX(Transactions!$L:$L,ROW()-8)="",TODAY(),INDEX(Transactions!$G:$G,ROW()-8))</f>
        <v>46238</v>
      </c>
      <c r="F9154">
        <f>IF(INDEX(Transactions!$L:$L,ROW()-8)="",0,INDEX(Transactions!$Q:$Q,ROW()-8))</f>
        <v>0</v>
      </c>
    </row>
    <row r="9155" spans="2:6" x14ac:dyDescent="0.15">
      <c r="B9155">
        <f ca="1">IF(INDEX(Transactions!$L:$L,ROW()-8)="",TODAY(),INDEX(Transactions!$G:$G,ROW()-8))</f>
        <v>46238</v>
      </c>
      <c r="F9155">
        <f>IF(INDEX(Transactions!$L:$L,ROW()-8)="",0,INDEX(Transactions!$Q:$Q,ROW()-8))</f>
        <v>0</v>
      </c>
    </row>
    <row r="9156" spans="2:6" x14ac:dyDescent="0.15">
      <c r="B9156">
        <f ca="1">IF(INDEX(Transactions!$L:$L,ROW()-8)="",TODAY(),INDEX(Transactions!$G:$G,ROW()-8))</f>
        <v>46238</v>
      </c>
      <c r="F9156">
        <f>IF(INDEX(Transactions!$L:$L,ROW()-8)="",0,INDEX(Transactions!$Q:$Q,ROW()-8))</f>
        <v>0</v>
      </c>
    </row>
    <row r="9157" spans="2:6" x14ac:dyDescent="0.15">
      <c r="B9157">
        <f ca="1">IF(INDEX(Transactions!$L:$L,ROW()-8)="",TODAY(),INDEX(Transactions!$G:$G,ROW()-8))</f>
        <v>46238</v>
      </c>
      <c r="F9157">
        <f>IF(INDEX(Transactions!$L:$L,ROW()-8)="",0,INDEX(Transactions!$Q:$Q,ROW()-8))</f>
        <v>0</v>
      </c>
    </row>
    <row r="9158" spans="2:6" x14ac:dyDescent="0.15">
      <c r="B9158">
        <f ca="1">IF(INDEX(Transactions!$L:$L,ROW()-8)="",TODAY(),INDEX(Transactions!$G:$G,ROW()-8))</f>
        <v>46238</v>
      </c>
      <c r="F9158">
        <f>IF(INDEX(Transactions!$L:$L,ROW()-8)="",0,INDEX(Transactions!$Q:$Q,ROW()-8))</f>
        <v>0</v>
      </c>
    </row>
    <row r="9159" spans="2:6" x14ac:dyDescent="0.15">
      <c r="B9159">
        <f ca="1">IF(INDEX(Transactions!$L:$L,ROW()-8)="",TODAY(),INDEX(Transactions!$G:$G,ROW()-8))</f>
        <v>46238</v>
      </c>
      <c r="F9159">
        <f>IF(INDEX(Transactions!$L:$L,ROW()-8)="",0,INDEX(Transactions!$Q:$Q,ROW()-8))</f>
        <v>0</v>
      </c>
    </row>
    <row r="9160" spans="2:6" x14ac:dyDescent="0.15">
      <c r="B9160">
        <f ca="1">IF(INDEX(Transactions!$L:$L,ROW()-8)="",TODAY(),INDEX(Transactions!$G:$G,ROW()-8))</f>
        <v>46238</v>
      </c>
      <c r="F9160">
        <f>IF(INDEX(Transactions!$L:$L,ROW()-8)="",0,INDEX(Transactions!$Q:$Q,ROW()-8))</f>
        <v>0</v>
      </c>
    </row>
    <row r="9161" spans="2:6" x14ac:dyDescent="0.15">
      <c r="B9161">
        <f ca="1">IF(INDEX(Transactions!$L:$L,ROW()-8)="",TODAY(),INDEX(Transactions!$G:$G,ROW()-8))</f>
        <v>46238</v>
      </c>
      <c r="F9161">
        <f>IF(INDEX(Transactions!$L:$L,ROW()-8)="",0,INDEX(Transactions!$Q:$Q,ROW()-8))</f>
        <v>0</v>
      </c>
    </row>
    <row r="9162" spans="2:6" x14ac:dyDescent="0.15">
      <c r="B9162">
        <f ca="1">IF(INDEX(Transactions!$L:$L,ROW()-8)="",TODAY(),INDEX(Transactions!$G:$G,ROW()-8))</f>
        <v>46238</v>
      </c>
      <c r="F9162">
        <f>IF(INDEX(Transactions!$L:$L,ROW()-8)="",0,INDEX(Transactions!$Q:$Q,ROW()-8))</f>
        <v>0</v>
      </c>
    </row>
    <row r="9163" spans="2:6" x14ac:dyDescent="0.15">
      <c r="B9163">
        <f ca="1">IF(INDEX(Transactions!$L:$L,ROW()-8)="",TODAY(),INDEX(Transactions!$G:$G,ROW()-8))</f>
        <v>46238</v>
      </c>
      <c r="F9163">
        <f>IF(INDEX(Transactions!$L:$L,ROW()-8)="",0,INDEX(Transactions!$Q:$Q,ROW()-8))</f>
        <v>0</v>
      </c>
    </row>
    <row r="9164" spans="2:6" x14ac:dyDescent="0.15">
      <c r="B9164">
        <f ca="1">IF(INDEX(Transactions!$L:$L,ROW()-8)="",TODAY(),INDEX(Transactions!$G:$G,ROW()-8))</f>
        <v>46238</v>
      </c>
      <c r="F9164">
        <f>IF(INDEX(Transactions!$L:$L,ROW()-8)="",0,INDEX(Transactions!$Q:$Q,ROW()-8))</f>
        <v>0</v>
      </c>
    </row>
    <row r="9165" spans="2:6" x14ac:dyDescent="0.15">
      <c r="B9165">
        <f ca="1">IF(INDEX(Transactions!$L:$L,ROW()-8)="",TODAY(),INDEX(Transactions!$G:$G,ROW()-8))</f>
        <v>46238</v>
      </c>
      <c r="F9165">
        <f>IF(INDEX(Transactions!$L:$L,ROW()-8)="",0,INDEX(Transactions!$Q:$Q,ROW()-8))</f>
        <v>0</v>
      </c>
    </row>
    <row r="9166" spans="2:6" x14ac:dyDescent="0.15">
      <c r="B9166">
        <f ca="1">IF(INDEX(Transactions!$L:$L,ROW()-8)="",TODAY(),INDEX(Transactions!$G:$G,ROW()-8))</f>
        <v>46238</v>
      </c>
      <c r="F9166">
        <f>IF(INDEX(Transactions!$L:$L,ROW()-8)="",0,INDEX(Transactions!$Q:$Q,ROW()-8))</f>
        <v>0</v>
      </c>
    </row>
    <row r="9167" spans="2:6" x14ac:dyDescent="0.15">
      <c r="B9167">
        <f ca="1">IF(INDEX(Transactions!$L:$L,ROW()-8)="",TODAY(),INDEX(Transactions!$G:$G,ROW()-8))</f>
        <v>46238</v>
      </c>
      <c r="F9167">
        <f>IF(INDEX(Transactions!$L:$L,ROW()-8)="",0,INDEX(Transactions!$Q:$Q,ROW()-8))</f>
        <v>0</v>
      </c>
    </row>
    <row r="9168" spans="2:6" x14ac:dyDescent="0.15">
      <c r="B9168">
        <f ca="1">IF(INDEX(Transactions!$L:$L,ROW()-8)="",TODAY(),INDEX(Transactions!$G:$G,ROW()-8))</f>
        <v>46238</v>
      </c>
      <c r="F9168">
        <f>IF(INDEX(Transactions!$L:$L,ROW()-8)="",0,INDEX(Transactions!$Q:$Q,ROW()-8))</f>
        <v>0</v>
      </c>
    </row>
    <row r="9169" spans="2:6" x14ac:dyDescent="0.15">
      <c r="B9169">
        <f ca="1">IF(INDEX(Transactions!$L:$L,ROW()-8)="",TODAY(),INDEX(Transactions!$G:$G,ROW()-8))</f>
        <v>46238</v>
      </c>
      <c r="F9169">
        <f>IF(INDEX(Transactions!$L:$L,ROW()-8)="",0,INDEX(Transactions!$Q:$Q,ROW()-8))</f>
        <v>0</v>
      </c>
    </row>
    <row r="9170" spans="2:6" x14ac:dyDescent="0.15">
      <c r="B9170">
        <f ca="1">IF(INDEX(Transactions!$L:$L,ROW()-8)="",TODAY(),INDEX(Transactions!$G:$G,ROW()-8))</f>
        <v>46238</v>
      </c>
      <c r="F9170">
        <f>IF(INDEX(Transactions!$L:$L,ROW()-8)="",0,INDEX(Transactions!$Q:$Q,ROW()-8))</f>
        <v>0</v>
      </c>
    </row>
    <row r="9171" spans="2:6" x14ac:dyDescent="0.15">
      <c r="B9171">
        <f ca="1">IF(INDEX(Transactions!$L:$L,ROW()-8)="",TODAY(),INDEX(Transactions!$G:$G,ROW()-8))</f>
        <v>46238</v>
      </c>
      <c r="F9171">
        <f>IF(INDEX(Transactions!$L:$L,ROW()-8)="",0,INDEX(Transactions!$Q:$Q,ROW()-8))</f>
        <v>0</v>
      </c>
    </row>
    <row r="9172" spans="2:6" x14ac:dyDescent="0.15">
      <c r="B9172">
        <f ca="1">IF(INDEX(Transactions!$L:$L,ROW()-8)="",TODAY(),INDEX(Transactions!$G:$G,ROW()-8))</f>
        <v>46238</v>
      </c>
      <c r="F9172">
        <f>IF(INDEX(Transactions!$L:$L,ROW()-8)="",0,INDEX(Transactions!$Q:$Q,ROW()-8))</f>
        <v>0</v>
      </c>
    </row>
    <row r="9173" spans="2:6" x14ac:dyDescent="0.15">
      <c r="B9173">
        <f ca="1">IF(INDEX(Transactions!$L:$L,ROW()-8)="",TODAY(),INDEX(Transactions!$G:$G,ROW()-8))</f>
        <v>46238</v>
      </c>
      <c r="F9173">
        <f>IF(INDEX(Transactions!$L:$L,ROW()-8)="",0,INDEX(Transactions!$Q:$Q,ROW()-8))</f>
        <v>0</v>
      </c>
    </row>
    <row r="9174" spans="2:6" x14ac:dyDescent="0.15">
      <c r="B9174">
        <f ca="1">IF(INDEX(Transactions!$L:$L,ROW()-8)="",TODAY(),INDEX(Transactions!$G:$G,ROW()-8))</f>
        <v>46238</v>
      </c>
      <c r="F9174">
        <f>IF(INDEX(Transactions!$L:$L,ROW()-8)="",0,INDEX(Transactions!$Q:$Q,ROW()-8))</f>
        <v>0</v>
      </c>
    </row>
    <row r="9175" spans="2:6" x14ac:dyDescent="0.15">
      <c r="B9175">
        <f ca="1">IF(INDEX(Transactions!$L:$L,ROW()-8)="",TODAY(),INDEX(Transactions!$G:$G,ROW()-8))</f>
        <v>46238</v>
      </c>
      <c r="F9175">
        <f>IF(INDEX(Transactions!$L:$L,ROW()-8)="",0,INDEX(Transactions!$Q:$Q,ROW()-8))</f>
        <v>0</v>
      </c>
    </row>
    <row r="9176" spans="2:6" x14ac:dyDescent="0.15">
      <c r="B9176">
        <f ca="1">IF(INDEX(Transactions!$L:$L,ROW()-8)="",TODAY(),INDEX(Transactions!$G:$G,ROW()-8))</f>
        <v>46238</v>
      </c>
      <c r="F9176">
        <f>IF(INDEX(Transactions!$L:$L,ROW()-8)="",0,INDEX(Transactions!$Q:$Q,ROW()-8))</f>
        <v>0</v>
      </c>
    </row>
    <row r="9177" spans="2:6" x14ac:dyDescent="0.15">
      <c r="B9177">
        <f ca="1">IF(INDEX(Transactions!$L:$L,ROW()-8)="",TODAY(),INDEX(Transactions!$G:$G,ROW()-8))</f>
        <v>46238</v>
      </c>
      <c r="F9177">
        <f>IF(INDEX(Transactions!$L:$L,ROW()-8)="",0,INDEX(Transactions!$Q:$Q,ROW()-8))</f>
        <v>0</v>
      </c>
    </row>
    <row r="9178" spans="2:6" x14ac:dyDescent="0.15">
      <c r="B9178">
        <f ca="1">IF(INDEX(Transactions!$L:$L,ROW()-8)="",TODAY(),INDEX(Transactions!$G:$G,ROW()-8))</f>
        <v>46238</v>
      </c>
      <c r="F9178">
        <f>IF(INDEX(Transactions!$L:$L,ROW()-8)="",0,INDEX(Transactions!$Q:$Q,ROW()-8))</f>
        <v>0</v>
      </c>
    </row>
    <row r="9179" spans="2:6" x14ac:dyDescent="0.15">
      <c r="B9179">
        <f ca="1">IF(INDEX(Transactions!$L:$L,ROW()-8)="",TODAY(),INDEX(Transactions!$G:$G,ROW()-8))</f>
        <v>46238</v>
      </c>
      <c r="F9179">
        <f>IF(INDEX(Transactions!$L:$L,ROW()-8)="",0,INDEX(Transactions!$Q:$Q,ROW()-8))</f>
        <v>0</v>
      </c>
    </row>
    <row r="9180" spans="2:6" x14ac:dyDescent="0.15">
      <c r="B9180">
        <f ca="1">IF(INDEX(Transactions!$L:$L,ROW()-8)="",TODAY(),INDEX(Transactions!$G:$G,ROW()-8))</f>
        <v>46238</v>
      </c>
      <c r="F9180">
        <f>IF(INDEX(Transactions!$L:$L,ROW()-8)="",0,INDEX(Transactions!$Q:$Q,ROW()-8))</f>
        <v>0</v>
      </c>
    </row>
    <row r="9181" spans="2:6" x14ac:dyDescent="0.15">
      <c r="B9181">
        <f ca="1">IF(INDEX(Transactions!$L:$L,ROW()-8)="",TODAY(),INDEX(Transactions!$G:$G,ROW()-8))</f>
        <v>46238</v>
      </c>
      <c r="F9181">
        <f>IF(INDEX(Transactions!$L:$L,ROW()-8)="",0,INDEX(Transactions!$Q:$Q,ROW()-8))</f>
        <v>0</v>
      </c>
    </row>
    <row r="9182" spans="2:6" x14ac:dyDescent="0.15">
      <c r="B9182">
        <f ca="1">IF(INDEX(Transactions!$L:$L,ROW()-8)="",TODAY(),INDEX(Transactions!$G:$G,ROW()-8))</f>
        <v>46238</v>
      </c>
      <c r="F9182">
        <f>IF(INDEX(Transactions!$L:$L,ROW()-8)="",0,INDEX(Transactions!$Q:$Q,ROW()-8))</f>
        <v>0</v>
      </c>
    </row>
    <row r="9183" spans="2:6" x14ac:dyDescent="0.15">
      <c r="B9183">
        <f ca="1">IF(INDEX(Transactions!$L:$L,ROW()-8)="",TODAY(),INDEX(Transactions!$G:$G,ROW()-8))</f>
        <v>46238</v>
      </c>
      <c r="F9183">
        <f>IF(INDEX(Transactions!$L:$L,ROW()-8)="",0,INDEX(Transactions!$Q:$Q,ROW()-8))</f>
        <v>0</v>
      </c>
    </row>
    <row r="9184" spans="2:6" x14ac:dyDescent="0.15">
      <c r="B9184">
        <f ca="1">IF(INDEX(Transactions!$L:$L,ROW()-8)="",TODAY(),INDEX(Transactions!$G:$G,ROW()-8))</f>
        <v>46238</v>
      </c>
      <c r="F9184">
        <f>IF(INDEX(Transactions!$L:$L,ROW()-8)="",0,INDEX(Transactions!$Q:$Q,ROW()-8))</f>
        <v>0</v>
      </c>
    </row>
    <row r="9185" spans="2:6" x14ac:dyDescent="0.15">
      <c r="B9185">
        <f ca="1">IF(INDEX(Transactions!$L:$L,ROW()-8)="",TODAY(),INDEX(Transactions!$G:$G,ROW()-8))</f>
        <v>46238</v>
      </c>
      <c r="F9185">
        <f>IF(INDEX(Transactions!$L:$L,ROW()-8)="",0,INDEX(Transactions!$Q:$Q,ROW()-8))</f>
        <v>0</v>
      </c>
    </row>
    <row r="9186" spans="2:6" x14ac:dyDescent="0.15">
      <c r="B9186">
        <f ca="1">IF(INDEX(Transactions!$L:$L,ROW()-8)="",TODAY(),INDEX(Transactions!$G:$G,ROW()-8))</f>
        <v>46238</v>
      </c>
      <c r="F9186">
        <f>IF(INDEX(Transactions!$L:$L,ROW()-8)="",0,INDEX(Transactions!$Q:$Q,ROW()-8))</f>
        <v>0</v>
      </c>
    </row>
    <row r="9187" spans="2:6" x14ac:dyDescent="0.15">
      <c r="B9187">
        <f ca="1">IF(INDEX(Transactions!$L:$L,ROW()-8)="",TODAY(),INDEX(Transactions!$G:$G,ROW()-8))</f>
        <v>46238</v>
      </c>
      <c r="F9187">
        <f>IF(INDEX(Transactions!$L:$L,ROW()-8)="",0,INDEX(Transactions!$Q:$Q,ROW()-8))</f>
        <v>0</v>
      </c>
    </row>
    <row r="9188" spans="2:6" x14ac:dyDescent="0.15">
      <c r="B9188">
        <f ca="1">IF(INDEX(Transactions!$L:$L,ROW()-8)="",TODAY(),INDEX(Transactions!$G:$G,ROW()-8))</f>
        <v>46238</v>
      </c>
      <c r="F9188">
        <f>IF(INDEX(Transactions!$L:$L,ROW()-8)="",0,INDEX(Transactions!$Q:$Q,ROW()-8))</f>
        <v>0</v>
      </c>
    </row>
    <row r="9189" spans="2:6" x14ac:dyDescent="0.15">
      <c r="B9189">
        <f ca="1">IF(INDEX(Transactions!$L:$L,ROW()-8)="",TODAY(),INDEX(Transactions!$G:$G,ROW()-8))</f>
        <v>46238</v>
      </c>
      <c r="F9189">
        <f>IF(INDEX(Transactions!$L:$L,ROW()-8)="",0,INDEX(Transactions!$Q:$Q,ROW()-8))</f>
        <v>0</v>
      </c>
    </row>
    <row r="9190" spans="2:6" x14ac:dyDescent="0.15">
      <c r="B9190">
        <f ca="1">IF(INDEX(Transactions!$L:$L,ROW()-8)="",TODAY(),INDEX(Transactions!$G:$G,ROW()-8))</f>
        <v>46238</v>
      </c>
      <c r="F9190">
        <f>IF(INDEX(Transactions!$L:$L,ROW()-8)="",0,INDEX(Transactions!$Q:$Q,ROW()-8))</f>
        <v>0</v>
      </c>
    </row>
    <row r="9191" spans="2:6" x14ac:dyDescent="0.15">
      <c r="B9191">
        <f ca="1">IF(INDEX(Transactions!$L:$L,ROW()-8)="",TODAY(),INDEX(Transactions!$G:$G,ROW()-8))</f>
        <v>46238</v>
      </c>
      <c r="F9191">
        <f>IF(INDEX(Transactions!$L:$L,ROW()-8)="",0,INDEX(Transactions!$Q:$Q,ROW()-8))</f>
        <v>0</v>
      </c>
    </row>
    <row r="9192" spans="2:6" x14ac:dyDescent="0.15">
      <c r="B9192">
        <f ca="1">IF(INDEX(Transactions!$L:$L,ROW()-8)="",TODAY(),INDEX(Transactions!$G:$G,ROW()-8))</f>
        <v>46238</v>
      </c>
      <c r="F9192">
        <f>IF(INDEX(Transactions!$L:$L,ROW()-8)="",0,INDEX(Transactions!$Q:$Q,ROW()-8))</f>
        <v>0</v>
      </c>
    </row>
    <row r="9193" spans="2:6" x14ac:dyDescent="0.15">
      <c r="B9193">
        <f ca="1">IF(INDEX(Transactions!$L:$L,ROW()-8)="",TODAY(),INDEX(Transactions!$G:$G,ROW()-8))</f>
        <v>46238</v>
      </c>
      <c r="F9193">
        <f>IF(INDEX(Transactions!$L:$L,ROW()-8)="",0,INDEX(Transactions!$Q:$Q,ROW()-8))</f>
        <v>0</v>
      </c>
    </row>
    <row r="9194" spans="2:6" x14ac:dyDescent="0.15">
      <c r="B9194">
        <f ca="1">IF(INDEX(Transactions!$L:$L,ROW()-8)="",TODAY(),INDEX(Transactions!$G:$G,ROW()-8))</f>
        <v>46238</v>
      </c>
      <c r="F9194">
        <f>IF(INDEX(Transactions!$L:$L,ROW()-8)="",0,INDEX(Transactions!$Q:$Q,ROW()-8))</f>
        <v>0</v>
      </c>
    </row>
    <row r="9195" spans="2:6" x14ac:dyDescent="0.15">
      <c r="B9195">
        <f ca="1">IF(INDEX(Transactions!$L:$L,ROW()-8)="",TODAY(),INDEX(Transactions!$G:$G,ROW()-8))</f>
        <v>46238</v>
      </c>
      <c r="F9195">
        <f>IF(INDEX(Transactions!$L:$L,ROW()-8)="",0,INDEX(Transactions!$Q:$Q,ROW()-8))</f>
        <v>0</v>
      </c>
    </row>
    <row r="9196" spans="2:6" x14ac:dyDescent="0.15">
      <c r="B9196">
        <f ca="1">IF(INDEX(Transactions!$L:$L,ROW()-8)="",TODAY(),INDEX(Transactions!$G:$G,ROW()-8))</f>
        <v>46238</v>
      </c>
      <c r="F9196">
        <f>IF(INDEX(Transactions!$L:$L,ROW()-8)="",0,INDEX(Transactions!$Q:$Q,ROW()-8))</f>
        <v>0</v>
      </c>
    </row>
    <row r="9197" spans="2:6" x14ac:dyDescent="0.15">
      <c r="B9197">
        <f ca="1">IF(INDEX(Transactions!$L:$L,ROW()-8)="",TODAY(),INDEX(Transactions!$G:$G,ROW()-8))</f>
        <v>46238</v>
      </c>
      <c r="F9197">
        <f>IF(INDEX(Transactions!$L:$L,ROW()-8)="",0,INDEX(Transactions!$Q:$Q,ROW()-8))</f>
        <v>0</v>
      </c>
    </row>
    <row r="9198" spans="2:6" x14ac:dyDescent="0.15">
      <c r="B9198">
        <f ca="1">IF(INDEX(Transactions!$L:$L,ROW()-8)="",TODAY(),INDEX(Transactions!$G:$G,ROW()-8))</f>
        <v>46238</v>
      </c>
      <c r="F9198">
        <f>IF(INDEX(Transactions!$L:$L,ROW()-8)="",0,INDEX(Transactions!$Q:$Q,ROW()-8))</f>
        <v>0</v>
      </c>
    </row>
    <row r="9199" spans="2:6" x14ac:dyDescent="0.15">
      <c r="B9199">
        <f ca="1">IF(INDEX(Transactions!$L:$L,ROW()-8)="",TODAY(),INDEX(Transactions!$G:$G,ROW()-8))</f>
        <v>46238</v>
      </c>
      <c r="F9199">
        <f>IF(INDEX(Transactions!$L:$L,ROW()-8)="",0,INDEX(Transactions!$Q:$Q,ROW()-8))</f>
        <v>0</v>
      </c>
    </row>
    <row r="9200" spans="2:6" x14ac:dyDescent="0.15">
      <c r="B9200">
        <f ca="1">IF(INDEX(Transactions!$L:$L,ROW()-8)="",TODAY(),INDEX(Transactions!$G:$G,ROW()-8))</f>
        <v>46238</v>
      </c>
      <c r="F9200">
        <f>IF(INDEX(Transactions!$L:$L,ROW()-8)="",0,INDEX(Transactions!$Q:$Q,ROW()-8))</f>
        <v>0</v>
      </c>
    </row>
    <row r="9201" spans="2:6" x14ac:dyDescent="0.15">
      <c r="B9201">
        <f ca="1">IF(INDEX(Transactions!$L:$L,ROW()-8)="",TODAY(),INDEX(Transactions!$G:$G,ROW()-8))</f>
        <v>46238</v>
      </c>
      <c r="F9201">
        <f>IF(INDEX(Transactions!$L:$L,ROW()-8)="",0,INDEX(Transactions!$Q:$Q,ROW()-8))</f>
        <v>0</v>
      </c>
    </row>
    <row r="9202" spans="2:6" x14ac:dyDescent="0.15">
      <c r="B9202">
        <f ca="1">IF(INDEX(Transactions!$L:$L,ROW()-8)="",TODAY(),INDEX(Transactions!$G:$G,ROW()-8))</f>
        <v>46238</v>
      </c>
      <c r="F9202">
        <f>IF(INDEX(Transactions!$L:$L,ROW()-8)="",0,INDEX(Transactions!$Q:$Q,ROW()-8))</f>
        <v>0</v>
      </c>
    </row>
    <row r="9203" spans="2:6" x14ac:dyDescent="0.15">
      <c r="B9203">
        <f ca="1">IF(INDEX(Transactions!$L:$L,ROW()-8)="",TODAY(),INDEX(Transactions!$G:$G,ROW()-8))</f>
        <v>46238</v>
      </c>
      <c r="F9203">
        <f>IF(INDEX(Transactions!$L:$L,ROW()-8)="",0,INDEX(Transactions!$Q:$Q,ROW()-8))</f>
        <v>0</v>
      </c>
    </row>
    <row r="9204" spans="2:6" x14ac:dyDescent="0.15">
      <c r="B9204">
        <f ca="1">IF(INDEX(Transactions!$L:$L,ROW()-8)="",TODAY(),INDEX(Transactions!$G:$G,ROW()-8))</f>
        <v>46238</v>
      </c>
      <c r="F9204">
        <f>IF(INDEX(Transactions!$L:$L,ROW()-8)="",0,INDEX(Transactions!$Q:$Q,ROW()-8))</f>
        <v>0</v>
      </c>
    </row>
    <row r="9205" spans="2:6" x14ac:dyDescent="0.15">
      <c r="B9205">
        <f ca="1">IF(INDEX(Transactions!$L:$L,ROW()-8)="",TODAY(),INDEX(Transactions!$G:$G,ROW()-8))</f>
        <v>46238</v>
      </c>
      <c r="F9205">
        <f>IF(INDEX(Transactions!$L:$L,ROW()-8)="",0,INDEX(Transactions!$Q:$Q,ROW()-8))</f>
        <v>0</v>
      </c>
    </row>
    <row r="9206" spans="2:6" x14ac:dyDescent="0.15">
      <c r="B9206">
        <f ca="1">IF(INDEX(Transactions!$L:$L,ROW()-8)="",TODAY(),INDEX(Transactions!$G:$G,ROW()-8))</f>
        <v>46238</v>
      </c>
      <c r="F9206">
        <f>IF(INDEX(Transactions!$L:$L,ROW()-8)="",0,INDEX(Transactions!$Q:$Q,ROW()-8))</f>
        <v>0</v>
      </c>
    </row>
    <row r="9207" spans="2:6" x14ac:dyDescent="0.15">
      <c r="B9207">
        <f ca="1">IF(INDEX(Transactions!$L:$L,ROW()-8)="",TODAY(),INDEX(Transactions!$G:$G,ROW()-8))</f>
        <v>46238</v>
      </c>
      <c r="F9207">
        <f>IF(INDEX(Transactions!$L:$L,ROW()-8)="",0,INDEX(Transactions!$Q:$Q,ROW()-8))</f>
        <v>0</v>
      </c>
    </row>
    <row r="9208" spans="2:6" x14ac:dyDescent="0.15">
      <c r="B9208">
        <f ca="1">IF(INDEX(Transactions!$L:$L,ROW()-8)="",TODAY(),INDEX(Transactions!$G:$G,ROW()-8))</f>
        <v>46238</v>
      </c>
      <c r="F9208">
        <f>IF(INDEX(Transactions!$L:$L,ROW()-8)="",0,INDEX(Transactions!$Q:$Q,ROW()-8))</f>
        <v>0</v>
      </c>
    </row>
    <row r="9209" spans="2:6" x14ac:dyDescent="0.15">
      <c r="B9209">
        <f ca="1">IF(INDEX(Transactions!$L:$L,ROW()-8)="",TODAY(),INDEX(Transactions!$G:$G,ROW()-8))</f>
        <v>46238</v>
      </c>
      <c r="F9209">
        <f>IF(INDEX(Transactions!$L:$L,ROW()-8)="",0,INDEX(Transactions!$Q:$Q,ROW()-8))</f>
        <v>0</v>
      </c>
    </row>
    <row r="9210" spans="2:6" x14ac:dyDescent="0.15">
      <c r="B9210">
        <f ca="1">IF(INDEX(Transactions!$L:$L,ROW()-8)="",TODAY(),INDEX(Transactions!$G:$G,ROW()-8))</f>
        <v>46238</v>
      </c>
      <c r="F9210">
        <f>IF(INDEX(Transactions!$L:$L,ROW()-8)="",0,INDEX(Transactions!$Q:$Q,ROW()-8))</f>
        <v>0</v>
      </c>
    </row>
    <row r="9211" spans="2:6" x14ac:dyDescent="0.15">
      <c r="B9211">
        <f ca="1">IF(INDEX(Transactions!$L:$L,ROW()-8)="",TODAY(),INDEX(Transactions!$G:$G,ROW()-8))</f>
        <v>46238</v>
      </c>
      <c r="F9211">
        <f>IF(INDEX(Transactions!$L:$L,ROW()-8)="",0,INDEX(Transactions!$Q:$Q,ROW()-8))</f>
        <v>0</v>
      </c>
    </row>
    <row r="9212" spans="2:6" x14ac:dyDescent="0.15">
      <c r="B9212">
        <f ca="1">IF(INDEX(Transactions!$L:$L,ROW()-8)="",TODAY(),INDEX(Transactions!$G:$G,ROW()-8))</f>
        <v>46238</v>
      </c>
      <c r="F9212">
        <f>IF(INDEX(Transactions!$L:$L,ROW()-8)="",0,INDEX(Transactions!$Q:$Q,ROW()-8))</f>
        <v>0</v>
      </c>
    </row>
    <row r="9213" spans="2:6" x14ac:dyDescent="0.15">
      <c r="B9213">
        <f ca="1">IF(INDEX(Transactions!$L:$L,ROW()-8)="",TODAY(),INDEX(Transactions!$G:$G,ROW()-8))</f>
        <v>46238</v>
      </c>
      <c r="F9213">
        <f>IF(INDEX(Transactions!$L:$L,ROW()-8)="",0,INDEX(Transactions!$Q:$Q,ROW()-8))</f>
        <v>0</v>
      </c>
    </row>
    <row r="9214" spans="2:6" x14ac:dyDescent="0.15">
      <c r="B9214">
        <f ca="1">IF(INDEX(Transactions!$L:$L,ROW()-8)="",TODAY(),INDEX(Transactions!$G:$G,ROW()-8))</f>
        <v>46238</v>
      </c>
      <c r="F9214">
        <f>IF(INDEX(Transactions!$L:$L,ROW()-8)="",0,INDEX(Transactions!$Q:$Q,ROW()-8))</f>
        <v>0</v>
      </c>
    </row>
    <row r="9215" spans="2:6" x14ac:dyDescent="0.15">
      <c r="B9215">
        <f ca="1">IF(INDEX(Transactions!$L:$L,ROW()-8)="",TODAY(),INDEX(Transactions!$G:$G,ROW()-8))</f>
        <v>46238</v>
      </c>
      <c r="F9215">
        <f>IF(INDEX(Transactions!$L:$L,ROW()-8)="",0,INDEX(Transactions!$Q:$Q,ROW()-8))</f>
        <v>0</v>
      </c>
    </row>
    <row r="9216" spans="2:6" x14ac:dyDescent="0.15">
      <c r="B9216">
        <f ca="1">IF(INDEX(Transactions!$L:$L,ROW()-8)="",TODAY(),INDEX(Transactions!$G:$G,ROW()-8))</f>
        <v>46238</v>
      </c>
      <c r="F9216">
        <f>IF(INDEX(Transactions!$L:$L,ROW()-8)="",0,INDEX(Transactions!$Q:$Q,ROW()-8))</f>
        <v>0</v>
      </c>
    </row>
    <row r="9217" spans="2:6" x14ac:dyDescent="0.15">
      <c r="B9217">
        <f ca="1">IF(INDEX(Transactions!$L:$L,ROW()-8)="",TODAY(),INDEX(Transactions!$G:$G,ROW()-8))</f>
        <v>46238</v>
      </c>
      <c r="F9217">
        <f>IF(INDEX(Transactions!$L:$L,ROW()-8)="",0,INDEX(Transactions!$Q:$Q,ROW()-8))</f>
        <v>0</v>
      </c>
    </row>
    <row r="9218" spans="2:6" x14ac:dyDescent="0.15">
      <c r="B9218">
        <f ca="1">IF(INDEX(Transactions!$L:$L,ROW()-8)="",TODAY(),INDEX(Transactions!$G:$G,ROW()-8))</f>
        <v>46238</v>
      </c>
      <c r="F9218">
        <f>IF(INDEX(Transactions!$L:$L,ROW()-8)="",0,INDEX(Transactions!$Q:$Q,ROW()-8))</f>
        <v>0</v>
      </c>
    </row>
    <row r="9219" spans="2:6" x14ac:dyDescent="0.15">
      <c r="B9219">
        <f ca="1">IF(INDEX(Transactions!$L:$L,ROW()-8)="",TODAY(),INDEX(Transactions!$G:$G,ROW()-8))</f>
        <v>46238</v>
      </c>
      <c r="F9219">
        <f>IF(INDEX(Transactions!$L:$L,ROW()-8)="",0,INDEX(Transactions!$Q:$Q,ROW()-8))</f>
        <v>0</v>
      </c>
    </row>
    <row r="9220" spans="2:6" x14ac:dyDescent="0.15">
      <c r="B9220">
        <f ca="1">IF(INDEX(Transactions!$L:$L,ROW()-8)="",TODAY(),INDEX(Transactions!$G:$G,ROW()-8))</f>
        <v>46238</v>
      </c>
      <c r="F9220">
        <f>IF(INDEX(Transactions!$L:$L,ROW()-8)="",0,INDEX(Transactions!$Q:$Q,ROW()-8))</f>
        <v>0</v>
      </c>
    </row>
    <row r="9221" spans="2:6" x14ac:dyDescent="0.15">
      <c r="B9221">
        <f ca="1">IF(INDEX(Transactions!$L:$L,ROW()-8)="",TODAY(),INDEX(Transactions!$G:$G,ROW()-8))</f>
        <v>46238</v>
      </c>
      <c r="F9221">
        <f>IF(INDEX(Transactions!$L:$L,ROW()-8)="",0,INDEX(Transactions!$Q:$Q,ROW()-8))</f>
        <v>0</v>
      </c>
    </row>
    <row r="9222" spans="2:6" x14ac:dyDescent="0.15">
      <c r="B9222">
        <f ca="1">IF(INDEX(Transactions!$L:$L,ROW()-8)="",TODAY(),INDEX(Transactions!$G:$G,ROW()-8))</f>
        <v>46238</v>
      </c>
      <c r="F9222">
        <f>IF(INDEX(Transactions!$L:$L,ROW()-8)="",0,INDEX(Transactions!$Q:$Q,ROW()-8))</f>
        <v>0</v>
      </c>
    </row>
    <row r="9223" spans="2:6" x14ac:dyDescent="0.15">
      <c r="B9223">
        <f ca="1">IF(INDEX(Transactions!$L:$L,ROW()-8)="",TODAY(),INDEX(Transactions!$G:$G,ROW()-8))</f>
        <v>46238</v>
      </c>
      <c r="F9223">
        <f>IF(INDEX(Transactions!$L:$L,ROW()-8)="",0,INDEX(Transactions!$Q:$Q,ROW()-8))</f>
        <v>0</v>
      </c>
    </row>
    <row r="9224" spans="2:6" x14ac:dyDescent="0.15">
      <c r="B9224">
        <f ca="1">IF(INDEX(Transactions!$L:$L,ROW()-8)="",TODAY(),INDEX(Transactions!$G:$G,ROW()-8))</f>
        <v>46238</v>
      </c>
      <c r="F9224">
        <f>IF(INDEX(Transactions!$L:$L,ROW()-8)="",0,INDEX(Transactions!$Q:$Q,ROW()-8))</f>
        <v>0</v>
      </c>
    </row>
    <row r="9225" spans="2:6" x14ac:dyDescent="0.15">
      <c r="B9225">
        <f ca="1">IF(INDEX(Transactions!$L:$L,ROW()-8)="",TODAY(),INDEX(Transactions!$G:$G,ROW()-8))</f>
        <v>46238</v>
      </c>
      <c r="F9225">
        <f>IF(INDEX(Transactions!$L:$L,ROW()-8)="",0,INDEX(Transactions!$Q:$Q,ROW()-8))</f>
        <v>0</v>
      </c>
    </row>
    <row r="9226" spans="2:6" x14ac:dyDescent="0.15">
      <c r="B9226">
        <f ca="1">IF(INDEX(Transactions!$L:$L,ROW()-8)="",TODAY(),INDEX(Transactions!$G:$G,ROW()-8))</f>
        <v>46238</v>
      </c>
      <c r="F9226">
        <f>IF(INDEX(Transactions!$L:$L,ROW()-8)="",0,INDEX(Transactions!$Q:$Q,ROW()-8))</f>
        <v>0</v>
      </c>
    </row>
    <row r="9227" spans="2:6" x14ac:dyDescent="0.15">
      <c r="B9227">
        <f ca="1">IF(INDEX(Transactions!$L:$L,ROW()-8)="",TODAY(),INDEX(Transactions!$G:$G,ROW()-8))</f>
        <v>46238</v>
      </c>
      <c r="F9227">
        <f>IF(INDEX(Transactions!$L:$L,ROW()-8)="",0,INDEX(Transactions!$Q:$Q,ROW()-8))</f>
        <v>0</v>
      </c>
    </row>
    <row r="9228" spans="2:6" x14ac:dyDescent="0.15">
      <c r="B9228">
        <f ca="1">IF(INDEX(Transactions!$L:$L,ROW()-8)="",TODAY(),INDEX(Transactions!$G:$G,ROW()-8))</f>
        <v>46238</v>
      </c>
      <c r="F9228">
        <f>IF(INDEX(Transactions!$L:$L,ROW()-8)="",0,INDEX(Transactions!$Q:$Q,ROW()-8))</f>
        <v>0</v>
      </c>
    </row>
    <row r="9229" spans="2:6" x14ac:dyDescent="0.15">
      <c r="B9229">
        <f ca="1">IF(INDEX(Transactions!$L:$L,ROW()-8)="",TODAY(),INDEX(Transactions!$G:$G,ROW()-8))</f>
        <v>46238</v>
      </c>
      <c r="F9229">
        <f>IF(INDEX(Transactions!$L:$L,ROW()-8)="",0,INDEX(Transactions!$Q:$Q,ROW()-8))</f>
        <v>0</v>
      </c>
    </row>
    <row r="9230" spans="2:6" x14ac:dyDescent="0.15">
      <c r="B9230">
        <f ca="1">IF(INDEX(Transactions!$L:$L,ROW()-8)="",TODAY(),INDEX(Transactions!$G:$G,ROW()-8))</f>
        <v>46238</v>
      </c>
      <c r="F9230">
        <f>IF(INDEX(Transactions!$L:$L,ROW()-8)="",0,INDEX(Transactions!$Q:$Q,ROW()-8))</f>
        <v>0</v>
      </c>
    </row>
    <row r="9231" spans="2:6" x14ac:dyDescent="0.15">
      <c r="B9231">
        <f ca="1">IF(INDEX(Transactions!$L:$L,ROW()-8)="",TODAY(),INDEX(Transactions!$G:$G,ROW()-8))</f>
        <v>46238</v>
      </c>
      <c r="F9231">
        <f>IF(INDEX(Transactions!$L:$L,ROW()-8)="",0,INDEX(Transactions!$Q:$Q,ROW()-8))</f>
        <v>0</v>
      </c>
    </row>
    <row r="9232" spans="2:6" x14ac:dyDescent="0.15">
      <c r="B9232">
        <f ca="1">IF(INDEX(Transactions!$L:$L,ROW()-8)="",TODAY(),INDEX(Transactions!$G:$G,ROW()-8))</f>
        <v>46238</v>
      </c>
      <c r="F9232">
        <f>IF(INDEX(Transactions!$L:$L,ROW()-8)="",0,INDEX(Transactions!$Q:$Q,ROW()-8))</f>
        <v>0</v>
      </c>
    </row>
    <row r="9233" spans="2:6" x14ac:dyDescent="0.15">
      <c r="B9233">
        <f ca="1">IF(INDEX(Transactions!$L:$L,ROW()-8)="",TODAY(),INDEX(Transactions!$G:$G,ROW()-8))</f>
        <v>46238</v>
      </c>
      <c r="F9233">
        <f>IF(INDEX(Transactions!$L:$L,ROW()-8)="",0,INDEX(Transactions!$Q:$Q,ROW()-8))</f>
        <v>0</v>
      </c>
    </row>
    <row r="9234" spans="2:6" x14ac:dyDescent="0.15">
      <c r="B9234">
        <f ca="1">IF(INDEX(Transactions!$L:$L,ROW()-8)="",TODAY(),INDEX(Transactions!$G:$G,ROW()-8))</f>
        <v>46238</v>
      </c>
      <c r="F9234">
        <f>IF(INDEX(Transactions!$L:$L,ROW()-8)="",0,INDEX(Transactions!$Q:$Q,ROW()-8))</f>
        <v>0</v>
      </c>
    </row>
    <row r="9235" spans="2:6" x14ac:dyDescent="0.15">
      <c r="B9235">
        <f ca="1">IF(INDEX(Transactions!$L:$L,ROW()-8)="",TODAY(),INDEX(Transactions!$G:$G,ROW()-8))</f>
        <v>46238</v>
      </c>
      <c r="F9235">
        <f>IF(INDEX(Transactions!$L:$L,ROW()-8)="",0,INDEX(Transactions!$Q:$Q,ROW()-8))</f>
        <v>0</v>
      </c>
    </row>
    <row r="9236" spans="2:6" x14ac:dyDescent="0.15">
      <c r="B9236">
        <f ca="1">IF(INDEX(Transactions!$L:$L,ROW()-8)="",TODAY(),INDEX(Transactions!$G:$G,ROW()-8))</f>
        <v>46238</v>
      </c>
      <c r="F9236">
        <f>IF(INDEX(Transactions!$L:$L,ROW()-8)="",0,INDEX(Transactions!$Q:$Q,ROW()-8))</f>
        <v>0</v>
      </c>
    </row>
    <row r="9237" spans="2:6" x14ac:dyDescent="0.15">
      <c r="B9237">
        <f ca="1">IF(INDEX(Transactions!$L:$L,ROW()-8)="",TODAY(),INDEX(Transactions!$G:$G,ROW()-8))</f>
        <v>46238</v>
      </c>
      <c r="F9237">
        <f>IF(INDEX(Transactions!$L:$L,ROW()-8)="",0,INDEX(Transactions!$Q:$Q,ROW()-8))</f>
        <v>0</v>
      </c>
    </row>
    <row r="9238" spans="2:6" x14ac:dyDescent="0.15">
      <c r="B9238">
        <f ca="1">IF(INDEX(Transactions!$L:$L,ROW()-8)="",TODAY(),INDEX(Transactions!$G:$G,ROW()-8))</f>
        <v>46238</v>
      </c>
      <c r="F9238">
        <f>IF(INDEX(Transactions!$L:$L,ROW()-8)="",0,INDEX(Transactions!$Q:$Q,ROW()-8))</f>
        <v>0</v>
      </c>
    </row>
    <row r="9239" spans="2:6" x14ac:dyDescent="0.15">
      <c r="B9239">
        <f ca="1">IF(INDEX(Transactions!$L:$L,ROW()-8)="",TODAY(),INDEX(Transactions!$G:$G,ROW()-8))</f>
        <v>46238</v>
      </c>
      <c r="F9239">
        <f>IF(INDEX(Transactions!$L:$L,ROW()-8)="",0,INDEX(Transactions!$Q:$Q,ROW()-8))</f>
        <v>0</v>
      </c>
    </row>
    <row r="9240" spans="2:6" x14ac:dyDescent="0.15">
      <c r="B9240">
        <f ca="1">IF(INDEX(Transactions!$L:$L,ROW()-8)="",TODAY(),INDEX(Transactions!$G:$G,ROW()-8))</f>
        <v>46238</v>
      </c>
      <c r="F9240">
        <f>IF(INDEX(Transactions!$L:$L,ROW()-8)="",0,INDEX(Transactions!$Q:$Q,ROW()-8))</f>
        <v>0</v>
      </c>
    </row>
    <row r="9241" spans="2:6" x14ac:dyDescent="0.15">
      <c r="B9241">
        <f ca="1">IF(INDEX(Transactions!$L:$L,ROW()-8)="",TODAY(),INDEX(Transactions!$G:$G,ROW()-8))</f>
        <v>46238</v>
      </c>
      <c r="F9241">
        <f>IF(INDEX(Transactions!$L:$L,ROW()-8)="",0,INDEX(Transactions!$Q:$Q,ROW()-8))</f>
        <v>0</v>
      </c>
    </row>
    <row r="9242" spans="2:6" x14ac:dyDescent="0.15">
      <c r="B9242">
        <f ca="1">IF(INDEX(Transactions!$L:$L,ROW()-8)="",TODAY(),INDEX(Transactions!$G:$G,ROW()-8))</f>
        <v>46238</v>
      </c>
      <c r="F9242">
        <f>IF(INDEX(Transactions!$L:$L,ROW()-8)="",0,INDEX(Transactions!$Q:$Q,ROW()-8))</f>
        <v>0</v>
      </c>
    </row>
    <row r="9243" spans="2:6" x14ac:dyDescent="0.15">
      <c r="B9243">
        <f ca="1">IF(INDEX(Transactions!$L:$L,ROW()-8)="",TODAY(),INDEX(Transactions!$G:$G,ROW()-8))</f>
        <v>46238</v>
      </c>
      <c r="F9243">
        <f>IF(INDEX(Transactions!$L:$L,ROW()-8)="",0,INDEX(Transactions!$Q:$Q,ROW()-8))</f>
        <v>0</v>
      </c>
    </row>
    <row r="9244" spans="2:6" x14ac:dyDescent="0.15">
      <c r="B9244">
        <f ca="1">IF(INDEX(Transactions!$L:$L,ROW()-8)="",TODAY(),INDEX(Transactions!$G:$G,ROW()-8))</f>
        <v>46238</v>
      </c>
      <c r="F9244">
        <f>IF(INDEX(Transactions!$L:$L,ROW()-8)="",0,INDEX(Transactions!$Q:$Q,ROW()-8))</f>
        <v>0</v>
      </c>
    </row>
    <row r="9245" spans="2:6" x14ac:dyDescent="0.15">
      <c r="B9245">
        <f ca="1">IF(INDEX(Transactions!$L:$L,ROW()-8)="",TODAY(),INDEX(Transactions!$G:$G,ROW()-8))</f>
        <v>46238</v>
      </c>
      <c r="F9245">
        <f>IF(INDEX(Transactions!$L:$L,ROW()-8)="",0,INDEX(Transactions!$Q:$Q,ROW()-8))</f>
        <v>0</v>
      </c>
    </row>
    <row r="9246" spans="2:6" x14ac:dyDescent="0.15">
      <c r="B9246">
        <f ca="1">IF(INDEX(Transactions!$L:$L,ROW()-8)="",TODAY(),INDEX(Transactions!$G:$G,ROW()-8))</f>
        <v>46238</v>
      </c>
      <c r="F9246">
        <f>IF(INDEX(Transactions!$L:$L,ROW()-8)="",0,INDEX(Transactions!$Q:$Q,ROW()-8))</f>
        <v>0</v>
      </c>
    </row>
    <row r="9247" spans="2:6" x14ac:dyDescent="0.15">
      <c r="B9247">
        <f ca="1">IF(INDEX(Transactions!$L:$L,ROW()-8)="",TODAY(),INDEX(Transactions!$G:$G,ROW()-8))</f>
        <v>46238</v>
      </c>
      <c r="F9247">
        <f>IF(INDEX(Transactions!$L:$L,ROW()-8)="",0,INDEX(Transactions!$Q:$Q,ROW()-8))</f>
        <v>0</v>
      </c>
    </row>
    <row r="9248" spans="2:6" x14ac:dyDescent="0.15">
      <c r="B9248">
        <f ca="1">IF(INDEX(Transactions!$L:$L,ROW()-8)="",TODAY(),INDEX(Transactions!$G:$G,ROW()-8))</f>
        <v>46238</v>
      </c>
      <c r="F9248">
        <f>IF(INDEX(Transactions!$L:$L,ROW()-8)="",0,INDEX(Transactions!$Q:$Q,ROW()-8))</f>
        <v>0</v>
      </c>
    </row>
    <row r="9249" spans="2:6" x14ac:dyDescent="0.15">
      <c r="B9249">
        <f ca="1">IF(INDEX(Transactions!$L:$L,ROW()-8)="",TODAY(),INDEX(Transactions!$G:$G,ROW()-8))</f>
        <v>46238</v>
      </c>
      <c r="F9249">
        <f>IF(INDEX(Transactions!$L:$L,ROW()-8)="",0,INDEX(Transactions!$Q:$Q,ROW()-8))</f>
        <v>0</v>
      </c>
    </row>
    <row r="9250" spans="2:6" x14ac:dyDescent="0.15">
      <c r="B9250">
        <f ca="1">IF(INDEX(Transactions!$L:$L,ROW()-8)="",TODAY(),INDEX(Transactions!$G:$G,ROW()-8))</f>
        <v>46238</v>
      </c>
      <c r="F9250">
        <f>IF(INDEX(Transactions!$L:$L,ROW()-8)="",0,INDEX(Transactions!$Q:$Q,ROW()-8))</f>
        <v>0</v>
      </c>
    </row>
    <row r="9251" spans="2:6" x14ac:dyDescent="0.15">
      <c r="B9251">
        <f ca="1">IF(INDEX(Transactions!$L:$L,ROW()-8)="",TODAY(),INDEX(Transactions!$G:$G,ROW()-8))</f>
        <v>46238</v>
      </c>
      <c r="F9251">
        <f>IF(INDEX(Transactions!$L:$L,ROW()-8)="",0,INDEX(Transactions!$Q:$Q,ROW()-8))</f>
        <v>0</v>
      </c>
    </row>
    <row r="9252" spans="2:6" x14ac:dyDescent="0.15">
      <c r="B9252">
        <f ca="1">IF(INDEX(Transactions!$L:$L,ROW()-8)="",TODAY(),INDEX(Transactions!$G:$G,ROW()-8))</f>
        <v>46238</v>
      </c>
      <c r="F9252">
        <f>IF(INDEX(Transactions!$L:$L,ROW()-8)="",0,INDEX(Transactions!$Q:$Q,ROW()-8))</f>
        <v>0</v>
      </c>
    </row>
    <row r="9253" spans="2:6" x14ac:dyDescent="0.15">
      <c r="B9253">
        <f ca="1">IF(INDEX(Transactions!$L:$L,ROW()-8)="",TODAY(),INDEX(Transactions!$G:$G,ROW()-8))</f>
        <v>46238</v>
      </c>
      <c r="F9253">
        <f>IF(INDEX(Transactions!$L:$L,ROW()-8)="",0,INDEX(Transactions!$Q:$Q,ROW()-8))</f>
        <v>0</v>
      </c>
    </row>
    <row r="9254" spans="2:6" x14ac:dyDescent="0.15">
      <c r="B9254">
        <f ca="1">IF(INDEX(Transactions!$L:$L,ROW()-8)="",TODAY(),INDEX(Transactions!$G:$G,ROW()-8))</f>
        <v>46238</v>
      </c>
      <c r="F9254">
        <f>IF(INDEX(Transactions!$L:$L,ROW()-8)="",0,INDEX(Transactions!$Q:$Q,ROW()-8))</f>
        <v>0</v>
      </c>
    </row>
    <row r="9255" spans="2:6" x14ac:dyDescent="0.15">
      <c r="B9255">
        <f ca="1">IF(INDEX(Transactions!$L:$L,ROW()-8)="",TODAY(),INDEX(Transactions!$G:$G,ROW()-8))</f>
        <v>46238</v>
      </c>
      <c r="F9255">
        <f>IF(INDEX(Transactions!$L:$L,ROW()-8)="",0,INDEX(Transactions!$Q:$Q,ROW()-8))</f>
        <v>0</v>
      </c>
    </row>
    <row r="9256" spans="2:6" x14ac:dyDescent="0.15">
      <c r="B9256">
        <f ca="1">IF(INDEX(Transactions!$L:$L,ROW()-8)="",TODAY(),INDEX(Transactions!$G:$G,ROW()-8))</f>
        <v>46238</v>
      </c>
      <c r="F9256">
        <f>IF(INDEX(Transactions!$L:$L,ROW()-8)="",0,INDEX(Transactions!$Q:$Q,ROW()-8))</f>
        <v>0</v>
      </c>
    </row>
    <row r="9257" spans="2:6" x14ac:dyDescent="0.15">
      <c r="B9257">
        <f ca="1">IF(INDEX(Transactions!$L:$L,ROW()-8)="",TODAY(),INDEX(Transactions!$G:$G,ROW()-8))</f>
        <v>46238</v>
      </c>
      <c r="F9257">
        <f>IF(INDEX(Transactions!$L:$L,ROW()-8)="",0,INDEX(Transactions!$Q:$Q,ROW()-8))</f>
        <v>0</v>
      </c>
    </row>
    <row r="9258" spans="2:6" x14ac:dyDescent="0.15">
      <c r="B9258">
        <f ca="1">IF(INDEX(Transactions!$L:$L,ROW()-8)="",TODAY(),INDEX(Transactions!$G:$G,ROW()-8))</f>
        <v>46238</v>
      </c>
      <c r="F9258">
        <f>IF(INDEX(Transactions!$L:$L,ROW()-8)="",0,INDEX(Transactions!$Q:$Q,ROW()-8))</f>
        <v>0</v>
      </c>
    </row>
    <row r="9259" spans="2:6" x14ac:dyDescent="0.15">
      <c r="B9259">
        <f ca="1">IF(INDEX(Transactions!$L:$L,ROW()-8)="",TODAY(),INDEX(Transactions!$G:$G,ROW()-8))</f>
        <v>46238</v>
      </c>
      <c r="F9259">
        <f>IF(INDEX(Transactions!$L:$L,ROW()-8)="",0,INDEX(Transactions!$Q:$Q,ROW()-8))</f>
        <v>0</v>
      </c>
    </row>
    <row r="9260" spans="2:6" x14ac:dyDescent="0.15">
      <c r="B9260">
        <f ca="1">IF(INDEX(Transactions!$L:$L,ROW()-8)="",TODAY(),INDEX(Transactions!$G:$G,ROW()-8))</f>
        <v>46238</v>
      </c>
      <c r="F9260">
        <f>IF(INDEX(Transactions!$L:$L,ROW()-8)="",0,INDEX(Transactions!$Q:$Q,ROW()-8))</f>
        <v>0</v>
      </c>
    </row>
    <row r="9261" spans="2:6" x14ac:dyDescent="0.15">
      <c r="B9261">
        <f ca="1">IF(INDEX(Transactions!$L:$L,ROW()-8)="",TODAY(),INDEX(Transactions!$G:$G,ROW()-8))</f>
        <v>46238</v>
      </c>
      <c r="F9261">
        <f>IF(INDEX(Transactions!$L:$L,ROW()-8)="",0,INDEX(Transactions!$Q:$Q,ROW()-8))</f>
        <v>0</v>
      </c>
    </row>
    <row r="9262" spans="2:6" x14ac:dyDescent="0.15">
      <c r="B9262">
        <f ca="1">IF(INDEX(Transactions!$L:$L,ROW()-8)="",TODAY(),INDEX(Transactions!$G:$G,ROW()-8))</f>
        <v>46238</v>
      </c>
      <c r="F9262">
        <f>IF(INDEX(Transactions!$L:$L,ROW()-8)="",0,INDEX(Transactions!$Q:$Q,ROW()-8))</f>
        <v>0</v>
      </c>
    </row>
    <row r="9263" spans="2:6" x14ac:dyDescent="0.15">
      <c r="B9263">
        <f ca="1">IF(INDEX(Transactions!$L:$L,ROW()-8)="",TODAY(),INDEX(Transactions!$G:$G,ROW()-8))</f>
        <v>46238</v>
      </c>
      <c r="F9263">
        <f>IF(INDEX(Transactions!$L:$L,ROW()-8)="",0,INDEX(Transactions!$Q:$Q,ROW()-8))</f>
        <v>0</v>
      </c>
    </row>
    <row r="9264" spans="2:6" x14ac:dyDescent="0.15">
      <c r="B9264">
        <f ca="1">IF(INDEX(Transactions!$L:$L,ROW()-8)="",TODAY(),INDEX(Transactions!$G:$G,ROW()-8))</f>
        <v>46238</v>
      </c>
      <c r="F9264">
        <f>IF(INDEX(Transactions!$L:$L,ROW()-8)="",0,INDEX(Transactions!$Q:$Q,ROW()-8))</f>
        <v>0</v>
      </c>
    </row>
    <row r="9265" spans="2:6" x14ac:dyDescent="0.15">
      <c r="B9265">
        <f ca="1">IF(INDEX(Transactions!$L:$L,ROW()-8)="",TODAY(),INDEX(Transactions!$G:$G,ROW()-8))</f>
        <v>46238</v>
      </c>
      <c r="F9265">
        <f>IF(INDEX(Transactions!$L:$L,ROW()-8)="",0,INDEX(Transactions!$Q:$Q,ROW()-8))</f>
        <v>0</v>
      </c>
    </row>
    <row r="9266" spans="2:6" x14ac:dyDescent="0.15">
      <c r="B9266">
        <f ca="1">IF(INDEX(Transactions!$L:$L,ROW()-8)="",TODAY(),INDEX(Transactions!$G:$G,ROW()-8))</f>
        <v>46238</v>
      </c>
      <c r="F9266">
        <f>IF(INDEX(Transactions!$L:$L,ROW()-8)="",0,INDEX(Transactions!$Q:$Q,ROW()-8))</f>
        <v>0</v>
      </c>
    </row>
    <row r="9267" spans="2:6" x14ac:dyDescent="0.15">
      <c r="B9267">
        <f ca="1">IF(INDEX(Transactions!$L:$L,ROW()-8)="",TODAY(),INDEX(Transactions!$G:$G,ROW()-8))</f>
        <v>46238</v>
      </c>
      <c r="F9267">
        <f>IF(INDEX(Transactions!$L:$L,ROW()-8)="",0,INDEX(Transactions!$Q:$Q,ROW()-8))</f>
        <v>0</v>
      </c>
    </row>
    <row r="9268" spans="2:6" x14ac:dyDescent="0.15">
      <c r="B9268">
        <f ca="1">IF(INDEX(Transactions!$L:$L,ROW()-8)="",TODAY(),INDEX(Transactions!$G:$G,ROW()-8))</f>
        <v>46238</v>
      </c>
      <c r="F9268">
        <f>IF(INDEX(Transactions!$L:$L,ROW()-8)="",0,INDEX(Transactions!$Q:$Q,ROW()-8))</f>
        <v>0</v>
      </c>
    </row>
    <row r="9269" spans="2:6" x14ac:dyDescent="0.15">
      <c r="B9269">
        <f ca="1">IF(INDEX(Transactions!$L:$L,ROW()-8)="",TODAY(),INDEX(Transactions!$G:$G,ROW()-8))</f>
        <v>46238</v>
      </c>
      <c r="F9269">
        <f>IF(INDEX(Transactions!$L:$L,ROW()-8)="",0,INDEX(Transactions!$Q:$Q,ROW()-8))</f>
        <v>0</v>
      </c>
    </row>
    <row r="9270" spans="2:6" x14ac:dyDescent="0.15">
      <c r="B9270">
        <f ca="1">IF(INDEX(Transactions!$L:$L,ROW()-8)="",TODAY(),INDEX(Transactions!$G:$G,ROW()-8))</f>
        <v>46238</v>
      </c>
      <c r="F9270">
        <f>IF(INDEX(Transactions!$L:$L,ROW()-8)="",0,INDEX(Transactions!$Q:$Q,ROW()-8))</f>
        <v>0</v>
      </c>
    </row>
    <row r="9271" spans="2:6" x14ac:dyDescent="0.15">
      <c r="B9271">
        <f ca="1">IF(INDEX(Transactions!$L:$L,ROW()-8)="",TODAY(),INDEX(Transactions!$G:$G,ROW()-8))</f>
        <v>46238</v>
      </c>
      <c r="F9271">
        <f>IF(INDEX(Transactions!$L:$L,ROW()-8)="",0,INDEX(Transactions!$Q:$Q,ROW()-8))</f>
        <v>0</v>
      </c>
    </row>
    <row r="9272" spans="2:6" x14ac:dyDescent="0.15">
      <c r="B9272">
        <f ca="1">IF(INDEX(Transactions!$L:$L,ROW()-8)="",TODAY(),INDEX(Transactions!$G:$G,ROW()-8))</f>
        <v>46238</v>
      </c>
      <c r="F9272">
        <f>IF(INDEX(Transactions!$L:$L,ROW()-8)="",0,INDEX(Transactions!$Q:$Q,ROW()-8))</f>
        <v>0</v>
      </c>
    </row>
    <row r="9273" spans="2:6" x14ac:dyDescent="0.15">
      <c r="B9273">
        <f ca="1">IF(INDEX(Transactions!$L:$L,ROW()-8)="",TODAY(),INDEX(Transactions!$G:$G,ROW()-8))</f>
        <v>46238</v>
      </c>
      <c r="F9273">
        <f>IF(INDEX(Transactions!$L:$L,ROW()-8)="",0,INDEX(Transactions!$Q:$Q,ROW()-8))</f>
        <v>0</v>
      </c>
    </row>
    <row r="9274" spans="2:6" x14ac:dyDescent="0.15">
      <c r="B9274">
        <f ca="1">IF(INDEX(Transactions!$L:$L,ROW()-8)="",TODAY(),INDEX(Transactions!$G:$G,ROW()-8))</f>
        <v>46238</v>
      </c>
      <c r="F9274">
        <f>IF(INDEX(Transactions!$L:$L,ROW()-8)="",0,INDEX(Transactions!$Q:$Q,ROW()-8))</f>
        <v>0</v>
      </c>
    </row>
    <row r="9275" spans="2:6" x14ac:dyDescent="0.15">
      <c r="B9275">
        <f ca="1">IF(INDEX(Transactions!$L:$L,ROW()-8)="",TODAY(),INDEX(Transactions!$G:$G,ROW()-8))</f>
        <v>46238</v>
      </c>
      <c r="F9275">
        <f>IF(INDEX(Transactions!$L:$L,ROW()-8)="",0,INDEX(Transactions!$Q:$Q,ROW()-8))</f>
        <v>0</v>
      </c>
    </row>
    <row r="9276" spans="2:6" x14ac:dyDescent="0.15">
      <c r="B9276">
        <f ca="1">IF(INDEX(Transactions!$L:$L,ROW()-8)="",TODAY(),INDEX(Transactions!$G:$G,ROW()-8))</f>
        <v>46238</v>
      </c>
      <c r="F9276">
        <f>IF(INDEX(Transactions!$L:$L,ROW()-8)="",0,INDEX(Transactions!$Q:$Q,ROW()-8))</f>
        <v>0</v>
      </c>
    </row>
    <row r="9277" spans="2:6" x14ac:dyDescent="0.15">
      <c r="B9277">
        <f ca="1">IF(INDEX(Transactions!$L:$L,ROW()-8)="",TODAY(),INDEX(Transactions!$G:$G,ROW()-8))</f>
        <v>46238</v>
      </c>
      <c r="F9277">
        <f>IF(INDEX(Transactions!$L:$L,ROW()-8)="",0,INDEX(Transactions!$Q:$Q,ROW()-8))</f>
        <v>0</v>
      </c>
    </row>
    <row r="9278" spans="2:6" x14ac:dyDescent="0.15">
      <c r="B9278">
        <f ca="1">IF(INDEX(Transactions!$L:$L,ROW()-8)="",TODAY(),INDEX(Transactions!$G:$G,ROW()-8))</f>
        <v>46238</v>
      </c>
      <c r="F9278">
        <f>IF(INDEX(Transactions!$L:$L,ROW()-8)="",0,INDEX(Transactions!$Q:$Q,ROW()-8))</f>
        <v>0</v>
      </c>
    </row>
    <row r="9279" spans="2:6" x14ac:dyDescent="0.15">
      <c r="B9279">
        <f ca="1">IF(INDEX(Transactions!$L:$L,ROW()-8)="",TODAY(),INDEX(Transactions!$G:$G,ROW()-8))</f>
        <v>46238</v>
      </c>
      <c r="F9279">
        <f>IF(INDEX(Transactions!$L:$L,ROW()-8)="",0,INDEX(Transactions!$Q:$Q,ROW()-8))</f>
        <v>0</v>
      </c>
    </row>
    <row r="9280" spans="2:6" x14ac:dyDescent="0.15">
      <c r="B9280">
        <f ca="1">IF(INDEX(Transactions!$L:$L,ROW()-8)="",TODAY(),INDEX(Transactions!$G:$G,ROW()-8))</f>
        <v>46238</v>
      </c>
      <c r="F9280">
        <f>IF(INDEX(Transactions!$L:$L,ROW()-8)="",0,INDEX(Transactions!$Q:$Q,ROW()-8))</f>
        <v>0</v>
      </c>
    </row>
    <row r="9281" spans="2:6" x14ac:dyDescent="0.15">
      <c r="B9281">
        <f ca="1">IF(INDEX(Transactions!$L:$L,ROW()-8)="",TODAY(),INDEX(Transactions!$G:$G,ROW()-8))</f>
        <v>46238</v>
      </c>
      <c r="F9281">
        <f>IF(INDEX(Transactions!$L:$L,ROW()-8)="",0,INDEX(Transactions!$Q:$Q,ROW()-8))</f>
        <v>0</v>
      </c>
    </row>
    <row r="9282" spans="2:6" x14ac:dyDescent="0.15">
      <c r="B9282">
        <f ca="1">IF(INDEX(Transactions!$L:$L,ROW()-8)="",TODAY(),INDEX(Transactions!$G:$G,ROW()-8))</f>
        <v>46238</v>
      </c>
      <c r="F9282">
        <f>IF(INDEX(Transactions!$L:$L,ROW()-8)="",0,INDEX(Transactions!$Q:$Q,ROW()-8))</f>
        <v>0</v>
      </c>
    </row>
    <row r="9283" spans="2:6" x14ac:dyDescent="0.15">
      <c r="B9283">
        <f ca="1">IF(INDEX(Transactions!$L:$L,ROW()-8)="",TODAY(),INDEX(Transactions!$G:$G,ROW()-8))</f>
        <v>46238</v>
      </c>
      <c r="F9283">
        <f>IF(INDEX(Transactions!$L:$L,ROW()-8)="",0,INDEX(Transactions!$Q:$Q,ROW()-8))</f>
        <v>0</v>
      </c>
    </row>
    <row r="9284" spans="2:6" x14ac:dyDescent="0.15">
      <c r="B9284">
        <f ca="1">IF(INDEX(Transactions!$L:$L,ROW()-8)="",TODAY(),INDEX(Transactions!$G:$G,ROW()-8))</f>
        <v>46238</v>
      </c>
      <c r="F9284">
        <f>IF(INDEX(Transactions!$L:$L,ROW()-8)="",0,INDEX(Transactions!$Q:$Q,ROW()-8))</f>
        <v>0</v>
      </c>
    </row>
    <row r="9285" spans="2:6" x14ac:dyDescent="0.15">
      <c r="B9285">
        <f ca="1">IF(INDEX(Transactions!$L:$L,ROW()-8)="",TODAY(),INDEX(Transactions!$G:$G,ROW()-8))</f>
        <v>46238</v>
      </c>
      <c r="F9285">
        <f>IF(INDEX(Transactions!$L:$L,ROW()-8)="",0,INDEX(Transactions!$Q:$Q,ROW()-8))</f>
        <v>0</v>
      </c>
    </row>
    <row r="9286" spans="2:6" x14ac:dyDescent="0.15">
      <c r="B9286">
        <f ca="1">IF(INDEX(Transactions!$L:$L,ROW()-8)="",TODAY(),INDEX(Transactions!$G:$G,ROW()-8))</f>
        <v>46238</v>
      </c>
      <c r="F9286">
        <f>IF(INDEX(Transactions!$L:$L,ROW()-8)="",0,INDEX(Transactions!$Q:$Q,ROW()-8))</f>
        <v>0</v>
      </c>
    </row>
    <row r="9287" spans="2:6" x14ac:dyDescent="0.15">
      <c r="B9287">
        <f ca="1">IF(INDEX(Transactions!$L:$L,ROW()-8)="",TODAY(),INDEX(Transactions!$G:$G,ROW()-8))</f>
        <v>46238</v>
      </c>
      <c r="F9287">
        <f>IF(INDEX(Transactions!$L:$L,ROW()-8)="",0,INDEX(Transactions!$Q:$Q,ROW()-8))</f>
        <v>0</v>
      </c>
    </row>
    <row r="9288" spans="2:6" x14ac:dyDescent="0.15">
      <c r="B9288">
        <f ca="1">IF(INDEX(Transactions!$L:$L,ROW()-8)="",TODAY(),INDEX(Transactions!$G:$G,ROW()-8))</f>
        <v>46238</v>
      </c>
      <c r="F9288">
        <f>IF(INDEX(Transactions!$L:$L,ROW()-8)="",0,INDEX(Transactions!$Q:$Q,ROW()-8))</f>
        <v>0</v>
      </c>
    </row>
    <row r="9289" spans="2:6" x14ac:dyDescent="0.15">
      <c r="B9289">
        <f ca="1">IF(INDEX(Transactions!$L:$L,ROW()-8)="",TODAY(),INDEX(Transactions!$G:$G,ROW()-8))</f>
        <v>46238</v>
      </c>
      <c r="F9289">
        <f>IF(INDEX(Transactions!$L:$L,ROW()-8)="",0,INDEX(Transactions!$Q:$Q,ROW()-8))</f>
        <v>0</v>
      </c>
    </row>
    <row r="9290" spans="2:6" x14ac:dyDescent="0.15">
      <c r="B9290">
        <f ca="1">IF(INDEX(Transactions!$L:$L,ROW()-8)="",TODAY(),INDEX(Transactions!$G:$G,ROW()-8))</f>
        <v>46238</v>
      </c>
      <c r="F9290">
        <f>IF(INDEX(Transactions!$L:$L,ROW()-8)="",0,INDEX(Transactions!$Q:$Q,ROW()-8))</f>
        <v>0</v>
      </c>
    </row>
    <row r="9291" spans="2:6" x14ac:dyDescent="0.15">
      <c r="B9291">
        <f ca="1">IF(INDEX(Transactions!$L:$L,ROW()-8)="",TODAY(),INDEX(Transactions!$G:$G,ROW()-8))</f>
        <v>46238</v>
      </c>
      <c r="F9291">
        <f>IF(INDEX(Transactions!$L:$L,ROW()-8)="",0,INDEX(Transactions!$Q:$Q,ROW()-8))</f>
        <v>0</v>
      </c>
    </row>
    <row r="9292" spans="2:6" x14ac:dyDescent="0.15">
      <c r="B9292">
        <f ca="1">IF(INDEX(Transactions!$L:$L,ROW()-8)="",TODAY(),INDEX(Transactions!$G:$G,ROW()-8))</f>
        <v>46238</v>
      </c>
      <c r="F9292">
        <f>IF(INDEX(Transactions!$L:$L,ROW()-8)="",0,INDEX(Transactions!$Q:$Q,ROW()-8))</f>
        <v>0</v>
      </c>
    </row>
    <row r="9293" spans="2:6" x14ac:dyDescent="0.15">
      <c r="B9293">
        <f ca="1">IF(INDEX(Transactions!$L:$L,ROW()-8)="",TODAY(),INDEX(Transactions!$G:$G,ROW()-8))</f>
        <v>46238</v>
      </c>
      <c r="F9293">
        <f>IF(INDEX(Transactions!$L:$L,ROW()-8)="",0,INDEX(Transactions!$Q:$Q,ROW()-8))</f>
        <v>0</v>
      </c>
    </row>
    <row r="9294" spans="2:6" x14ac:dyDescent="0.15">
      <c r="B9294">
        <f ca="1">IF(INDEX(Transactions!$L:$L,ROW()-8)="",TODAY(),INDEX(Transactions!$G:$G,ROW()-8))</f>
        <v>46238</v>
      </c>
      <c r="F9294">
        <f>IF(INDEX(Transactions!$L:$L,ROW()-8)="",0,INDEX(Transactions!$Q:$Q,ROW()-8))</f>
        <v>0</v>
      </c>
    </row>
    <row r="9295" spans="2:6" x14ac:dyDescent="0.15">
      <c r="B9295">
        <f ca="1">IF(INDEX(Transactions!$L:$L,ROW()-8)="",TODAY(),INDEX(Transactions!$G:$G,ROW()-8))</f>
        <v>46238</v>
      </c>
      <c r="F9295">
        <f>IF(INDEX(Transactions!$L:$L,ROW()-8)="",0,INDEX(Transactions!$Q:$Q,ROW()-8))</f>
        <v>0</v>
      </c>
    </row>
    <row r="9296" spans="2:6" x14ac:dyDescent="0.15">
      <c r="B9296">
        <f ca="1">IF(INDEX(Transactions!$L:$L,ROW()-8)="",TODAY(),INDEX(Transactions!$G:$G,ROW()-8))</f>
        <v>46238</v>
      </c>
      <c r="F9296">
        <f>IF(INDEX(Transactions!$L:$L,ROW()-8)="",0,INDEX(Transactions!$Q:$Q,ROW()-8))</f>
        <v>0</v>
      </c>
    </row>
    <row r="9297" spans="2:6" x14ac:dyDescent="0.15">
      <c r="B9297">
        <f ca="1">IF(INDEX(Transactions!$L:$L,ROW()-8)="",TODAY(),INDEX(Transactions!$G:$G,ROW()-8))</f>
        <v>46238</v>
      </c>
      <c r="F9297">
        <f>IF(INDEX(Transactions!$L:$L,ROW()-8)="",0,INDEX(Transactions!$Q:$Q,ROW()-8))</f>
        <v>0</v>
      </c>
    </row>
    <row r="9298" spans="2:6" x14ac:dyDescent="0.15">
      <c r="B9298">
        <f ca="1">IF(INDEX(Transactions!$L:$L,ROW()-8)="",TODAY(),INDEX(Transactions!$G:$G,ROW()-8))</f>
        <v>46238</v>
      </c>
      <c r="F9298">
        <f>IF(INDEX(Transactions!$L:$L,ROW()-8)="",0,INDEX(Transactions!$Q:$Q,ROW()-8))</f>
        <v>0</v>
      </c>
    </row>
    <row r="9299" spans="2:6" x14ac:dyDescent="0.15">
      <c r="B9299">
        <f ca="1">IF(INDEX(Transactions!$L:$L,ROW()-8)="",TODAY(),INDEX(Transactions!$G:$G,ROW()-8))</f>
        <v>46238</v>
      </c>
      <c r="F9299">
        <f>IF(INDEX(Transactions!$L:$L,ROW()-8)="",0,INDEX(Transactions!$Q:$Q,ROW()-8))</f>
        <v>0</v>
      </c>
    </row>
    <row r="9300" spans="2:6" x14ac:dyDescent="0.15">
      <c r="B9300">
        <f ca="1">IF(INDEX(Transactions!$L:$L,ROW()-8)="",TODAY(),INDEX(Transactions!$G:$G,ROW()-8))</f>
        <v>46238</v>
      </c>
      <c r="F9300">
        <f>IF(INDEX(Transactions!$L:$L,ROW()-8)="",0,INDEX(Transactions!$Q:$Q,ROW()-8))</f>
        <v>0</v>
      </c>
    </row>
    <row r="9301" spans="2:6" x14ac:dyDescent="0.15">
      <c r="B9301">
        <f ca="1">IF(INDEX(Transactions!$L:$L,ROW()-8)="",TODAY(),INDEX(Transactions!$G:$G,ROW()-8))</f>
        <v>46238</v>
      </c>
      <c r="F9301">
        <f>IF(INDEX(Transactions!$L:$L,ROW()-8)="",0,INDEX(Transactions!$Q:$Q,ROW()-8))</f>
        <v>0</v>
      </c>
    </row>
    <row r="9302" spans="2:6" x14ac:dyDescent="0.15">
      <c r="B9302">
        <f ca="1">IF(INDEX(Transactions!$L:$L,ROW()-8)="",TODAY(),INDEX(Transactions!$G:$G,ROW()-8))</f>
        <v>46238</v>
      </c>
      <c r="F9302">
        <f>IF(INDEX(Transactions!$L:$L,ROW()-8)="",0,INDEX(Transactions!$Q:$Q,ROW()-8))</f>
        <v>0</v>
      </c>
    </row>
    <row r="9303" spans="2:6" x14ac:dyDescent="0.15">
      <c r="B9303">
        <f ca="1">IF(INDEX(Transactions!$L:$L,ROW()-8)="",TODAY(),INDEX(Transactions!$G:$G,ROW()-8))</f>
        <v>46238</v>
      </c>
      <c r="F9303">
        <f>IF(INDEX(Transactions!$L:$L,ROW()-8)="",0,INDEX(Transactions!$Q:$Q,ROW()-8))</f>
        <v>0</v>
      </c>
    </row>
    <row r="9304" spans="2:6" x14ac:dyDescent="0.15">
      <c r="B9304">
        <f ca="1">IF(INDEX(Transactions!$L:$L,ROW()-8)="",TODAY(),INDEX(Transactions!$G:$G,ROW()-8))</f>
        <v>46238</v>
      </c>
      <c r="F9304">
        <f>IF(INDEX(Transactions!$L:$L,ROW()-8)="",0,INDEX(Transactions!$Q:$Q,ROW()-8))</f>
        <v>0</v>
      </c>
    </row>
    <row r="9305" spans="2:6" x14ac:dyDescent="0.15">
      <c r="B9305">
        <f ca="1">IF(INDEX(Transactions!$L:$L,ROW()-8)="",TODAY(),INDEX(Transactions!$G:$G,ROW()-8))</f>
        <v>46238</v>
      </c>
      <c r="F9305">
        <f>IF(INDEX(Transactions!$L:$L,ROW()-8)="",0,INDEX(Transactions!$Q:$Q,ROW()-8))</f>
        <v>0</v>
      </c>
    </row>
    <row r="9306" spans="2:6" x14ac:dyDescent="0.15">
      <c r="B9306">
        <f ca="1">IF(INDEX(Transactions!$L:$L,ROW()-8)="",TODAY(),INDEX(Transactions!$G:$G,ROW()-8))</f>
        <v>46238</v>
      </c>
      <c r="F9306">
        <f>IF(INDEX(Transactions!$L:$L,ROW()-8)="",0,INDEX(Transactions!$Q:$Q,ROW()-8))</f>
        <v>0</v>
      </c>
    </row>
    <row r="9307" spans="2:6" x14ac:dyDescent="0.15">
      <c r="B9307">
        <f ca="1">IF(INDEX(Transactions!$L:$L,ROW()-8)="",TODAY(),INDEX(Transactions!$G:$G,ROW()-8))</f>
        <v>46238</v>
      </c>
      <c r="F9307">
        <f>IF(INDEX(Transactions!$L:$L,ROW()-8)="",0,INDEX(Transactions!$Q:$Q,ROW()-8))</f>
        <v>0</v>
      </c>
    </row>
    <row r="9308" spans="2:6" x14ac:dyDescent="0.15">
      <c r="B9308">
        <f ca="1">IF(INDEX(Transactions!$L:$L,ROW()-8)="",TODAY(),INDEX(Transactions!$G:$G,ROW()-8))</f>
        <v>46238</v>
      </c>
      <c r="F9308">
        <f>IF(INDEX(Transactions!$L:$L,ROW()-8)="",0,INDEX(Transactions!$Q:$Q,ROW()-8))</f>
        <v>0</v>
      </c>
    </row>
    <row r="9309" spans="2:6" x14ac:dyDescent="0.15">
      <c r="B9309">
        <f ca="1">IF(INDEX(Transactions!$L:$L,ROW()-8)="",TODAY(),INDEX(Transactions!$G:$G,ROW()-8))</f>
        <v>46238</v>
      </c>
      <c r="F9309">
        <f>IF(INDEX(Transactions!$L:$L,ROW()-8)="",0,INDEX(Transactions!$Q:$Q,ROW()-8))</f>
        <v>0</v>
      </c>
    </row>
    <row r="9310" spans="2:6" x14ac:dyDescent="0.15">
      <c r="B9310">
        <f ca="1">IF(INDEX(Transactions!$L:$L,ROW()-8)="",TODAY(),INDEX(Transactions!$G:$G,ROW()-8))</f>
        <v>46238</v>
      </c>
      <c r="F9310">
        <f>IF(INDEX(Transactions!$L:$L,ROW()-8)="",0,INDEX(Transactions!$Q:$Q,ROW()-8))</f>
        <v>0</v>
      </c>
    </row>
    <row r="9311" spans="2:6" x14ac:dyDescent="0.15">
      <c r="B9311">
        <f ca="1">IF(INDEX(Transactions!$L:$L,ROW()-8)="",TODAY(),INDEX(Transactions!$G:$G,ROW()-8))</f>
        <v>46238</v>
      </c>
      <c r="F9311">
        <f>IF(INDEX(Transactions!$L:$L,ROW()-8)="",0,INDEX(Transactions!$Q:$Q,ROW()-8))</f>
        <v>0</v>
      </c>
    </row>
    <row r="9312" spans="2:6" x14ac:dyDescent="0.15">
      <c r="B9312">
        <f ca="1">IF(INDEX(Transactions!$L:$L,ROW()-8)="",TODAY(),INDEX(Transactions!$G:$G,ROW()-8))</f>
        <v>46238</v>
      </c>
      <c r="F9312">
        <f>IF(INDEX(Transactions!$L:$L,ROW()-8)="",0,INDEX(Transactions!$Q:$Q,ROW()-8))</f>
        <v>0</v>
      </c>
    </row>
    <row r="9313" spans="2:6" x14ac:dyDescent="0.15">
      <c r="B9313">
        <f ca="1">IF(INDEX(Transactions!$L:$L,ROW()-8)="",TODAY(),INDEX(Transactions!$G:$G,ROW()-8))</f>
        <v>46238</v>
      </c>
      <c r="F9313">
        <f>IF(INDEX(Transactions!$L:$L,ROW()-8)="",0,INDEX(Transactions!$Q:$Q,ROW()-8))</f>
        <v>0</v>
      </c>
    </row>
    <row r="9314" spans="2:6" x14ac:dyDescent="0.15">
      <c r="B9314">
        <f ca="1">IF(INDEX(Transactions!$L:$L,ROW()-8)="",TODAY(),INDEX(Transactions!$G:$G,ROW()-8))</f>
        <v>46238</v>
      </c>
      <c r="F9314">
        <f>IF(INDEX(Transactions!$L:$L,ROW()-8)="",0,INDEX(Transactions!$Q:$Q,ROW()-8))</f>
        <v>0</v>
      </c>
    </row>
    <row r="9315" spans="2:6" x14ac:dyDescent="0.15">
      <c r="B9315">
        <f ca="1">IF(INDEX(Transactions!$L:$L,ROW()-8)="",TODAY(),INDEX(Transactions!$G:$G,ROW()-8))</f>
        <v>46238</v>
      </c>
      <c r="F9315">
        <f>IF(INDEX(Transactions!$L:$L,ROW()-8)="",0,INDEX(Transactions!$Q:$Q,ROW()-8))</f>
        <v>0</v>
      </c>
    </row>
    <row r="9316" spans="2:6" x14ac:dyDescent="0.15">
      <c r="B9316">
        <f ca="1">IF(INDEX(Transactions!$L:$L,ROW()-8)="",TODAY(),INDEX(Transactions!$G:$G,ROW()-8))</f>
        <v>46238</v>
      </c>
      <c r="F9316">
        <f>IF(INDEX(Transactions!$L:$L,ROW()-8)="",0,INDEX(Transactions!$Q:$Q,ROW()-8))</f>
        <v>0</v>
      </c>
    </row>
    <row r="9317" spans="2:6" x14ac:dyDescent="0.15">
      <c r="B9317">
        <f ca="1">IF(INDEX(Transactions!$L:$L,ROW()-8)="",TODAY(),INDEX(Transactions!$G:$G,ROW()-8))</f>
        <v>46238</v>
      </c>
      <c r="F9317">
        <f>IF(INDEX(Transactions!$L:$L,ROW()-8)="",0,INDEX(Transactions!$Q:$Q,ROW()-8))</f>
        <v>0</v>
      </c>
    </row>
    <row r="9318" spans="2:6" x14ac:dyDescent="0.15">
      <c r="B9318">
        <f ca="1">IF(INDEX(Transactions!$L:$L,ROW()-8)="",TODAY(),INDEX(Transactions!$G:$G,ROW()-8))</f>
        <v>46238</v>
      </c>
      <c r="F9318">
        <f>IF(INDEX(Transactions!$L:$L,ROW()-8)="",0,INDEX(Transactions!$Q:$Q,ROW()-8))</f>
        <v>0</v>
      </c>
    </row>
    <row r="9319" spans="2:6" x14ac:dyDescent="0.15">
      <c r="B9319">
        <f ca="1">IF(INDEX(Transactions!$L:$L,ROW()-8)="",TODAY(),INDEX(Transactions!$G:$G,ROW()-8))</f>
        <v>46238</v>
      </c>
      <c r="F9319">
        <f>IF(INDEX(Transactions!$L:$L,ROW()-8)="",0,INDEX(Transactions!$Q:$Q,ROW()-8))</f>
        <v>0</v>
      </c>
    </row>
    <row r="9320" spans="2:6" x14ac:dyDescent="0.15">
      <c r="B9320">
        <f ca="1">IF(INDEX(Transactions!$L:$L,ROW()-8)="",TODAY(),INDEX(Transactions!$G:$G,ROW()-8))</f>
        <v>46238</v>
      </c>
      <c r="F9320">
        <f>IF(INDEX(Transactions!$L:$L,ROW()-8)="",0,INDEX(Transactions!$Q:$Q,ROW()-8))</f>
        <v>0</v>
      </c>
    </row>
    <row r="9321" spans="2:6" x14ac:dyDescent="0.15">
      <c r="B9321">
        <f ca="1">IF(INDEX(Transactions!$L:$L,ROW()-8)="",TODAY(),INDEX(Transactions!$G:$G,ROW()-8))</f>
        <v>46238</v>
      </c>
      <c r="F9321">
        <f>IF(INDEX(Transactions!$L:$L,ROW()-8)="",0,INDEX(Transactions!$Q:$Q,ROW()-8))</f>
        <v>0</v>
      </c>
    </row>
    <row r="9322" spans="2:6" x14ac:dyDescent="0.15">
      <c r="B9322">
        <f ca="1">IF(INDEX(Transactions!$L:$L,ROW()-8)="",TODAY(),INDEX(Transactions!$G:$G,ROW()-8))</f>
        <v>46238</v>
      </c>
      <c r="F9322">
        <f>IF(INDEX(Transactions!$L:$L,ROW()-8)="",0,INDEX(Transactions!$Q:$Q,ROW()-8))</f>
        <v>0</v>
      </c>
    </row>
    <row r="9323" spans="2:6" x14ac:dyDescent="0.15">
      <c r="B9323">
        <f ca="1">IF(INDEX(Transactions!$L:$L,ROW()-8)="",TODAY(),INDEX(Transactions!$G:$G,ROW()-8))</f>
        <v>46238</v>
      </c>
      <c r="F9323">
        <f>IF(INDEX(Transactions!$L:$L,ROW()-8)="",0,INDEX(Transactions!$Q:$Q,ROW()-8))</f>
        <v>0</v>
      </c>
    </row>
    <row r="9324" spans="2:6" x14ac:dyDescent="0.15">
      <c r="B9324">
        <f ca="1">IF(INDEX(Transactions!$L:$L,ROW()-8)="",TODAY(),INDEX(Transactions!$G:$G,ROW()-8))</f>
        <v>46238</v>
      </c>
      <c r="F9324">
        <f>IF(INDEX(Transactions!$L:$L,ROW()-8)="",0,INDEX(Transactions!$Q:$Q,ROW()-8))</f>
        <v>0</v>
      </c>
    </row>
    <row r="9325" spans="2:6" x14ac:dyDescent="0.15">
      <c r="B9325">
        <f ca="1">IF(INDEX(Transactions!$L:$L,ROW()-8)="",TODAY(),INDEX(Transactions!$G:$G,ROW()-8))</f>
        <v>46238</v>
      </c>
      <c r="F9325">
        <f>IF(INDEX(Transactions!$L:$L,ROW()-8)="",0,INDEX(Transactions!$Q:$Q,ROW()-8))</f>
        <v>0</v>
      </c>
    </row>
    <row r="9326" spans="2:6" x14ac:dyDescent="0.15">
      <c r="B9326">
        <f ca="1">IF(INDEX(Transactions!$L:$L,ROW()-8)="",TODAY(),INDEX(Transactions!$G:$G,ROW()-8))</f>
        <v>46238</v>
      </c>
      <c r="F9326">
        <f>IF(INDEX(Transactions!$L:$L,ROW()-8)="",0,INDEX(Transactions!$Q:$Q,ROW()-8))</f>
        <v>0</v>
      </c>
    </row>
    <row r="9327" spans="2:6" x14ac:dyDescent="0.15">
      <c r="B9327">
        <f ca="1">IF(INDEX(Transactions!$L:$L,ROW()-8)="",TODAY(),INDEX(Transactions!$G:$G,ROW()-8))</f>
        <v>46238</v>
      </c>
      <c r="F9327">
        <f>IF(INDEX(Transactions!$L:$L,ROW()-8)="",0,INDEX(Transactions!$Q:$Q,ROW()-8))</f>
        <v>0</v>
      </c>
    </row>
    <row r="9328" spans="2:6" x14ac:dyDescent="0.15">
      <c r="B9328">
        <f ca="1">IF(INDEX(Transactions!$L:$L,ROW()-8)="",TODAY(),INDEX(Transactions!$G:$G,ROW()-8))</f>
        <v>46238</v>
      </c>
      <c r="F9328">
        <f>IF(INDEX(Transactions!$L:$L,ROW()-8)="",0,INDEX(Transactions!$Q:$Q,ROW()-8))</f>
        <v>0</v>
      </c>
    </row>
    <row r="9329" spans="2:6" x14ac:dyDescent="0.15">
      <c r="B9329">
        <f ca="1">IF(INDEX(Transactions!$L:$L,ROW()-8)="",TODAY(),INDEX(Transactions!$G:$G,ROW()-8))</f>
        <v>46238</v>
      </c>
      <c r="F9329">
        <f>IF(INDEX(Transactions!$L:$L,ROW()-8)="",0,INDEX(Transactions!$Q:$Q,ROW()-8))</f>
        <v>0</v>
      </c>
    </row>
    <row r="9330" spans="2:6" x14ac:dyDescent="0.15">
      <c r="B9330">
        <f ca="1">IF(INDEX(Transactions!$L:$L,ROW()-8)="",TODAY(),INDEX(Transactions!$G:$G,ROW()-8))</f>
        <v>46238</v>
      </c>
      <c r="F9330">
        <f>IF(INDEX(Transactions!$L:$L,ROW()-8)="",0,INDEX(Transactions!$Q:$Q,ROW()-8))</f>
        <v>0</v>
      </c>
    </row>
    <row r="9331" spans="2:6" x14ac:dyDescent="0.15">
      <c r="B9331">
        <f ca="1">IF(INDEX(Transactions!$L:$L,ROW()-8)="",TODAY(),INDEX(Transactions!$G:$G,ROW()-8))</f>
        <v>46238</v>
      </c>
      <c r="F9331">
        <f>IF(INDEX(Transactions!$L:$L,ROW()-8)="",0,INDEX(Transactions!$Q:$Q,ROW()-8))</f>
        <v>0</v>
      </c>
    </row>
    <row r="9332" spans="2:6" x14ac:dyDescent="0.15">
      <c r="B9332">
        <f ca="1">IF(INDEX(Transactions!$L:$L,ROW()-8)="",TODAY(),INDEX(Transactions!$G:$G,ROW()-8))</f>
        <v>46238</v>
      </c>
      <c r="F9332">
        <f>IF(INDEX(Transactions!$L:$L,ROW()-8)="",0,INDEX(Transactions!$Q:$Q,ROW()-8))</f>
        <v>0</v>
      </c>
    </row>
    <row r="9333" spans="2:6" x14ac:dyDescent="0.15">
      <c r="B9333">
        <f ca="1">IF(INDEX(Transactions!$L:$L,ROW()-8)="",TODAY(),INDEX(Transactions!$G:$G,ROW()-8))</f>
        <v>46238</v>
      </c>
      <c r="F9333">
        <f>IF(INDEX(Transactions!$L:$L,ROW()-8)="",0,INDEX(Transactions!$Q:$Q,ROW()-8))</f>
        <v>0</v>
      </c>
    </row>
    <row r="9334" spans="2:6" x14ac:dyDescent="0.15">
      <c r="B9334">
        <f ca="1">IF(INDEX(Transactions!$L:$L,ROW()-8)="",TODAY(),INDEX(Transactions!$G:$G,ROW()-8))</f>
        <v>46238</v>
      </c>
      <c r="F9334">
        <f>IF(INDEX(Transactions!$L:$L,ROW()-8)="",0,INDEX(Transactions!$Q:$Q,ROW()-8))</f>
        <v>0</v>
      </c>
    </row>
    <row r="9335" spans="2:6" x14ac:dyDescent="0.15">
      <c r="B9335">
        <f ca="1">IF(INDEX(Transactions!$L:$L,ROW()-8)="",TODAY(),INDEX(Transactions!$G:$G,ROW()-8))</f>
        <v>46238</v>
      </c>
      <c r="F9335">
        <f>IF(INDEX(Transactions!$L:$L,ROW()-8)="",0,INDEX(Transactions!$Q:$Q,ROW()-8))</f>
        <v>0</v>
      </c>
    </row>
    <row r="9336" spans="2:6" x14ac:dyDescent="0.15">
      <c r="B9336">
        <f ca="1">IF(INDEX(Transactions!$L:$L,ROW()-8)="",TODAY(),INDEX(Transactions!$G:$G,ROW()-8))</f>
        <v>46238</v>
      </c>
      <c r="F9336">
        <f>IF(INDEX(Transactions!$L:$L,ROW()-8)="",0,INDEX(Transactions!$Q:$Q,ROW()-8))</f>
        <v>0</v>
      </c>
    </row>
    <row r="9337" spans="2:6" x14ac:dyDescent="0.15">
      <c r="B9337">
        <f ca="1">IF(INDEX(Transactions!$L:$L,ROW()-8)="",TODAY(),INDEX(Transactions!$G:$G,ROW()-8))</f>
        <v>46238</v>
      </c>
      <c r="F9337">
        <f>IF(INDEX(Transactions!$L:$L,ROW()-8)="",0,INDEX(Transactions!$Q:$Q,ROW()-8))</f>
        <v>0</v>
      </c>
    </row>
    <row r="9338" spans="2:6" x14ac:dyDescent="0.15">
      <c r="B9338">
        <f ca="1">IF(INDEX(Transactions!$L:$L,ROW()-8)="",TODAY(),INDEX(Transactions!$G:$G,ROW()-8))</f>
        <v>46238</v>
      </c>
      <c r="F9338">
        <f>IF(INDEX(Transactions!$L:$L,ROW()-8)="",0,INDEX(Transactions!$Q:$Q,ROW()-8))</f>
        <v>0</v>
      </c>
    </row>
    <row r="9339" spans="2:6" x14ac:dyDescent="0.15">
      <c r="B9339">
        <f ca="1">IF(INDEX(Transactions!$L:$L,ROW()-8)="",TODAY(),INDEX(Transactions!$G:$G,ROW()-8))</f>
        <v>46238</v>
      </c>
      <c r="F9339">
        <f>IF(INDEX(Transactions!$L:$L,ROW()-8)="",0,INDEX(Transactions!$Q:$Q,ROW()-8))</f>
        <v>0</v>
      </c>
    </row>
    <row r="9340" spans="2:6" x14ac:dyDescent="0.15">
      <c r="B9340">
        <f ca="1">IF(INDEX(Transactions!$L:$L,ROW()-8)="",TODAY(),INDEX(Transactions!$G:$G,ROW()-8))</f>
        <v>46238</v>
      </c>
      <c r="F9340">
        <f>IF(INDEX(Transactions!$L:$L,ROW()-8)="",0,INDEX(Transactions!$Q:$Q,ROW()-8))</f>
        <v>0</v>
      </c>
    </row>
    <row r="9341" spans="2:6" x14ac:dyDescent="0.15">
      <c r="B9341">
        <f ca="1">IF(INDEX(Transactions!$L:$L,ROW()-8)="",TODAY(),INDEX(Transactions!$G:$G,ROW()-8))</f>
        <v>46238</v>
      </c>
      <c r="F9341">
        <f>IF(INDEX(Transactions!$L:$L,ROW()-8)="",0,INDEX(Transactions!$Q:$Q,ROW()-8))</f>
        <v>0</v>
      </c>
    </row>
    <row r="9342" spans="2:6" x14ac:dyDescent="0.15">
      <c r="B9342">
        <f ca="1">IF(INDEX(Transactions!$L:$L,ROW()-8)="",TODAY(),INDEX(Transactions!$G:$G,ROW()-8))</f>
        <v>46238</v>
      </c>
      <c r="F9342">
        <f>IF(INDEX(Transactions!$L:$L,ROW()-8)="",0,INDEX(Transactions!$Q:$Q,ROW()-8))</f>
        <v>0</v>
      </c>
    </row>
    <row r="9343" spans="2:6" x14ac:dyDescent="0.15">
      <c r="B9343">
        <f ca="1">IF(INDEX(Transactions!$L:$L,ROW()-8)="",TODAY(),INDEX(Transactions!$G:$G,ROW()-8))</f>
        <v>46238</v>
      </c>
      <c r="F9343">
        <f>IF(INDEX(Transactions!$L:$L,ROW()-8)="",0,INDEX(Transactions!$Q:$Q,ROW()-8))</f>
        <v>0</v>
      </c>
    </row>
    <row r="9344" spans="2:6" x14ac:dyDescent="0.15">
      <c r="B9344">
        <f ca="1">IF(INDEX(Transactions!$L:$L,ROW()-8)="",TODAY(),INDEX(Transactions!$G:$G,ROW()-8))</f>
        <v>46238</v>
      </c>
      <c r="F9344">
        <f>IF(INDEX(Transactions!$L:$L,ROW()-8)="",0,INDEX(Transactions!$Q:$Q,ROW()-8))</f>
        <v>0</v>
      </c>
    </row>
    <row r="9345" spans="2:6" x14ac:dyDescent="0.15">
      <c r="B9345">
        <f ca="1">IF(INDEX(Transactions!$L:$L,ROW()-8)="",TODAY(),INDEX(Transactions!$G:$G,ROW()-8))</f>
        <v>46238</v>
      </c>
      <c r="F9345">
        <f>IF(INDEX(Transactions!$L:$L,ROW()-8)="",0,INDEX(Transactions!$Q:$Q,ROW()-8))</f>
        <v>0</v>
      </c>
    </row>
    <row r="9346" spans="2:6" x14ac:dyDescent="0.15">
      <c r="B9346">
        <f ca="1">IF(INDEX(Transactions!$L:$L,ROW()-8)="",TODAY(),INDEX(Transactions!$G:$G,ROW()-8))</f>
        <v>46238</v>
      </c>
      <c r="F9346">
        <f>IF(INDEX(Transactions!$L:$L,ROW()-8)="",0,INDEX(Transactions!$Q:$Q,ROW()-8))</f>
        <v>0</v>
      </c>
    </row>
    <row r="9347" spans="2:6" x14ac:dyDescent="0.15">
      <c r="B9347">
        <f ca="1">IF(INDEX(Transactions!$L:$L,ROW()-8)="",TODAY(),INDEX(Transactions!$G:$G,ROW()-8))</f>
        <v>46238</v>
      </c>
      <c r="F9347">
        <f>IF(INDEX(Transactions!$L:$L,ROW()-8)="",0,INDEX(Transactions!$Q:$Q,ROW()-8))</f>
        <v>0</v>
      </c>
    </row>
    <row r="9348" spans="2:6" x14ac:dyDescent="0.15">
      <c r="B9348">
        <f ca="1">IF(INDEX(Transactions!$L:$L,ROW()-8)="",TODAY(),INDEX(Transactions!$G:$G,ROW()-8))</f>
        <v>46238</v>
      </c>
      <c r="F9348">
        <f>IF(INDEX(Transactions!$L:$L,ROW()-8)="",0,INDEX(Transactions!$Q:$Q,ROW()-8))</f>
        <v>0</v>
      </c>
    </row>
    <row r="9349" spans="2:6" x14ac:dyDescent="0.15">
      <c r="B9349">
        <f ca="1">IF(INDEX(Transactions!$L:$L,ROW()-8)="",TODAY(),INDEX(Transactions!$G:$G,ROW()-8))</f>
        <v>46238</v>
      </c>
      <c r="F9349">
        <f>IF(INDEX(Transactions!$L:$L,ROW()-8)="",0,INDEX(Transactions!$Q:$Q,ROW()-8))</f>
        <v>0</v>
      </c>
    </row>
    <row r="9350" spans="2:6" x14ac:dyDescent="0.15">
      <c r="B9350">
        <f ca="1">IF(INDEX(Transactions!$L:$L,ROW()-8)="",TODAY(),INDEX(Transactions!$G:$G,ROW()-8))</f>
        <v>46238</v>
      </c>
      <c r="F9350">
        <f>IF(INDEX(Transactions!$L:$L,ROW()-8)="",0,INDEX(Transactions!$Q:$Q,ROW()-8))</f>
        <v>0</v>
      </c>
    </row>
    <row r="9351" spans="2:6" x14ac:dyDescent="0.15">
      <c r="B9351">
        <f ca="1">IF(INDEX(Transactions!$L:$L,ROW()-8)="",TODAY(),INDEX(Transactions!$G:$G,ROW()-8))</f>
        <v>46238</v>
      </c>
      <c r="F9351">
        <f>IF(INDEX(Transactions!$L:$L,ROW()-8)="",0,INDEX(Transactions!$Q:$Q,ROW()-8))</f>
        <v>0</v>
      </c>
    </row>
    <row r="9352" spans="2:6" x14ac:dyDescent="0.15">
      <c r="B9352">
        <f ca="1">IF(INDEX(Transactions!$L:$L,ROW()-8)="",TODAY(),INDEX(Transactions!$G:$G,ROW()-8))</f>
        <v>46238</v>
      </c>
      <c r="F9352">
        <f>IF(INDEX(Transactions!$L:$L,ROW()-8)="",0,INDEX(Transactions!$Q:$Q,ROW()-8))</f>
        <v>0</v>
      </c>
    </row>
    <row r="9353" spans="2:6" x14ac:dyDescent="0.15">
      <c r="B9353">
        <f ca="1">IF(INDEX(Transactions!$L:$L,ROW()-8)="",TODAY(),INDEX(Transactions!$G:$G,ROW()-8))</f>
        <v>46238</v>
      </c>
      <c r="F9353">
        <f>IF(INDEX(Transactions!$L:$L,ROW()-8)="",0,INDEX(Transactions!$Q:$Q,ROW()-8))</f>
        <v>0</v>
      </c>
    </row>
    <row r="9354" spans="2:6" x14ac:dyDescent="0.15">
      <c r="B9354">
        <f ca="1">IF(INDEX(Transactions!$L:$L,ROW()-8)="",TODAY(),INDEX(Transactions!$G:$G,ROW()-8))</f>
        <v>46238</v>
      </c>
      <c r="F9354">
        <f>IF(INDEX(Transactions!$L:$L,ROW()-8)="",0,INDEX(Transactions!$Q:$Q,ROW()-8))</f>
        <v>0</v>
      </c>
    </row>
    <row r="9355" spans="2:6" x14ac:dyDescent="0.15">
      <c r="B9355">
        <f ca="1">IF(INDEX(Transactions!$L:$L,ROW()-8)="",TODAY(),INDEX(Transactions!$G:$G,ROW()-8))</f>
        <v>46238</v>
      </c>
      <c r="F9355">
        <f>IF(INDEX(Transactions!$L:$L,ROW()-8)="",0,INDEX(Transactions!$Q:$Q,ROW()-8))</f>
        <v>0</v>
      </c>
    </row>
    <row r="9356" spans="2:6" x14ac:dyDescent="0.15">
      <c r="B9356">
        <f ca="1">IF(INDEX(Transactions!$L:$L,ROW()-8)="",TODAY(),INDEX(Transactions!$G:$G,ROW()-8))</f>
        <v>46238</v>
      </c>
      <c r="F9356">
        <f>IF(INDEX(Transactions!$L:$L,ROW()-8)="",0,INDEX(Transactions!$Q:$Q,ROW()-8))</f>
        <v>0</v>
      </c>
    </row>
    <row r="9357" spans="2:6" x14ac:dyDescent="0.15">
      <c r="B9357">
        <f ca="1">IF(INDEX(Transactions!$L:$L,ROW()-8)="",TODAY(),INDEX(Transactions!$G:$G,ROW()-8))</f>
        <v>46238</v>
      </c>
      <c r="F9357">
        <f>IF(INDEX(Transactions!$L:$L,ROW()-8)="",0,INDEX(Transactions!$Q:$Q,ROW()-8))</f>
        <v>0</v>
      </c>
    </row>
    <row r="9358" spans="2:6" x14ac:dyDescent="0.15">
      <c r="B9358">
        <f ca="1">IF(INDEX(Transactions!$L:$L,ROW()-8)="",TODAY(),INDEX(Transactions!$G:$G,ROW()-8))</f>
        <v>46238</v>
      </c>
      <c r="F9358">
        <f>IF(INDEX(Transactions!$L:$L,ROW()-8)="",0,INDEX(Transactions!$Q:$Q,ROW()-8))</f>
        <v>0</v>
      </c>
    </row>
    <row r="9359" spans="2:6" x14ac:dyDescent="0.15">
      <c r="B9359">
        <f ca="1">IF(INDEX(Transactions!$L:$L,ROW()-8)="",TODAY(),INDEX(Transactions!$G:$G,ROW()-8))</f>
        <v>46238</v>
      </c>
      <c r="F9359">
        <f>IF(INDEX(Transactions!$L:$L,ROW()-8)="",0,INDEX(Transactions!$Q:$Q,ROW()-8))</f>
        <v>0</v>
      </c>
    </row>
    <row r="9360" spans="2:6" x14ac:dyDescent="0.15">
      <c r="B9360">
        <f ca="1">IF(INDEX(Transactions!$L:$L,ROW()-8)="",TODAY(),INDEX(Transactions!$G:$G,ROW()-8))</f>
        <v>46238</v>
      </c>
      <c r="F9360">
        <f>IF(INDEX(Transactions!$L:$L,ROW()-8)="",0,INDEX(Transactions!$Q:$Q,ROW()-8))</f>
        <v>0</v>
      </c>
    </row>
    <row r="9361" spans="2:6" x14ac:dyDescent="0.15">
      <c r="B9361">
        <f ca="1">IF(INDEX(Transactions!$L:$L,ROW()-8)="",TODAY(),INDEX(Transactions!$G:$G,ROW()-8))</f>
        <v>46238</v>
      </c>
      <c r="F9361">
        <f>IF(INDEX(Transactions!$L:$L,ROW()-8)="",0,INDEX(Transactions!$Q:$Q,ROW()-8))</f>
        <v>0</v>
      </c>
    </row>
    <row r="9362" spans="2:6" x14ac:dyDescent="0.15">
      <c r="B9362">
        <f ca="1">IF(INDEX(Transactions!$L:$L,ROW()-8)="",TODAY(),INDEX(Transactions!$G:$G,ROW()-8))</f>
        <v>46238</v>
      </c>
      <c r="F9362">
        <f>IF(INDEX(Transactions!$L:$L,ROW()-8)="",0,INDEX(Transactions!$Q:$Q,ROW()-8))</f>
        <v>0</v>
      </c>
    </row>
    <row r="9363" spans="2:6" x14ac:dyDescent="0.15">
      <c r="B9363">
        <f ca="1">IF(INDEX(Transactions!$L:$L,ROW()-8)="",TODAY(),INDEX(Transactions!$G:$G,ROW()-8))</f>
        <v>46238</v>
      </c>
      <c r="F9363">
        <f>IF(INDEX(Transactions!$L:$L,ROW()-8)="",0,INDEX(Transactions!$Q:$Q,ROW()-8))</f>
        <v>0</v>
      </c>
    </row>
    <row r="9364" spans="2:6" x14ac:dyDescent="0.15">
      <c r="B9364">
        <f ca="1">IF(INDEX(Transactions!$L:$L,ROW()-8)="",TODAY(),INDEX(Transactions!$G:$G,ROW()-8))</f>
        <v>46238</v>
      </c>
      <c r="F9364">
        <f>IF(INDEX(Transactions!$L:$L,ROW()-8)="",0,INDEX(Transactions!$Q:$Q,ROW()-8))</f>
        <v>0</v>
      </c>
    </row>
    <row r="9365" spans="2:6" x14ac:dyDescent="0.15">
      <c r="B9365">
        <f ca="1">IF(INDEX(Transactions!$L:$L,ROW()-8)="",TODAY(),INDEX(Transactions!$G:$G,ROW()-8))</f>
        <v>46238</v>
      </c>
      <c r="F9365">
        <f>IF(INDEX(Transactions!$L:$L,ROW()-8)="",0,INDEX(Transactions!$Q:$Q,ROW()-8))</f>
        <v>0</v>
      </c>
    </row>
    <row r="9366" spans="2:6" x14ac:dyDescent="0.15">
      <c r="B9366">
        <f ca="1">IF(INDEX(Transactions!$L:$L,ROW()-8)="",TODAY(),INDEX(Transactions!$G:$G,ROW()-8))</f>
        <v>46238</v>
      </c>
      <c r="F9366">
        <f>IF(INDEX(Transactions!$L:$L,ROW()-8)="",0,INDEX(Transactions!$Q:$Q,ROW()-8))</f>
        <v>0</v>
      </c>
    </row>
    <row r="9367" spans="2:6" x14ac:dyDescent="0.15">
      <c r="B9367">
        <f ca="1">IF(INDEX(Transactions!$L:$L,ROW()-8)="",TODAY(),INDEX(Transactions!$G:$G,ROW()-8))</f>
        <v>46238</v>
      </c>
      <c r="F9367">
        <f>IF(INDEX(Transactions!$L:$L,ROW()-8)="",0,INDEX(Transactions!$Q:$Q,ROW()-8))</f>
        <v>0</v>
      </c>
    </row>
    <row r="9368" spans="2:6" x14ac:dyDescent="0.15">
      <c r="B9368">
        <f ca="1">IF(INDEX(Transactions!$L:$L,ROW()-8)="",TODAY(),INDEX(Transactions!$G:$G,ROW()-8))</f>
        <v>46238</v>
      </c>
      <c r="F9368">
        <f>IF(INDEX(Transactions!$L:$L,ROW()-8)="",0,INDEX(Transactions!$Q:$Q,ROW()-8))</f>
        <v>0</v>
      </c>
    </row>
    <row r="9369" spans="2:6" x14ac:dyDescent="0.15">
      <c r="B9369">
        <f ca="1">IF(INDEX(Transactions!$L:$L,ROW()-8)="",TODAY(),INDEX(Transactions!$G:$G,ROW()-8))</f>
        <v>46238</v>
      </c>
      <c r="F9369">
        <f>IF(INDEX(Transactions!$L:$L,ROW()-8)="",0,INDEX(Transactions!$Q:$Q,ROW()-8))</f>
        <v>0</v>
      </c>
    </row>
    <row r="9370" spans="2:6" x14ac:dyDescent="0.15">
      <c r="B9370">
        <f ca="1">IF(INDEX(Transactions!$L:$L,ROW()-8)="",TODAY(),INDEX(Transactions!$G:$G,ROW()-8))</f>
        <v>46238</v>
      </c>
      <c r="F9370">
        <f>IF(INDEX(Transactions!$L:$L,ROW()-8)="",0,INDEX(Transactions!$Q:$Q,ROW()-8))</f>
        <v>0</v>
      </c>
    </row>
    <row r="9371" spans="2:6" x14ac:dyDescent="0.15">
      <c r="B9371">
        <f ca="1">IF(INDEX(Transactions!$L:$L,ROW()-8)="",TODAY(),INDEX(Transactions!$G:$G,ROW()-8))</f>
        <v>46238</v>
      </c>
      <c r="F9371">
        <f>IF(INDEX(Transactions!$L:$L,ROW()-8)="",0,INDEX(Transactions!$Q:$Q,ROW()-8))</f>
        <v>0</v>
      </c>
    </row>
    <row r="9372" spans="2:6" x14ac:dyDescent="0.15">
      <c r="B9372">
        <f ca="1">IF(INDEX(Transactions!$L:$L,ROW()-8)="",TODAY(),INDEX(Transactions!$G:$G,ROW()-8))</f>
        <v>46238</v>
      </c>
      <c r="F9372">
        <f>IF(INDEX(Transactions!$L:$L,ROW()-8)="",0,INDEX(Transactions!$Q:$Q,ROW()-8))</f>
        <v>0</v>
      </c>
    </row>
    <row r="9373" spans="2:6" x14ac:dyDescent="0.15">
      <c r="B9373">
        <f ca="1">IF(INDEX(Transactions!$L:$L,ROW()-8)="",TODAY(),INDEX(Transactions!$G:$G,ROW()-8))</f>
        <v>46238</v>
      </c>
      <c r="F9373">
        <f>IF(INDEX(Transactions!$L:$L,ROW()-8)="",0,INDEX(Transactions!$Q:$Q,ROW()-8))</f>
        <v>0</v>
      </c>
    </row>
    <row r="9374" spans="2:6" x14ac:dyDescent="0.15">
      <c r="B9374">
        <f ca="1">IF(INDEX(Transactions!$L:$L,ROW()-8)="",TODAY(),INDEX(Transactions!$G:$G,ROW()-8))</f>
        <v>46238</v>
      </c>
      <c r="F9374">
        <f>IF(INDEX(Transactions!$L:$L,ROW()-8)="",0,INDEX(Transactions!$Q:$Q,ROW()-8))</f>
        <v>0</v>
      </c>
    </row>
    <row r="9375" spans="2:6" x14ac:dyDescent="0.15">
      <c r="B9375">
        <f ca="1">IF(INDEX(Transactions!$L:$L,ROW()-8)="",TODAY(),INDEX(Transactions!$G:$G,ROW()-8))</f>
        <v>46238</v>
      </c>
      <c r="F9375">
        <f>IF(INDEX(Transactions!$L:$L,ROW()-8)="",0,INDEX(Transactions!$Q:$Q,ROW()-8))</f>
        <v>0</v>
      </c>
    </row>
    <row r="9376" spans="2:6" x14ac:dyDescent="0.15">
      <c r="B9376">
        <f ca="1">IF(INDEX(Transactions!$L:$L,ROW()-8)="",TODAY(),INDEX(Transactions!$G:$G,ROW()-8))</f>
        <v>46238</v>
      </c>
      <c r="F9376">
        <f>IF(INDEX(Transactions!$L:$L,ROW()-8)="",0,INDEX(Transactions!$Q:$Q,ROW()-8))</f>
        <v>0</v>
      </c>
    </row>
    <row r="9377" spans="2:6" x14ac:dyDescent="0.15">
      <c r="B9377">
        <f ca="1">IF(INDEX(Transactions!$L:$L,ROW()-8)="",TODAY(),INDEX(Transactions!$G:$G,ROW()-8))</f>
        <v>46238</v>
      </c>
      <c r="F9377">
        <f>IF(INDEX(Transactions!$L:$L,ROW()-8)="",0,INDEX(Transactions!$Q:$Q,ROW()-8))</f>
        <v>0</v>
      </c>
    </row>
    <row r="9378" spans="2:6" x14ac:dyDescent="0.15">
      <c r="B9378">
        <f ca="1">IF(INDEX(Transactions!$L:$L,ROW()-8)="",TODAY(),INDEX(Transactions!$G:$G,ROW()-8))</f>
        <v>46238</v>
      </c>
      <c r="F9378">
        <f>IF(INDEX(Transactions!$L:$L,ROW()-8)="",0,INDEX(Transactions!$Q:$Q,ROW()-8))</f>
        <v>0</v>
      </c>
    </row>
    <row r="9379" spans="2:6" x14ac:dyDescent="0.15">
      <c r="B9379">
        <f ca="1">IF(INDEX(Transactions!$L:$L,ROW()-8)="",TODAY(),INDEX(Transactions!$G:$G,ROW()-8))</f>
        <v>46238</v>
      </c>
      <c r="F9379">
        <f>IF(INDEX(Transactions!$L:$L,ROW()-8)="",0,INDEX(Transactions!$Q:$Q,ROW()-8))</f>
        <v>0</v>
      </c>
    </row>
    <row r="9380" spans="2:6" x14ac:dyDescent="0.15">
      <c r="B9380">
        <f ca="1">IF(INDEX(Transactions!$L:$L,ROW()-8)="",TODAY(),INDEX(Transactions!$G:$G,ROW()-8))</f>
        <v>46238</v>
      </c>
      <c r="F9380">
        <f>IF(INDEX(Transactions!$L:$L,ROW()-8)="",0,INDEX(Transactions!$Q:$Q,ROW()-8))</f>
        <v>0</v>
      </c>
    </row>
    <row r="9381" spans="2:6" x14ac:dyDescent="0.15">
      <c r="B9381">
        <f ca="1">IF(INDEX(Transactions!$L:$L,ROW()-8)="",TODAY(),INDEX(Transactions!$G:$G,ROW()-8))</f>
        <v>46238</v>
      </c>
      <c r="F9381">
        <f>IF(INDEX(Transactions!$L:$L,ROW()-8)="",0,INDEX(Transactions!$Q:$Q,ROW()-8))</f>
        <v>0</v>
      </c>
    </row>
    <row r="9382" spans="2:6" x14ac:dyDescent="0.15">
      <c r="B9382">
        <f ca="1">IF(INDEX(Transactions!$L:$L,ROW()-8)="",TODAY(),INDEX(Transactions!$G:$G,ROW()-8))</f>
        <v>46238</v>
      </c>
      <c r="F9382">
        <f>IF(INDEX(Transactions!$L:$L,ROW()-8)="",0,INDEX(Transactions!$Q:$Q,ROW()-8))</f>
        <v>0</v>
      </c>
    </row>
    <row r="9383" spans="2:6" x14ac:dyDescent="0.15">
      <c r="B9383">
        <f ca="1">IF(INDEX(Transactions!$L:$L,ROW()-8)="",TODAY(),INDEX(Transactions!$G:$G,ROW()-8))</f>
        <v>46238</v>
      </c>
      <c r="F9383">
        <f>IF(INDEX(Transactions!$L:$L,ROW()-8)="",0,INDEX(Transactions!$Q:$Q,ROW()-8))</f>
        <v>0</v>
      </c>
    </row>
    <row r="9384" spans="2:6" x14ac:dyDescent="0.15">
      <c r="B9384">
        <f ca="1">IF(INDEX(Transactions!$L:$L,ROW()-8)="",TODAY(),INDEX(Transactions!$G:$G,ROW()-8))</f>
        <v>46238</v>
      </c>
      <c r="F9384">
        <f>IF(INDEX(Transactions!$L:$L,ROW()-8)="",0,INDEX(Transactions!$Q:$Q,ROW()-8))</f>
        <v>0</v>
      </c>
    </row>
    <row r="9385" spans="2:6" x14ac:dyDescent="0.15">
      <c r="B9385">
        <f ca="1">IF(INDEX(Transactions!$L:$L,ROW()-8)="",TODAY(),INDEX(Transactions!$G:$G,ROW()-8))</f>
        <v>46238</v>
      </c>
      <c r="F9385">
        <f>IF(INDEX(Transactions!$L:$L,ROW()-8)="",0,INDEX(Transactions!$Q:$Q,ROW()-8))</f>
        <v>0</v>
      </c>
    </row>
    <row r="9386" spans="2:6" x14ac:dyDescent="0.15">
      <c r="B9386">
        <f ca="1">IF(INDEX(Transactions!$L:$L,ROW()-8)="",TODAY(),INDEX(Transactions!$G:$G,ROW()-8))</f>
        <v>46238</v>
      </c>
      <c r="F9386">
        <f>IF(INDEX(Transactions!$L:$L,ROW()-8)="",0,INDEX(Transactions!$Q:$Q,ROW()-8))</f>
        <v>0</v>
      </c>
    </row>
    <row r="9387" spans="2:6" x14ac:dyDescent="0.15">
      <c r="B9387">
        <f ca="1">IF(INDEX(Transactions!$L:$L,ROW()-8)="",TODAY(),INDEX(Transactions!$G:$G,ROW()-8))</f>
        <v>46238</v>
      </c>
      <c r="F9387">
        <f>IF(INDEX(Transactions!$L:$L,ROW()-8)="",0,INDEX(Transactions!$Q:$Q,ROW()-8))</f>
        <v>0</v>
      </c>
    </row>
    <row r="9388" spans="2:6" x14ac:dyDescent="0.15">
      <c r="B9388">
        <f ca="1">IF(INDEX(Transactions!$L:$L,ROW()-8)="",TODAY(),INDEX(Transactions!$G:$G,ROW()-8))</f>
        <v>46238</v>
      </c>
      <c r="F9388">
        <f>IF(INDEX(Transactions!$L:$L,ROW()-8)="",0,INDEX(Transactions!$Q:$Q,ROW()-8))</f>
        <v>0</v>
      </c>
    </row>
    <row r="9389" spans="2:6" x14ac:dyDescent="0.15">
      <c r="B9389">
        <f ca="1">IF(INDEX(Transactions!$L:$L,ROW()-8)="",TODAY(),INDEX(Transactions!$G:$G,ROW()-8))</f>
        <v>46238</v>
      </c>
      <c r="F9389">
        <f>IF(INDEX(Transactions!$L:$L,ROW()-8)="",0,INDEX(Transactions!$Q:$Q,ROW()-8))</f>
        <v>0</v>
      </c>
    </row>
    <row r="9390" spans="2:6" x14ac:dyDescent="0.15">
      <c r="B9390">
        <f ca="1">IF(INDEX(Transactions!$L:$L,ROW()-8)="",TODAY(),INDEX(Transactions!$G:$G,ROW()-8))</f>
        <v>46238</v>
      </c>
      <c r="F9390">
        <f>IF(INDEX(Transactions!$L:$L,ROW()-8)="",0,INDEX(Transactions!$Q:$Q,ROW()-8))</f>
        <v>0</v>
      </c>
    </row>
    <row r="9391" spans="2:6" x14ac:dyDescent="0.15">
      <c r="B9391">
        <f ca="1">IF(INDEX(Transactions!$L:$L,ROW()-8)="",TODAY(),INDEX(Transactions!$G:$G,ROW()-8))</f>
        <v>46238</v>
      </c>
      <c r="F9391">
        <f>IF(INDEX(Transactions!$L:$L,ROW()-8)="",0,INDEX(Transactions!$Q:$Q,ROW()-8))</f>
        <v>0</v>
      </c>
    </row>
    <row r="9392" spans="2:6" x14ac:dyDescent="0.15">
      <c r="B9392">
        <f ca="1">IF(INDEX(Transactions!$L:$L,ROW()-8)="",TODAY(),INDEX(Transactions!$G:$G,ROW()-8))</f>
        <v>46238</v>
      </c>
      <c r="F9392">
        <f>IF(INDEX(Transactions!$L:$L,ROW()-8)="",0,INDEX(Transactions!$Q:$Q,ROW()-8))</f>
        <v>0</v>
      </c>
    </row>
    <row r="9393" spans="2:6" x14ac:dyDescent="0.15">
      <c r="B9393">
        <f ca="1">IF(INDEX(Transactions!$L:$L,ROW()-8)="",TODAY(),INDEX(Transactions!$G:$G,ROW()-8))</f>
        <v>46238</v>
      </c>
      <c r="F9393">
        <f>IF(INDEX(Transactions!$L:$L,ROW()-8)="",0,INDEX(Transactions!$Q:$Q,ROW()-8))</f>
        <v>0</v>
      </c>
    </row>
    <row r="9394" spans="2:6" x14ac:dyDescent="0.15">
      <c r="B9394">
        <f ca="1">IF(INDEX(Transactions!$L:$L,ROW()-8)="",TODAY(),INDEX(Transactions!$G:$G,ROW()-8))</f>
        <v>46238</v>
      </c>
      <c r="F9394">
        <f>IF(INDEX(Transactions!$L:$L,ROW()-8)="",0,INDEX(Transactions!$Q:$Q,ROW()-8))</f>
        <v>0</v>
      </c>
    </row>
    <row r="9395" spans="2:6" x14ac:dyDescent="0.15">
      <c r="B9395">
        <f ca="1">IF(INDEX(Transactions!$L:$L,ROW()-8)="",TODAY(),INDEX(Transactions!$G:$G,ROW()-8))</f>
        <v>46238</v>
      </c>
      <c r="F9395">
        <f>IF(INDEX(Transactions!$L:$L,ROW()-8)="",0,INDEX(Transactions!$Q:$Q,ROW()-8))</f>
        <v>0</v>
      </c>
    </row>
    <row r="9396" spans="2:6" x14ac:dyDescent="0.15">
      <c r="B9396">
        <f ca="1">IF(INDEX(Transactions!$L:$L,ROW()-8)="",TODAY(),INDEX(Transactions!$G:$G,ROW()-8))</f>
        <v>46238</v>
      </c>
      <c r="F9396">
        <f>IF(INDEX(Transactions!$L:$L,ROW()-8)="",0,INDEX(Transactions!$Q:$Q,ROW()-8))</f>
        <v>0</v>
      </c>
    </row>
    <row r="9397" spans="2:6" x14ac:dyDescent="0.15">
      <c r="B9397">
        <f ca="1">IF(INDEX(Transactions!$L:$L,ROW()-8)="",TODAY(),INDEX(Transactions!$G:$G,ROW()-8))</f>
        <v>46238</v>
      </c>
      <c r="F9397">
        <f>IF(INDEX(Transactions!$L:$L,ROW()-8)="",0,INDEX(Transactions!$Q:$Q,ROW()-8))</f>
        <v>0</v>
      </c>
    </row>
    <row r="9398" spans="2:6" x14ac:dyDescent="0.15">
      <c r="B9398">
        <f ca="1">IF(INDEX(Transactions!$L:$L,ROW()-8)="",TODAY(),INDEX(Transactions!$G:$G,ROW()-8))</f>
        <v>46238</v>
      </c>
      <c r="F9398">
        <f>IF(INDEX(Transactions!$L:$L,ROW()-8)="",0,INDEX(Transactions!$Q:$Q,ROW()-8))</f>
        <v>0</v>
      </c>
    </row>
    <row r="9399" spans="2:6" x14ac:dyDescent="0.15">
      <c r="B9399">
        <f ca="1">IF(INDEX(Transactions!$L:$L,ROW()-8)="",TODAY(),INDEX(Transactions!$G:$G,ROW()-8))</f>
        <v>46238</v>
      </c>
      <c r="F9399">
        <f>IF(INDEX(Transactions!$L:$L,ROW()-8)="",0,INDEX(Transactions!$Q:$Q,ROW()-8))</f>
        <v>0</v>
      </c>
    </row>
    <row r="9400" spans="2:6" x14ac:dyDescent="0.15">
      <c r="B9400">
        <f ca="1">IF(INDEX(Transactions!$L:$L,ROW()-8)="",TODAY(),INDEX(Transactions!$G:$G,ROW()-8))</f>
        <v>46238</v>
      </c>
      <c r="F9400">
        <f>IF(INDEX(Transactions!$L:$L,ROW()-8)="",0,INDEX(Transactions!$Q:$Q,ROW()-8))</f>
        <v>0</v>
      </c>
    </row>
    <row r="9401" spans="2:6" x14ac:dyDescent="0.15">
      <c r="B9401">
        <f ca="1">IF(INDEX(Transactions!$L:$L,ROW()-8)="",TODAY(),INDEX(Transactions!$G:$G,ROW()-8))</f>
        <v>46238</v>
      </c>
      <c r="F9401">
        <f>IF(INDEX(Transactions!$L:$L,ROW()-8)="",0,INDEX(Transactions!$Q:$Q,ROW()-8))</f>
        <v>0</v>
      </c>
    </row>
    <row r="9402" spans="2:6" x14ac:dyDescent="0.15">
      <c r="B9402">
        <f ca="1">IF(INDEX(Transactions!$L:$L,ROW()-8)="",TODAY(),INDEX(Transactions!$G:$G,ROW()-8))</f>
        <v>46238</v>
      </c>
      <c r="F9402">
        <f>IF(INDEX(Transactions!$L:$L,ROW()-8)="",0,INDEX(Transactions!$Q:$Q,ROW()-8))</f>
        <v>0</v>
      </c>
    </row>
    <row r="9403" spans="2:6" x14ac:dyDescent="0.15">
      <c r="B9403">
        <f ca="1">IF(INDEX(Transactions!$L:$L,ROW()-8)="",TODAY(),INDEX(Transactions!$G:$G,ROW()-8))</f>
        <v>46238</v>
      </c>
      <c r="F9403">
        <f>IF(INDEX(Transactions!$L:$L,ROW()-8)="",0,INDEX(Transactions!$Q:$Q,ROW()-8))</f>
        <v>0</v>
      </c>
    </row>
    <row r="9404" spans="2:6" x14ac:dyDescent="0.15">
      <c r="B9404">
        <f ca="1">IF(INDEX(Transactions!$L:$L,ROW()-8)="",TODAY(),INDEX(Transactions!$G:$G,ROW()-8))</f>
        <v>46238</v>
      </c>
      <c r="F9404">
        <f>IF(INDEX(Transactions!$L:$L,ROW()-8)="",0,INDEX(Transactions!$Q:$Q,ROW()-8))</f>
        <v>0</v>
      </c>
    </row>
    <row r="9405" spans="2:6" x14ac:dyDescent="0.15">
      <c r="B9405">
        <f ca="1">IF(INDEX(Transactions!$L:$L,ROW()-8)="",TODAY(),INDEX(Transactions!$G:$G,ROW()-8))</f>
        <v>46238</v>
      </c>
      <c r="F9405">
        <f>IF(INDEX(Transactions!$L:$L,ROW()-8)="",0,INDEX(Transactions!$Q:$Q,ROW()-8))</f>
        <v>0</v>
      </c>
    </row>
    <row r="9406" spans="2:6" x14ac:dyDescent="0.15">
      <c r="B9406">
        <f ca="1">IF(INDEX(Transactions!$L:$L,ROW()-8)="",TODAY(),INDEX(Transactions!$G:$G,ROW()-8))</f>
        <v>46238</v>
      </c>
      <c r="F9406">
        <f>IF(INDEX(Transactions!$L:$L,ROW()-8)="",0,INDEX(Transactions!$Q:$Q,ROW()-8))</f>
        <v>0</v>
      </c>
    </row>
    <row r="9407" spans="2:6" x14ac:dyDescent="0.15">
      <c r="B9407">
        <f ca="1">IF(INDEX(Transactions!$L:$L,ROW()-8)="",TODAY(),INDEX(Transactions!$G:$G,ROW()-8))</f>
        <v>46238</v>
      </c>
      <c r="F9407">
        <f>IF(INDEX(Transactions!$L:$L,ROW()-8)="",0,INDEX(Transactions!$Q:$Q,ROW()-8))</f>
        <v>0</v>
      </c>
    </row>
    <row r="9408" spans="2:6" x14ac:dyDescent="0.15">
      <c r="B9408">
        <f ca="1">IF(INDEX(Transactions!$L:$L,ROW()-8)="",TODAY(),INDEX(Transactions!$G:$G,ROW()-8))</f>
        <v>46238</v>
      </c>
      <c r="F9408">
        <f>IF(INDEX(Transactions!$L:$L,ROW()-8)="",0,INDEX(Transactions!$Q:$Q,ROW()-8))</f>
        <v>0</v>
      </c>
    </row>
    <row r="9409" spans="2:6" x14ac:dyDescent="0.15">
      <c r="B9409">
        <f ca="1">IF(INDEX(Transactions!$L:$L,ROW()-8)="",TODAY(),INDEX(Transactions!$G:$G,ROW()-8))</f>
        <v>46238</v>
      </c>
      <c r="F9409">
        <f>IF(INDEX(Transactions!$L:$L,ROW()-8)="",0,INDEX(Transactions!$Q:$Q,ROW()-8))</f>
        <v>0</v>
      </c>
    </row>
    <row r="9410" spans="2:6" x14ac:dyDescent="0.15">
      <c r="B9410">
        <f ca="1">IF(INDEX(Transactions!$L:$L,ROW()-8)="",TODAY(),INDEX(Transactions!$G:$G,ROW()-8))</f>
        <v>46238</v>
      </c>
      <c r="F9410">
        <f>IF(INDEX(Transactions!$L:$L,ROW()-8)="",0,INDEX(Transactions!$Q:$Q,ROW()-8))</f>
        <v>0</v>
      </c>
    </row>
    <row r="9411" spans="2:6" x14ac:dyDescent="0.15">
      <c r="B9411">
        <f ca="1">IF(INDEX(Transactions!$L:$L,ROW()-8)="",TODAY(),INDEX(Transactions!$G:$G,ROW()-8))</f>
        <v>46238</v>
      </c>
      <c r="F9411">
        <f>IF(INDEX(Transactions!$L:$L,ROW()-8)="",0,INDEX(Transactions!$Q:$Q,ROW()-8))</f>
        <v>0</v>
      </c>
    </row>
    <row r="9412" spans="2:6" x14ac:dyDescent="0.15">
      <c r="B9412">
        <f ca="1">IF(INDEX(Transactions!$L:$L,ROW()-8)="",TODAY(),INDEX(Transactions!$G:$G,ROW()-8))</f>
        <v>46238</v>
      </c>
      <c r="F9412">
        <f>IF(INDEX(Transactions!$L:$L,ROW()-8)="",0,INDEX(Transactions!$Q:$Q,ROW()-8))</f>
        <v>0</v>
      </c>
    </row>
    <row r="9413" spans="2:6" x14ac:dyDescent="0.15">
      <c r="B9413">
        <f ca="1">IF(INDEX(Transactions!$L:$L,ROW()-8)="",TODAY(),INDEX(Transactions!$G:$G,ROW()-8))</f>
        <v>46238</v>
      </c>
      <c r="F9413">
        <f>IF(INDEX(Transactions!$L:$L,ROW()-8)="",0,INDEX(Transactions!$Q:$Q,ROW()-8))</f>
        <v>0</v>
      </c>
    </row>
    <row r="9414" spans="2:6" x14ac:dyDescent="0.15">
      <c r="B9414">
        <f ca="1">IF(INDEX(Transactions!$L:$L,ROW()-8)="",TODAY(),INDEX(Transactions!$G:$G,ROW()-8))</f>
        <v>46238</v>
      </c>
      <c r="F9414">
        <f>IF(INDEX(Transactions!$L:$L,ROW()-8)="",0,INDEX(Transactions!$Q:$Q,ROW()-8))</f>
        <v>0</v>
      </c>
    </row>
    <row r="9415" spans="2:6" x14ac:dyDescent="0.15">
      <c r="B9415">
        <f ca="1">IF(INDEX(Transactions!$L:$L,ROW()-8)="",TODAY(),INDEX(Transactions!$G:$G,ROW()-8))</f>
        <v>46238</v>
      </c>
      <c r="F9415">
        <f>IF(INDEX(Transactions!$L:$L,ROW()-8)="",0,INDEX(Transactions!$Q:$Q,ROW()-8))</f>
        <v>0</v>
      </c>
    </row>
    <row r="9416" spans="2:6" x14ac:dyDescent="0.15">
      <c r="B9416">
        <f ca="1">IF(INDEX(Transactions!$L:$L,ROW()-8)="",TODAY(),INDEX(Transactions!$G:$G,ROW()-8))</f>
        <v>46238</v>
      </c>
      <c r="F9416">
        <f>IF(INDEX(Transactions!$L:$L,ROW()-8)="",0,INDEX(Transactions!$Q:$Q,ROW()-8))</f>
        <v>0</v>
      </c>
    </row>
    <row r="9417" spans="2:6" x14ac:dyDescent="0.15">
      <c r="B9417">
        <f ca="1">IF(INDEX(Transactions!$L:$L,ROW()-8)="",TODAY(),INDEX(Transactions!$G:$G,ROW()-8))</f>
        <v>46238</v>
      </c>
      <c r="F9417">
        <f>IF(INDEX(Transactions!$L:$L,ROW()-8)="",0,INDEX(Transactions!$Q:$Q,ROW()-8))</f>
        <v>0</v>
      </c>
    </row>
    <row r="9418" spans="2:6" x14ac:dyDescent="0.15">
      <c r="B9418">
        <f ca="1">IF(INDEX(Transactions!$L:$L,ROW()-8)="",TODAY(),INDEX(Transactions!$G:$G,ROW()-8))</f>
        <v>46238</v>
      </c>
      <c r="F9418">
        <f>IF(INDEX(Transactions!$L:$L,ROW()-8)="",0,INDEX(Transactions!$Q:$Q,ROW()-8))</f>
        <v>0</v>
      </c>
    </row>
    <row r="9419" spans="2:6" x14ac:dyDescent="0.15">
      <c r="B9419">
        <f ca="1">IF(INDEX(Transactions!$L:$L,ROW()-8)="",TODAY(),INDEX(Transactions!$G:$G,ROW()-8))</f>
        <v>46238</v>
      </c>
      <c r="F9419">
        <f>IF(INDEX(Transactions!$L:$L,ROW()-8)="",0,INDEX(Transactions!$Q:$Q,ROW()-8))</f>
        <v>0</v>
      </c>
    </row>
    <row r="9420" spans="2:6" x14ac:dyDescent="0.15">
      <c r="B9420">
        <f ca="1">IF(INDEX(Transactions!$L:$L,ROW()-8)="",TODAY(),INDEX(Transactions!$G:$G,ROW()-8))</f>
        <v>46238</v>
      </c>
      <c r="F9420">
        <f>IF(INDEX(Transactions!$L:$L,ROW()-8)="",0,INDEX(Transactions!$Q:$Q,ROW()-8))</f>
        <v>0</v>
      </c>
    </row>
    <row r="9421" spans="2:6" x14ac:dyDescent="0.15">
      <c r="B9421">
        <f ca="1">IF(INDEX(Transactions!$L:$L,ROW()-8)="",TODAY(),INDEX(Transactions!$G:$G,ROW()-8))</f>
        <v>46238</v>
      </c>
      <c r="F9421">
        <f>IF(INDEX(Transactions!$L:$L,ROW()-8)="",0,INDEX(Transactions!$Q:$Q,ROW()-8))</f>
        <v>0</v>
      </c>
    </row>
    <row r="9422" spans="2:6" x14ac:dyDescent="0.15">
      <c r="B9422">
        <f ca="1">IF(INDEX(Transactions!$L:$L,ROW()-8)="",TODAY(),INDEX(Transactions!$G:$G,ROW()-8))</f>
        <v>46238</v>
      </c>
      <c r="F9422">
        <f>IF(INDEX(Transactions!$L:$L,ROW()-8)="",0,INDEX(Transactions!$Q:$Q,ROW()-8))</f>
        <v>0</v>
      </c>
    </row>
    <row r="9423" spans="2:6" x14ac:dyDescent="0.15">
      <c r="B9423">
        <f ca="1">IF(INDEX(Transactions!$L:$L,ROW()-8)="",TODAY(),INDEX(Transactions!$G:$G,ROW()-8))</f>
        <v>46238</v>
      </c>
      <c r="F9423">
        <f>IF(INDEX(Transactions!$L:$L,ROW()-8)="",0,INDEX(Transactions!$Q:$Q,ROW()-8))</f>
        <v>0</v>
      </c>
    </row>
    <row r="9424" spans="2:6" x14ac:dyDescent="0.15">
      <c r="B9424">
        <f ca="1">IF(INDEX(Transactions!$L:$L,ROW()-8)="",TODAY(),INDEX(Transactions!$G:$G,ROW()-8))</f>
        <v>46238</v>
      </c>
      <c r="F9424">
        <f>IF(INDEX(Transactions!$L:$L,ROW()-8)="",0,INDEX(Transactions!$Q:$Q,ROW()-8))</f>
        <v>0</v>
      </c>
    </row>
    <row r="9425" spans="2:6" x14ac:dyDescent="0.15">
      <c r="B9425">
        <f ca="1">IF(INDEX(Transactions!$L:$L,ROW()-8)="",TODAY(),INDEX(Transactions!$G:$G,ROW()-8))</f>
        <v>46238</v>
      </c>
      <c r="F9425">
        <f>IF(INDEX(Transactions!$L:$L,ROW()-8)="",0,INDEX(Transactions!$Q:$Q,ROW()-8))</f>
        <v>0</v>
      </c>
    </row>
    <row r="9426" spans="2:6" x14ac:dyDescent="0.15">
      <c r="B9426">
        <f ca="1">IF(INDEX(Transactions!$L:$L,ROW()-8)="",TODAY(),INDEX(Transactions!$G:$G,ROW()-8))</f>
        <v>46238</v>
      </c>
      <c r="F9426">
        <f>IF(INDEX(Transactions!$L:$L,ROW()-8)="",0,INDEX(Transactions!$Q:$Q,ROW()-8))</f>
        <v>0</v>
      </c>
    </row>
    <row r="9427" spans="2:6" x14ac:dyDescent="0.15">
      <c r="B9427">
        <f ca="1">IF(INDEX(Transactions!$L:$L,ROW()-8)="",TODAY(),INDEX(Transactions!$G:$G,ROW()-8))</f>
        <v>46238</v>
      </c>
      <c r="F9427">
        <f>IF(INDEX(Transactions!$L:$L,ROW()-8)="",0,INDEX(Transactions!$Q:$Q,ROW()-8))</f>
        <v>0</v>
      </c>
    </row>
    <row r="9428" spans="2:6" x14ac:dyDescent="0.15">
      <c r="B9428">
        <f ca="1">IF(INDEX(Transactions!$L:$L,ROW()-8)="",TODAY(),INDEX(Transactions!$G:$G,ROW()-8))</f>
        <v>46238</v>
      </c>
      <c r="F9428">
        <f>IF(INDEX(Transactions!$L:$L,ROW()-8)="",0,INDEX(Transactions!$Q:$Q,ROW()-8))</f>
        <v>0</v>
      </c>
    </row>
    <row r="9429" spans="2:6" x14ac:dyDescent="0.15">
      <c r="B9429">
        <f ca="1">IF(INDEX(Transactions!$L:$L,ROW()-8)="",TODAY(),INDEX(Transactions!$G:$G,ROW()-8))</f>
        <v>46238</v>
      </c>
      <c r="F9429">
        <f>IF(INDEX(Transactions!$L:$L,ROW()-8)="",0,INDEX(Transactions!$Q:$Q,ROW()-8))</f>
        <v>0</v>
      </c>
    </row>
    <row r="9430" spans="2:6" x14ac:dyDescent="0.15">
      <c r="B9430">
        <f ca="1">IF(INDEX(Transactions!$L:$L,ROW()-8)="",TODAY(),INDEX(Transactions!$G:$G,ROW()-8))</f>
        <v>46238</v>
      </c>
      <c r="F9430">
        <f>IF(INDEX(Transactions!$L:$L,ROW()-8)="",0,INDEX(Transactions!$Q:$Q,ROW()-8))</f>
        <v>0</v>
      </c>
    </row>
    <row r="9431" spans="2:6" x14ac:dyDescent="0.15">
      <c r="B9431">
        <f ca="1">IF(INDEX(Transactions!$L:$L,ROW()-8)="",TODAY(),INDEX(Transactions!$G:$G,ROW()-8))</f>
        <v>46238</v>
      </c>
      <c r="F9431">
        <f>IF(INDEX(Transactions!$L:$L,ROW()-8)="",0,INDEX(Transactions!$Q:$Q,ROW()-8))</f>
        <v>0</v>
      </c>
    </row>
    <row r="9432" spans="2:6" x14ac:dyDescent="0.15">
      <c r="B9432">
        <f ca="1">IF(INDEX(Transactions!$L:$L,ROW()-8)="",TODAY(),INDEX(Transactions!$G:$G,ROW()-8))</f>
        <v>46238</v>
      </c>
      <c r="F9432">
        <f>IF(INDEX(Transactions!$L:$L,ROW()-8)="",0,INDEX(Transactions!$Q:$Q,ROW()-8))</f>
        <v>0</v>
      </c>
    </row>
    <row r="9433" spans="2:6" x14ac:dyDescent="0.15">
      <c r="B9433">
        <f ca="1">IF(INDEX(Transactions!$L:$L,ROW()-8)="",TODAY(),INDEX(Transactions!$G:$G,ROW()-8))</f>
        <v>46238</v>
      </c>
      <c r="F9433">
        <f>IF(INDEX(Transactions!$L:$L,ROW()-8)="",0,INDEX(Transactions!$Q:$Q,ROW()-8))</f>
        <v>0</v>
      </c>
    </row>
    <row r="9434" spans="2:6" x14ac:dyDescent="0.15">
      <c r="B9434">
        <f ca="1">IF(INDEX(Transactions!$L:$L,ROW()-8)="",TODAY(),INDEX(Transactions!$G:$G,ROW()-8))</f>
        <v>46238</v>
      </c>
      <c r="F9434">
        <f>IF(INDEX(Transactions!$L:$L,ROW()-8)="",0,INDEX(Transactions!$Q:$Q,ROW()-8))</f>
        <v>0</v>
      </c>
    </row>
    <row r="9435" spans="2:6" x14ac:dyDescent="0.15">
      <c r="B9435">
        <f ca="1">IF(INDEX(Transactions!$L:$L,ROW()-8)="",TODAY(),INDEX(Transactions!$G:$G,ROW()-8))</f>
        <v>46238</v>
      </c>
      <c r="F9435">
        <f>IF(INDEX(Transactions!$L:$L,ROW()-8)="",0,INDEX(Transactions!$Q:$Q,ROW()-8))</f>
        <v>0</v>
      </c>
    </row>
    <row r="9436" spans="2:6" x14ac:dyDescent="0.15">
      <c r="B9436">
        <f ca="1">IF(INDEX(Transactions!$L:$L,ROW()-8)="",TODAY(),INDEX(Transactions!$G:$G,ROW()-8))</f>
        <v>46238</v>
      </c>
      <c r="F9436">
        <f>IF(INDEX(Transactions!$L:$L,ROW()-8)="",0,INDEX(Transactions!$Q:$Q,ROW()-8))</f>
        <v>0</v>
      </c>
    </row>
    <row r="9437" spans="2:6" x14ac:dyDescent="0.15">
      <c r="B9437">
        <f ca="1">IF(INDEX(Transactions!$L:$L,ROW()-8)="",TODAY(),INDEX(Transactions!$G:$G,ROW()-8))</f>
        <v>46238</v>
      </c>
      <c r="F9437">
        <f>IF(INDEX(Transactions!$L:$L,ROW()-8)="",0,INDEX(Transactions!$Q:$Q,ROW()-8))</f>
        <v>0</v>
      </c>
    </row>
    <row r="9438" spans="2:6" x14ac:dyDescent="0.15">
      <c r="B9438">
        <f ca="1">IF(INDEX(Transactions!$L:$L,ROW()-8)="",TODAY(),INDEX(Transactions!$G:$G,ROW()-8))</f>
        <v>46238</v>
      </c>
      <c r="F9438">
        <f>IF(INDEX(Transactions!$L:$L,ROW()-8)="",0,INDEX(Transactions!$Q:$Q,ROW()-8))</f>
        <v>0</v>
      </c>
    </row>
    <row r="9439" spans="2:6" x14ac:dyDescent="0.15">
      <c r="B9439">
        <f ca="1">IF(INDEX(Transactions!$L:$L,ROW()-8)="",TODAY(),INDEX(Transactions!$G:$G,ROW()-8))</f>
        <v>46238</v>
      </c>
      <c r="F9439">
        <f>IF(INDEX(Transactions!$L:$L,ROW()-8)="",0,INDEX(Transactions!$Q:$Q,ROW()-8))</f>
        <v>0</v>
      </c>
    </row>
    <row r="9440" spans="2:6" x14ac:dyDescent="0.15">
      <c r="B9440">
        <f ca="1">IF(INDEX(Transactions!$L:$L,ROW()-8)="",TODAY(),INDEX(Transactions!$G:$G,ROW()-8))</f>
        <v>46238</v>
      </c>
      <c r="F9440">
        <f>IF(INDEX(Transactions!$L:$L,ROW()-8)="",0,INDEX(Transactions!$Q:$Q,ROW()-8))</f>
        <v>0</v>
      </c>
    </row>
    <row r="9441" spans="2:6" x14ac:dyDescent="0.15">
      <c r="B9441">
        <f ca="1">IF(INDEX(Transactions!$L:$L,ROW()-8)="",TODAY(),INDEX(Transactions!$G:$G,ROW()-8))</f>
        <v>46238</v>
      </c>
      <c r="F9441">
        <f>IF(INDEX(Transactions!$L:$L,ROW()-8)="",0,INDEX(Transactions!$Q:$Q,ROW()-8))</f>
        <v>0</v>
      </c>
    </row>
    <row r="9442" spans="2:6" x14ac:dyDescent="0.15">
      <c r="B9442">
        <f ca="1">IF(INDEX(Transactions!$L:$L,ROW()-8)="",TODAY(),INDEX(Transactions!$G:$G,ROW()-8))</f>
        <v>46238</v>
      </c>
      <c r="F9442">
        <f>IF(INDEX(Transactions!$L:$L,ROW()-8)="",0,INDEX(Transactions!$Q:$Q,ROW()-8))</f>
        <v>0</v>
      </c>
    </row>
    <row r="9443" spans="2:6" x14ac:dyDescent="0.15">
      <c r="B9443">
        <f ca="1">IF(INDEX(Transactions!$L:$L,ROW()-8)="",TODAY(),INDEX(Transactions!$G:$G,ROW()-8))</f>
        <v>46238</v>
      </c>
      <c r="F9443">
        <f>IF(INDEX(Transactions!$L:$L,ROW()-8)="",0,INDEX(Transactions!$Q:$Q,ROW()-8))</f>
        <v>0</v>
      </c>
    </row>
    <row r="9444" spans="2:6" x14ac:dyDescent="0.15">
      <c r="B9444">
        <f ca="1">IF(INDEX(Transactions!$L:$L,ROW()-8)="",TODAY(),INDEX(Transactions!$G:$G,ROW()-8))</f>
        <v>46238</v>
      </c>
      <c r="F9444">
        <f>IF(INDEX(Transactions!$L:$L,ROW()-8)="",0,INDEX(Transactions!$Q:$Q,ROW()-8))</f>
        <v>0</v>
      </c>
    </row>
    <row r="9445" spans="2:6" x14ac:dyDescent="0.15">
      <c r="B9445">
        <f ca="1">IF(INDEX(Transactions!$L:$L,ROW()-8)="",TODAY(),INDEX(Transactions!$G:$G,ROW()-8))</f>
        <v>46238</v>
      </c>
      <c r="F9445">
        <f>IF(INDEX(Transactions!$L:$L,ROW()-8)="",0,INDEX(Transactions!$Q:$Q,ROW()-8))</f>
        <v>0</v>
      </c>
    </row>
    <row r="9446" spans="2:6" x14ac:dyDescent="0.15">
      <c r="B9446">
        <f ca="1">IF(INDEX(Transactions!$L:$L,ROW()-8)="",TODAY(),INDEX(Transactions!$G:$G,ROW()-8))</f>
        <v>46238</v>
      </c>
      <c r="F9446">
        <f>IF(INDEX(Transactions!$L:$L,ROW()-8)="",0,INDEX(Transactions!$Q:$Q,ROW()-8))</f>
        <v>0</v>
      </c>
    </row>
    <row r="9447" spans="2:6" x14ac:dyDescent="0.15">
      <c r="B9447">
        <f ca="1">IF(INDEX(Transactions!$L:$L,ROW()-8)="",TODAY(),INDEX(Transactions!$G:$G,ROW()-8))</f>
        <v>46238</v>
      </c>
      <c r="F9447">
        <f>IF(INDEX(Transactions!$L:$L,ROW()-8)="",0,INDEX(Transactions!$Q:$Q,ROW()-8))</f>
        <v>0</v>
      </c>
    </row>
    <row r="9448" spans="2:6" x14ac:dyDescent="0.15">
      <c r="B9448">
        <f ca="1">IF(INDEX(Transactions!$L:$L,ROW()-8)="",TODAY(),INDEX(Transactions!$G:$G,ROW()-8))</f>
        <v>46238</v>
      </c>
      <c r="F9448">
        <f>IF(INDEX(Transactions!$L:$L,ROW()-8)="",0,INDEX(Transactions!$Q:$Q,ROW()-8))</f>
        <v>0</v>
      </c>
    </row>
    <row r="9449" spans="2:6" x14ac:dyDescent="0.15">
      <c r="B9449">
        <f ca="1">IF(INDEX(Transactions!$L:$L,ROW()-8)="",TODAY(),INDEX(Transactions!$G:$G,ROW()-8))</f>
        <v>46238</v>
      </c>
      <c r="F9449">
        <f>IF(INDEX(Transactions!$L:$L,ROW()-8)="",0,INDEX(Transactions!$Q:$Q,ROW()-8))</f>
        <v>0</v>
      </c>
    </row>
    <row r="9450" spans="2:6" x14ac:dyDescent="0.15">
      <c r="B9450">
        <f ca="1">IF(INDEX(Transactions!$L:$L,ROW()-8)="",TODAY(),INDEX(Transactions!$G:$G,ROW()-8))</f>
        <v>46238</v>
      </c>
      <c r="F9450">
        <f>IF(INDEX(Transactions!$L:$L,ROW()-8)="",0,INDEX(Transactions!$Q:$Q,ROW()-8))</f>
        <v>0</v>
      </c>
    </row>
    <row r="9451" spans="2:6" x14ac:dyDescent="0.15">
      <c r="B9451">
        <f ca="1">IF(INDEX(Transactions!$L:$L,ROW()-8)="",TODAY(),INDEX(Transactions!$G:$G,ROW()-8))</f>
        <v>46238</v>
      </c>
      <c r="F9451">
        <f>IF(INDEX(Transactions!$L:$L,ROW()-8)="",0,INDEX(Transactions!$Q:$Q,ROW()-8))</f>
        <v>0</v>
      </c>
    </row>
    <row r="9452" spans="2:6" x14ac:dyDescent="0.15">
      <c r="B9452">
        <f ca="1">IF(INDEX(Transactions!$L:$L,ROW()-8)="",TODAY(),INDEX(Transactions!$G:$G,ROW()-8))</f>
        <v>46238</v>
      </c>
      <c r="F9452">
        <f>IF(INDEX(Transactions!$L:$L,ROW()-8)="",0,INDEX(Transactions!$Q:$Q,ROW()-8))</f>
        <v>0</v>
      </c>
    </row>
    <row r="9453" spans="2:6" x14ac:dyDescent="0.15">
      <c r="B9453">
        <f ca="1">IF(INDEX(Transactions!$L:$L,ROW()-8)="",TODAY(),INDEX(Transactions!$G:$G,ROW()-8))</f>
        <v>46238</v>
      </c>
      <c r="F9453">
        <f>IF(INDEX(Transactions!$L:$L,ROW()-8)="",0,INDEX(Transactions!$Q:$Q,ROW()-8))</f>
        <v>0</v>
      </c>
    </row>
    <row r="9454" spans="2:6" x14ac:dyDescent="0.15">
      <c r="B9454">
        <f ca="1">IF(INDEX(Transactions!$L:$L,ROW()-8)="",TODAY(),INDEX(Transactions!$G:$G,ROW()-8))</f>
        <v>46238</v>
      </c>
      <c r="F9454">
        <f>IF(INDEX(Transactions!$L:$L,ROW()-8)="",0,INDEX(Transactions!$Q:$Q,ROW()-8))</f>
        <v>0</v>
      </c>
    </row>
    <row r="9455" spans="2:6" x14ac:dyDescent="0.15">
      <c r="B9455">
        <f ca="1">IF(INDEX(Transactions!$L:$L,ROW()-8)="",TODAY(),INDEX(Transactions!$G:$G,ROW()-8))</f>
        <v>46238</v>
      </c>
      <c r="F9455">
        <f>IF(INDEX(Transactions!$L:$L,ROW()-8)="",0,INDEX(Transactions!$Q:$Q,ROW()-8))</f>
        <v>0</v>
      </c>
    </row>
    <row r="9456" spans="2:6" x14ac:dyDescent="0.15">
      <c r="B9456">
        <f ca="1">IF(INDEX(Transactions!$L:$L,ROW()-8)="",TODAY(),INDEX(Transactions!$G:$G,ROW()-8))</f>
        <v>46238</v>
      </c>
      <c r="F9456">
        <f>IF(INDEX(Transactions!$L:$L,ROW()-8)="",0,INDEX(Transactions!$Q:$Q,ROW()-8))</f>
        <v>0</v>
      </c>
    </row>
    <row r="9457" spans="2:6" x14ac:dyDescent="0.15">
      <c r="B9457">
        <f ca="1">IF(INDEX(Transactions!$L:$L,ROW()-8)="",TODAY(),INDEX(Transactions!$G:$G,ROW()-8))</f>
        <v>46238</v>
      </c>
      <c r="F9457">
        <f>IF(INDEX(Transactions!$L:$L,ROW()-8)="",0,INDEX(Transactions!$Q:$Q,ROW()-8))</f>
        <v>0</v>
      </c>
    </row>
    <row r="9458" spans="2:6" x14ac:dyDescent="0.15">
      <c r="B9458">
        <f ca="1">IF(INDEX(Transactions!$L:$L,ROW()-8)="",TODAY(),INDEX(Transactions!$G:$G,ROW()-8))</f>
        <v>46238</v>
      </c>
      <c r="F9458">
        <f>IF(INDEX(Transactions!$L:$L,ROW()-8)="",0,INDEX(Transactions!$Q:$Q,ROW()-8))</f>
        <v>0</v>
      </c>
    </row>
    <row r="9459" spans="2:6" x14ac:dyDescent="0.15">
      <c r="B9459">
        <f ca="1">IF(INDEX(Transactions!$L:$L,ROW()-8)="",TODAY(),INDEX(Transactions!$G:$G,ROW()-8))</f>
        <v>46238</v>
      </c>
      <c r="F9459">
        <f>IF(INDEX(Transactions!$L:$L,ROW()-8)="",0,INDEX(Transactions!$Q:$Q,ROW()-8))</f>
        <v>0</v>
      </c>
    </row>
    <row r="9460" spans="2:6" x14ac:dyDescent="0.15">
      <c r="B9460">
        <f ca="1">IF(INDEX(Transactions!$L:$L,ROW()-8)="",TODAY(),INDEX(Transactions!$G:$G,ROW()-8))</f>
        <v>46238</v>
      </c>
      <c r="F9460">
        <f>IF(INDEX(Transactions!$L:$L,ROW()-8)="",0,INDEX(Transactions!$Q:$Q,ROW()-8))</f>
        <v>0</v>
      </c>
    </row>
    <row r="9461" spans="2:6" x14ac:dyDescent="0.15">
      <c r="B9461">
        <f ca="1">IF(INDEX(Transactions!$L:$L,ROW()-8)="",TODAY(),INDEX(Transactions!$G:$G,ROW()-8))</f>
        <v>46238</v>
      </c>
      <c r="F9461">
        <f>IF(INDEX(Transactions!$L:$L,ROW()-8)="",0,INDEX(Transactions!$Q:$Q,ROW()-8))</f>
        <v>0</v>
      </c>
    </row>
    <row r="9462" spans="2:6" x14ac:dyDescent="0.15">
      <c r="B9462">
        <f ca="1">IF(INDEX(Transactions!$L:$L,ROW()-8)="",TODAY(),INDEX(Transactions!$G:$G,ROW()-8))</f>
        <v>46238</v>
      </c>
      <c r="F9462">
        <f>IF(INDEX(Transactions!$L:$L,ROW()-8)="",0,INDEX(Transactions!$Q:$Q,ROW()-8))</f>
        <v>0</v>
      </c>
    </row>
    <row r="9463" spans="2:6" x14ac:dyDescent="0.15">
      <c r="B9463">
        <f ca="1">IF(INDEX(Transactions!$L:$L,ROW()-8)="",TODAY(),INDEX(Transactions!$G:$G,ROW()-8))</f>
        <v>46238</v>
      </c>
      <c r="F9463">
        <f>IF(INDEX(Transactions!$L:$L,ROW()-8)="",0,INDEX(Transactions!$Q:$Q,ROW()-8))</f>
        <v>0</v>
      </c>
    </row>
    <row r="9464" spans="2:6" x14ac:dyDescent="0.15">
      <c r="B9464">
        <f ca="1">IF(INDEX(Transactions!$L:$L,ROW()-8)="",TODAY(),INDEX(Transactions!$G:$G,ROW()-8))</f>
        <v>46238</v>
      </c>
      <c r="F9464">
        <f>IF(INDEX(Transactions!$L:$L,ROW()-8)="",0,INDEX(Transactions!$Q:$Q,ROW()-8))</f>
        <v>0</v>
      </c>
    </row>
    <row r="9465" spans="2:6" x14ac:dyDescent="0.15">
      <c r="B9465">
        <f ca="1">IF(INDEX(Transactions!$L:$L,ROW()-8)="",TODAY(),INDEX(Transactions!$G:$G,ROW()-8))</f>
        <v>46238</v>
      </c>
      <c r="F9465">
        <f>IF(INDEX(Transactions!$L:$L,ROW()-8)="",0,INDEX(Transactions!$Q:$Q,ROW()-8))</f>
        <v>0</v>
      </c>
    </row>
    <row r="9466" spans="2:6" x14ac:dyDescent="0.15">
      <c r="B9466">
        <f ca="1">IF(INDEX(Transactions!$L:$L,ROW()-8)="",TODAY(),INDEX(Transactions!$G:$G,ROW()-8))</f>
        <v>46238</v>
      </c>
      <c r="F9466">
        <f>IF(INDEX(Transactions!$L:$L,ROW()-8)="",0,INDEX(Transactions!$Q:$Q,ROW()-8))</f>
        <v>0</v>
      </c>
    </row>
    <row r="9467" spans="2:6" x14ac:dyDescent="0.15">
      <c r="B9467">
        <f ca="1">IF(INDEX(Transactions!$L:$L,ROW()-8)="",TODAY(),INDEX(Transactions!$G:$G,ROW()-8))</f>
        <v>46238</v>
      </c>
      <c r="F9467">
        <f>IF(INDEX(Transactions!$L:$L,ROW()-8)="",0,INDEX(Transactions!$Q:$Q,ROW()-8))</f>
        <v>0</v>
      </c>
    </row>
    <row r="9468" spans="2:6" x14ac:dyDescent="0.15">
      <c r="B9468">
        <f ca="1">IF(INDEX(Transactions!$L:$L,ROW()-8)="",TODAY(),INDEX(Transactions!$G:$G,ROW()-8))</f>
        <v>46238</v>
      </c>
      <c r="F9468">
        <f>IF(INDEX(Transactions!$L:$L,ROW()-8)="",0,INDEX(Transactions!$Q:$Q,ROW()-8))</f>
        <v>0</v>
      </c>
    </row>
    <row r="9469" spans="2:6" x14ac:dyDescent="0.15">
      <c r="B9469">
        <f ca="1">IF(INDEX(Transactions!$L:$L,ROW()-8)="",TODAY(),INDEX(Transactions!$G:$G,ROW()-8))</f>
        <v>46238</v>
      </c>
      <c r="F9469">
        <f>IF(INDEX(Transactions!$L:$L,ROW()-8)="",0,INDEX(Transactions!$Q:$Q,ROW()-8))</f>
        <v>0</v>
      </c>
    </row>
    <row r="9470" spans="2:6" x14ac:dyDescent="0.15">
      <c r="B9470">
        <f ca="1">IF(INDEX(Transactions!$L:$L,ROW()-8)="",TODAY(),INDEX(Transactions!$G:$G,ROW()-8))</f>
        <v>46238</v>
      </c>
      <c r="F9470">
        <f>IF(INDEX(Transactions!$L:$L,ROW()-8)="",0,INDEX(Transactions!$Q:$Q,ROW()-8))</f>
        <v>0</v>
      </c>
    </row>
    <row r="9471" spans="2:6" x14ac:dyDescent="0.15">
      <c r="B9471">
        <f ca="1">IF(INDEX(Transactions!$L:$L,ROW()-8)="",TODAY(),INDEX(Transactions!$G:$G,ROW()-8))</f>
        <v>46238</v>
      </c>
      <c r="F9471">
        <f>IF(INDEX(Transactions!$L:$L,ROW()-8)="",0,INDEX(Transactions!$Q:$Q,ROW()-8))</f>
        <v>0</v>
      </c>
    </row>
    <row r="9472" spans="2:6" x14ac:dyDescent="0.15">
      <c r="B9472">
        <f ca="1">IF(INDEX(Transactions!$L:$L,ROW()-8)="",TODAY(),INDEX(Transactions!$G:$G,ROW()-8))</f>
        <v>46238</v>
      </c>
      <c r="F9472">
        <f>IF(INDEX(Transactions!$L:$L,ROW()-8)="",0,INDEX(Transactions!$Q:$Q,ROW()-8))</f>
        <v>0</v>
      </c>
    </row>
    <row r="9473" spans="2:6" x14ac:dyDescent="0.15">
      <c r="B9473">
        <f ca="1">IF(INDEX(Transactions!$L:$L,ROW()-8)="",TODAY(),INDEX(Transactions!$G:$G,ROW()-8))</f>
        <v>46238</v>
      </c>
      <c r="F9473">
        <f>IF(INDEX(Transactions!$L:$L,ROW()-8)="",0,INDEX(Transactions!$Q:$Q,ROW()-8))</f>
        <v>0</v>
      </c>
    </row>
    <row r="9474" spans="2:6" x14ac:dyDescent="0.15">
      <c r="B9474">
        <f ca="1">IF(INDEX(Transactions!$L:$L,ROW()-8)="",TODAY(),INDEX(Transactions!$G:$G,ROW()-8))</f>
        <v>46238</v>
      </c>
      <c r="F9474">
        <f>IF(INDEX(Transactions!$L:$L,ROW()-8)="",0,INDEX(Transactions!$Q:$Q,ROW()-8))</f>
        <v>0</v>
      </c>
    </row>
    <row r="9475" spans="2:6" x14ac:dyDescent="0.15">
      <c r="B9475">
        <f ca="1">IF(INDEX(Transactions!$L:$L,ROW()-8)="",TODAY(),INDEX(Transactions!$G:$G,ROW()-8))</f>
        <v>46238</v>
      </c>
      <c r="F9475">
        <f>IF(INDEX(Transactions!$L:$L,ROW()-8)="",0,INDEX(Transactions!$Q:$Q,ROW()-8))</f>
        <v>0</v>
      </c>
    </row>
    <row r="9476" spans="2:6" x14ac:dyDescent="0.15">
      <c r="B9476">
        <f ca="1">IF(INDEX(Transactions!$L:$L,ROW()-8)="",TODAY(),INDEX(Transactions!$G:$G,ROW()-8))</f>
        <v>46238</v>
      </c>
      <c r="F9476">
        <f>IF(INDEX(Transactions!$L:$L,ROW()-8)="",0,INDEX(Transactions!$Q:$Q,ROW()-8))</f>
        <v>0</v>
      </c>
    </row>
    <row r="9477" spans="2:6" x14ac:dyDescent="0.15">
      <c r="B9477">
        <f ca="1">IF(INDEX(Transactions!$L:$L,ROW()-8)="",TODAY(),INDEX(Transactions!$G:$G,ROW()-8))</f>
        <v>46238</v>
      </c>
      <c r="F9477">
        <f>IF(INDEX(Transactions!$L:$L,ROW()-8)="",0,INDEX(Transactions!$Q:$Q,ROW()-8))</f>
        <v>0</v>
      </c>
    </row>
    <row r="9478" spans="2:6" x14ac:dyDescent="0.15">
      <c r="B9478">
        <f ca="1">IF(INDEX(Transactions!$L:$L,ROW()-8)="",TODAY(),INDEX(Transactions!$G:$G,ROW()-8))</f>
        <v>46238</v>
      </c>
      <c r="F9478">
        <f>IF(INDEX(Transactions!$L:$L,ROW()-8)="",0,INDEX(Transactions!$Q:$Q,ROW()-8))</f>
        <v>0</v>
      </c>
    </row>
    <row r="9479" spans="2:6" x14ac:dyDescent="0.15">
      <c r="B9479">
        <f ca="1">IF(INDEX(Transactions!$L:$L,ROW()-8)="",TODAY(),INDEX(Transactions!$G:$G,ROW()-8))</f>
        <v>46238</v>
      </c>
      <c r="F9479">
        <f>IF(INDEX(Transactions!$L:$L,ROW()-8)="",0,INDEX(Transactions!$Q:$Q,ROW()-8))</f>
        <v>0</v>
      </c>
    </row>
    <row r="9480" spans="2:6" x14ac:dyDescent="0.15">
      <c r="B9480">
        <f ca="1">IF(INDEX(Transactions!$L:$L,ROW()-8)="",TODAY(),INDEX(Transactions!$G:$G,ROW()-8))</f>
        <v>46238</v>
      </c>
      <c r="F9480">
        <f>IF(INDEX(Transactions!$L:$L,ROW()-8)="",0,INDEX(Transactions!$Q:$Q,ROW()-8))</f>
        <v>0</v>
      </c>
    </row>
    <row r="9481" spans="2:6" x14ac:dyDescent="0.15">
      <c r="B9481">
        <f ca="1">IF(INDEX(Transactions!$L:$L,ROW()-8)="",TODAY(),INDEX(Transactions!$G:$G,ROW()-8))</f>
        <v>46238</v>
      </c>
      <c r="F9481">
        <f>IF(INDEX(Transactions!$L:$L,ROW()-8)="",0,INDEX(Transactions!$Q:$Q,ROW()-8))</f>
        <v>0</v>
      </c>
    </row>
    <row r="9482" spans="2:6" x14ac:dyDescent="0.15">
      <c r="B9482">
        <f ca="1">IF(INDEX(Transactions!$L:$L,ROW()-8)="",TODAY(),INDEX(Transactions!$G:$G,ROW()-8))</f>
        <v>46238</v>
      </c>
      <c r="F9482">
        <f>IF(INDEX(Transactions!$L:$L,ROW()-8)="",0,INDEX(Transactions!$Q:$Q,ROW()-8))</f>
        <v>0</v>
      </c>
    </row>
    <row r="9483" spans="2:6" x14ac:dyDescent="0.15">
      <c r="B9483">
        <f ca="1">IF(INDEX(Transactions!$L:$L,ROW()-8)="",TODAY(),INDEX(Transactions!$G:$G,ROW()-8))</f>
        <v>46238</v>
      </c>
      <c r="F9483">
        <f>IF(INDEX(Transactions!$L:$L,ROW()-8)="",0,INDEX(Transactions!$Q:$Q,ROW()-8))</f>
        <v>0</v>
      </c>
    </row>
    <row r="9484" spans="2:6" x14ac:dyDescent="0.15">
      <c r="B9484">
        <f ca="1">IF(INDEX(Transactions!$L:$L,ROW()-8)="",TODAY(),INDEX(Transactions!$G:$G,ROW()-8))</f>
        <v>46238</v>
      </c>
      <c r="F9484">
        <f>IF(INDEX(Transactions!$L:$L,ROW()-8)="",0,INDEX(Transactions!$Q:$Q,ROW()-8))</f>
        <v>0</v>
      </c>
    </row>
    <row r="9485" spans="2:6" x14ac:dyDescent="0.15">
      <c r="B9485">
        <f ca="1">IF(INDEX(Transactions!$L:$L,ROW()-8)="",TODAY(),INDEX(Transactions!$G:$G,ROW()-8))</f>
        <v>46238</v>
      </c>
      <c r="F9485">
        <f>IF(INDEX(Transactions!$L:$L,ROW()-8)="",0,INDEX(Transactions!$Q:$Q,ROW()-8))</f>
        <v>0</v>
      </c>
    </row>
    <row r="9486" spans="2:6" x14ac:dyDescent="0.15">
      <c r="B9486">
        <f ca="1">IF(INDEX(Transactions!$L:$L,ROW()-8)="",TODAY(),INDEX(Transactions!$G:$G,ROW()-8))</f>
        <v>46238</v>
      </c>
      <c r="F9486">
        <f>IF(INDEX(Transactions!$L:$L,ROW()-8)="",0,INDEX(Transactions!$Q:$Q,ROW()-8))</f>
        <v>0</v>
      </c>
    </row>
    <row r="9487" spans="2:6" x14ac:dyDescent="0.15">
      <c r="B9487">
        <f ca="1">IF(INDEX(Transactions!$L:$L,ROW()-8)="",TODAY(),INDEX(Transactions!$G:$G,ROW()-8))</f>
        <v>46238</v>
      </c>
      <c r="F9487">
        <f>IF(INDEX(Transactions!$L:$L,ROW()-8)="",0,INDEX(Transactions!$Q:$Q,ROW()-8))</f>
        <v>0</v>
      </c>
    </row>
    <row r="9488" spans="2:6" x14ac:dyDescent="0.15">
      <c r="B9488">
        <f ca="1">IF(INDEX(Transactions!$L:$L,ROW()-8)="",TODAY(),INDEX(Transactions!$G:$G,ROW()-8))</f>
        <v>46238</v>
      </c>
      <c r="F9488">
        <f>IF(INDEX(Transactions!$L:$L,ROW()-8)="",0,INDEX(Transactions!$Q:$Q,ROW()-8))</f>
        <v>0</v>
      </c>
    </row>
    <row r="9489" spans="2:6" x14ac:dyDescent="0.15">
      <c r="B9489">
        <f ca="1">IF(INDEX(Transactions!$L:$L,ROW()-8)="",TODAY(),INDEX(Transactions!$G:$G,ROW()-8))</f>
        <v>46238</v>
      </c>
      <c r="F9489">
        <f>IF(INDEX(Transactions!$L:$L,ROW()-8)="",0,INDEX(Transactions!$Q:$Q,ROW()-8))</f>
        <v>0</v>
      </c>
    </row>
    <row r="9490" spans="2:6" x14ac:dyDescent="0.15">
      <c r="B9490">
        <f ca="1">IF(INDEX(Transactions!$L:$L,ROW()-8)="",TODAY(),INDEX(Transactions!$G:$G,ROW()-8))</f>
        <v>46238</v>
      </c>
      <c r="F9490">
        <f>IF(INDEX(Transactions!$L:$L,ROW()-8)="",0,INDEX(Transactions!$Q:$Q,ROW()-8))</f>
        <v>0</v>
      </c>
    </row>
    <row r="9491" spans="2:6" x14ac:dyDescent="0.15">
      <c r="B9491">
        <f ca="1">IF(INDEX(Transactions!$L:$L,ROW()-8)="",TODAY(),INDEX(Transactions!$G:$G,ROW()-8))</f>
        <v>46238</v>
      </c>
      <c r="F9491">
        <f>IF(INDEX(Transactions!$L:$L,ROW()-8)="",0,INDEX(Transactions!$Q:$Q,ROW()-8))</f>
        <v>0</v>
      </c>
    </row>
    <row r="9492" spans="2:6" x14ac:dyDescent="0.15">
      <c r="B9492">
        <f ca="1">IF(INDEX(Transactions!$L:$L,ROW()-8)="",TODAY(),INDEX(Transactions!$G:$G,ROW()-8))</f>
        <v>46238</v>
      </c>
      <c r="F9492">
        <f>IF(INDEX(Transactions!$L:$L,ROW()-8)="",0,INDEX(Transactions!$Q:$Q,ROW()-8))</f>
        <v>0</v>
      </c>
    </row>
    <row r="9493" spans="2:6" x14ac:dyDescent="0.15">
      <c r="B9493">
        <f ca="1">IF(INDEX(Transactions!$L:$L,ROW()-8)="",TODAY(),INDEX(Transactions!$G:$G,ROW()-8))</f>
        <v>46238</v>
      </c>
      <c r="F9493">
        <f>IF(INDEX(Transactions!$L:$L,ROW()-8)="",0,INDEX(Transactions!$Q:$Q,ROW()-8))</f>
        <v>0</v>
      </c>
    </row>
    <row r="9494" spans="2:6" x14ac:dyDescent="0.15">
      <c r="B9494">
        <f ca="1">IF(INDEX(Transactions!$L:$L,ROW()-8)="",TODAY(),INDEX(Transactions!$G:$G,ROW()-8))</f>
        <v>46238</v>
      </c>
      <c r="F9494">
        <f>IF(INDEX(Transactions!$L:$L,ROW()-8)="",0,INDEX(Transactions!$Q:$Q,ROW()-8))</f>
        <v>0</v>
      </c>
    </row>
    <row r="9495" spans="2:6" x14ac:dyDescent="0.15">
      <c r="B9495">
        <f ca="1">IF(INDEX(Transactions!$L:$L,ROW()-8)="",TODAY(),INDEX(Transactions!$G:$G,ROW()-8))</f>
        <v>46238</v>
      </c>
      <c r="F9495">
        <f>IF(INDEX(Transactions!$L:$L,ROW()-8)="",0,INDEX(Transactions!$Q:$Q,ROW()-8))</f>
        <v>0</v>
      </c>
    </row>
    <row r="9496" spans="2:6" x14ac:dyDescent="0.15">
      <c r="B9496">
        <f ca="1">IF(INDEX(Transactions!$L:$L,ROW()-8)="",TODAY(),INDEX(Transactions!$G:$G,ROW()-8))</f>
        <v>46238</v>
      </c>
      <c r="F9496">
        <f>IF(INDEX(Transactions!$L:$L,ROW()-8)="",0,INDEX(Transactions!$Q:$Q,ROW()-8))</f>
        <v>0</v>
      </c>
    </row>
    <row r="9497" spans="2:6" x14ac:dyDescent="0.15">
      <c r="B9497">
        <f ca="1">IF(INDEX(Transactions!$L:$L,ROW()-8)="",TODAY(),INDEX(Transactions!$G:$G,ROW()-8))</f>
        <v>46238</v>
      </c>
      <c r="F9497">
        <f>IF(INDEX(Transactions!$L:$L,ROW()-8)="",0,INDEX(Transactions!$Q:$Q,ROW()-8))</f>
        <v>0</v>
      </c>
    </row>
    <row r="9498" spans="2:6" x14ac:dyDescent="0.15">
      <c r="B9498">
        <f ca="1">IF(INDEX(Transactions!$L:$L,ROW()-8)="",TODAY(),INDEX(Transactions!$G:$G,ROW()-8))</f>
        <v>46238</v>
      </c>
      <c r="F9498">
        <f>IF(INDEX(Transactions!$L:$L,ROW()-8)="",0,INDEX(Transactions!$Q:$Q,ROW()-8))</f>
        <v>0</v>
      </c>
    </row>
    <row r="9499" spans="2:6" x14ac:dyDescent="0.15">
      <c r="B9499">
        <f ca="1">IF(INDEX(Transactions!$L:$L,ROW()-8)="",TODAY(),INDEX(Transactions!$G:$G,ROW()-8))</f>
        <v>46238</v>
      </c>
      <c r="F9499">
        <f>IF(INDEX(Transactions!$L:$L,ROW()-8)="",0,INDEX(Transactions!$Q:$Q,ROW()-8))</f>
        <v>0</v>
      </c>
    </row>
    <row r="9500" spans="2:6" x14ac:dyDescent="0.15">
      <c r="B9500">
        <f ca="1">IF(INDEX(Transactions!$L:$L,ROW()-8)="",TODAY(),INDEX(Transactions!$G:$G,ROW()-8))</f>
        <v>46238</v>
      </c>
      <c r="F9500">
        <f>IF(INDEX(Transactions!$L:$L,ROW()-8)="",0,INDEX(Transactions!$Q:$Q,ROW()-8))</f>
        <v>0</v>
      </c>
    </row>
    <row r="9501" spans="2:6" x14ac:dyDescent="0.15">
      <c r="B9501">
        <f ca="1">IF(INDEX(Transactions!$L:$L,ROW()-8)="",TODAY(),INDEX(Transactions!$G:$G,ROW()-8))</f>
        <v>46238</v>
      </c>
      <c r="F9501">
        <f>IF(INDEX(Transactions!$L:$L,ROW()-8)="",0,INDEX(Transactions!$Q:$Q,ROW()-8))</f>
        <v>0</v>
      </c>
    </row>
    <row r="9502" spans="2:6" x14ac:dyDescent="0.15">
      <c r="B9502">
        <f ca="1">IF(INDEX(Transactions!$L:$L,ROW()-8)="",TODAY(),INDEX(Transactions!$G:$G,ROW()-8))</f>
        <v>46238</v>
      </c>
      <c r="F9502">
        <f>IF(INDEX(Transactions!$L:$L,ROW()-8)="",0,INDEX(Transactions!$Q:$Q,ROW()-8))</f>
        <v>0</v>
      </c>
    </row>
    <row r="9503" spans="2:6" x14ac:dyDescent="0.15">
      <c r="B9503">
        <f ca="1">IF(INDEX(Transactions!$L:$L,ROW()-8)="",TODAY(),INDEX(Transactions!$G:$G,ROW()-8))</f>
        <v>46238</v>
      </c>
      <c r="F9503">
        <f>IF(INDEX(Transactions!$L:$L,ROW()-8)="",0,INDEX(Transactions!$Q:$Q,ROW()-8))</f>
        <v>0</v>
      </c>
    </row>
    <row r="9504" spans="2:6" x14ac:dyDescent="0.15">
      <c r="B9504">
        <f ca="1">IF(INDEX(Transactions!$L:$L,ROW()-8)="",TODAY(),INDEX(Transactions!$G:$G,ROW()-8))</f>
        <v>46238</v>
      </c>
      <c r="F9504">
        <f>IF(INDEX(Transactions!$L:$L,ROW()-8)="",0,INDEX(Transactions!$Q:$Q,ROW()-8))</f>
        <v>0</v>
      </c>
    </row>
    <row r="9505" spans="2:6" x14ac:dyDescent="0.15">
      <c r="B9505">
        <f ca="1">IF(INDEX(Transactions!$L:$L,ROW()-8)="",TODAY(),INDEX(Transactions!$G:$G,ROW()-8))</f>
        <v>46238</v>
      </c>
      <c r="F9505">
        <f>IF(INDEX(Transactions!$L:$L,ROW()-8)="",0,INDEX(Transactions!$Q:$Q,ROW()-8))</f>
        <v>0</v>
      </c>
    </row>
    <row r="9506" spans="2:6" x14ac:dyDescent="0.15">
      <c r="B9506">
        <f ca="1">IF(INDEX(Transactions!$L:$L,ROW()-8)="",TODAY(),INDEX(Transactions!$G:$G,ROW()-8))</f>
        <v>46238</v>
      </c>
      <c r="F9506">
        <f>IF(INDEX(Transactions!$L:$L,ROW()-8)="",0,INDEX(Transactions!$Q:$Q,ROW()-8))</f>
        <v>0</v>
      </c>
    </row>
    <row r="9507" spans="2:6" x14ac:dyDescent="0.15">
      <c r="B9507">
        <f ca="1">IF(INDEX(Transactions!$L:$L,ROW()-8)="",TODAY(),INDEX(Transactions!$G:$G,ROW()-8))</f>
        <v>46238</v>
      </c>
      <c r="F9507">
        <f>IF(INDEX(Transactions!$L:$L,ROW()-8)="",0,INDEX(Transactions!$Q:$Q,ROW()-8))</f>
        <v>0</v>
      </c>
    </row>
    <row r="9508" spans="2:6" x14ac:dyDescent="0.15">
      <c r="B9508">
        <f ca="1">IF(INDEX(Transactions!$L:$L,ROW()-8)="",TODAY(),INDEX(Transactions!$G:$G,ROW()-8))</f>
        <v>46238</v>
      </c>
      <c r="F9508">
        <f>IF(INDEX(Transactions!$L:$L,ROW()-8)="",0,INDEX(Transactions!$Q:$Q,ROW()-8))</f>
        <v>0</v>
      </c>
    </row>
    <row r="9509" spans="2:6" x14ac:dyDescent="0.15">
      <c r="B9509">
        <f ca="1">IF(INDEX(Transactions!$L:$L,ROW()-8)="",TODAY(),INDEX(Transactions!$G:$G,ROW()-8))</f>
        <v>46238</v>
      </c>
      <c r="F9509">
        <f>IF(INDEX(Transactions!$L:$L,ROW()-8)="",0,INDEX(Transactions!$Q:$Q,ROW()-8))</f>
        <v>0</v>
      </c>
    </row>
    <row r="9510" spans="2:6" x14ac:dyDescent="0.15">
      <c r="B9510">
        <f ca="1">IF(INDEX(Transactions!$L:$L,ROW()-8)="",TODAY(),INDEX(Transactions!$G:$G,ROW()-8))</f>
        <v>46238</v>
      </c>
      <c r="F9510">
        <f>IF(INDEX(Transactions!$L:$L,ROW()-8)="",0,INDEX(Transactions!$Q:$Q,ROW()-8))</f>
        <v>0</v>
      </c>
    </row>
    <row r="9511" spans="2:6" x14ac:dyDescent="0.15">
      <c r="B9511">
        <f ca="1">IF(INDEX(Transactions!$L:$L,ROW()-8)="",TODAY(),INDEX(Transactions!$G:$G,ROW()-8))</f>
        <v>46238</v>
      </c>
      <c r="F9511">
        <f>IF(INDEX(Transactions!$L:$L,ROW()-8)="",0,INDEX(Transactions!$Q:$Q,ROW()-8))</f>
        <v>0</v>
      </c>
    </row>
    <row r="9512" spans="2:6" x14ac:dyDescent="0.15">
      <c r="B9512">
        <f ca="1">IF(INDEX(Transactions!$L:$L,ROW()-8)="",TODAY(),INDEX(Transactions!$G:$G,ROW()-8))</f>
        <v>46238</v>
      </c>
      <c r="F9512">
        <f>IF(INDEX(Transactions!$L:$L,ROW()-8)="",0,INDEX(Transactions!$Q:$Q,ROW()-8))</f>
        <v>0</v>
      </c>
    </row>
    <row r="9513" spans="2:6" x14ac:dyDescent="0.15">
      <c r="B9513">
        <f ca="1">IF(INDEX(Transactions!$L:$L,ROW()-8)="",TODAY(),INDEX(Transactions!$G:$G,ROW()-8))</f>
        <v>46238</v>
      </c>
      <c r="F9513">
        <f>IF(INDEX(Transactions!$L:$L,ROW()-8)="",0,INDEX(Transactions!$Q:$Q,ROW()-8))</f>
        <v>0</v>
      </c>
    </row>
    <row r="9514" spans="2:6" x14ac:dyDescent="0.15">
      <c r="B9514">
        <f ca="1">IF(INDEX(Transactions!$L:$L,ROW()-8)="",TODAY(),INDEX(Transactions!$G:$G,ROW()-8))</f>
        <v>46238</v>
      </c>
      <c r="F9514">
        <f>IF(INDEX(Transactions!$L:$L,ROW()-8)="",0,INDEX(Transactions!$Q:$Q,ROW()-8))</f>
        <v>0</v>
      </c>
    </row>
    <row r="9515" spans="2:6" x14ac:dyDescent="0.15">
      <c r="B9515">
        <f ca="1">IF(INDEX(Transactions!$L:$L,ROW()-8)="",TODAY(),INDEX(Transactions!$G:$G,ROW()-8))</f>
        <v>46238</v>
      </c>
      <c r="F9515">
        <f>IF(INDEX(Transactions!$L:$L,ROW()-8)="",0,INDEX(Transactions!$Q:$Q,ROW()-8))</f>
        <v>0</v>
      </c>
    </row>
    <row r="9516" spans="2:6" x14ac:dyDescent="0.15">
      <c r="B9516">
        <f ca="1">IF(INDEX(Transactions!$L:$L,ROW()-8)="",TODAY(),INDEX(Transactions!$G:$G,ROW()-8))</f>
        <v>46238</v>
      </c>
      <c r="F9516">
        <f>IF(INDEX(Transactions!$L:$L,ROW()-8)="",0,INDEX(Transactions!$Q:$Q,ROW()-8))</f>
        <v>0</v>
      </c>
    </row>
    <row r="9517" spans="2:6" x14ac:dyDescent="0.15">
      <c r="B9517">
        <f ca="1">IF(INDEX(Transactions!$L:$L,ROW()-8)="",TODAY(),INDEX(Transactions!$G:$G,ROW()-8))</f>
        <v>46238</v>
      </c>
      <c r="F9517">
        <f>IF(INDEX(Transactions!$L:$L,ROW()-8)="",0,INDEX(Transactions!$Q:$Q,ROW()-8))</f>
        <v>0</v>
      </c>
    </row>
    <row r="9518" spans="2:6" x14ac:dyDescent="0.15">
      <c r="B9518">
        <f ca="1">IF(INDEX(Transactions!$L:$L,ROW()-8)="",TODAY(),INDEX(Transactions!$G:$G,ROW()-8))</f>
        <v>46238</v>
      </c>
      <c r="F9518">
        <f>IF(INDEX(Transactions!$L:$L,ROW()-8)="",0,INDEX(Transactions!$Q:$Q,ROW()-8))</f>
        <v>0</v>
      </c>
    </row>
    <row r="9519" spans="2:6" x14ac:dyDescent="0.15">
      <c r="B9519">
        <f ca="1">IF(INDEX(Transactions!$L:$L,ROW()-8)="",TODAY(),INDEX(Transactions!$G:$G,ROW()-8))</f>
        <v>46238</v>
      </c>
      <c r="F9519">
        <f>IF(INDEX(Transactions!$L:$L,ROW()-8)="",0,INDEX(Transactions!$Q:$Q,ROW()-8))</f>
        <v>0</v>
      </c>
    </row>
    <row r="9520" spans="2:6" x14ac:dyDescent="0.15">
      <c r="B9520">
        <f ca="1">IF(INDEX(Transactions!$L:$L,ROW()-8)="",TODAY(),INDEX(Transactions!$G:$G,ROW()-8))</f>
        <v>46238</v>
      </c>
      <c r="F9520">
        <f>IF(INDEX(Transactions!$L:$L,ROW()-8)="",0,INDEX(Transactions!$Q:$Q,ROW()-8))</f>
        <v>0</v>
      </c>
    </row>
    <row r="9521" spans="2:6" x14ac:dyDescent="0.15">
      <c r="B9521">
        <f ca="1">IF(INDEX(Transactions!$L:$L,ROW()-8)="",TODAY(),INDEX(Transactions!$G:$G,ROW()-8))</f>
        <v>46238</v>
      </c>
      <c r="F9521">
        <f>IF(INDEX(Transactions!$L:$L,ROW()-8)="",0,INDEX(Transactions!$Q:$Q,ROW()-8))</f>
        <v>0</v>
      </c>
    </row>
    <row r="9522" spans="2:6" x14ac:dyDescent="0.15">
      <c r="B9522">
        <f ca="1">IF(INDEX(Transactions!$L:$L,ROW()-8)="",TODAY(),INDEX(Transactions!$G:$G,ROW()-8))</f>
        <v>46238</v>
      </c>
      <c r="F9522">
        <f>IF(INDEX(Transactions!$L:$L,ROW()-8)="",0,INDEX(Transactions!$Q:$Q,ROW()-8))</f>
        <v>0</v>
      </c>
    </row>
    <row r="9523" spans="2:6" x14ac:dyDescent="0.15">
      <c r="B9523">
        <f ca="1">IF(INDEX(Transactions!$L:$L,ROW()-8)="",TODAY(),INDEX(Transactions!$G:$G,ROW()-8))</f>
        <v>46238</v>
      </c>
      <c r="F9523">
        <f>IF(INDEX(Transactions!$L:$L,ROW()-8)="",0,INDEX(Transactions!$Q:$Q,ROW()-8))</f>
        <v>0</v>
      </c>
    </row>
    <row r="9524" spans="2:6" x14ac:dyDescent="0.15">
      <c r="B9524">
        <f ca="1">IF(INDEX(Transactions!$L:$L,ROW()-8)="",TODAY(),INDEX(Transactions!$G:$G,ROW()-8))</f>
        <v>46238</v>
      </c>
      <c r="F9524">
        <f>IF(INDEX(Transactions!$L:$L,ROW()-8)="",0,INDEX(Transactions!$Q:$Q,ROW()-8))</f>
        <v>0</v>
      </c>
    </row>
    <row r="9525" spans="2:6" x14ac:dyDescent="0.15">
      <c r="B9525">
        <f ca="1">IF(INDEX(Transactions!$L:$L,ROW()-8)="",TODAY(),INDEX(Transactions!$G:$G,ROW()-8))</f>
        <v>46238</v>
      </c>
      <c r="F9525">
        <f>IF(INDEX(Transactions!$L:$L,ROW()-8)="",0,INDEX(Transactions!$Q:$Q,ROW()-8))</f>
        <v>0</v>
      </c>
    </row>
    <row r="9526" spans="2:6" x14ac:dyDescent="0.15">
      <c r="B9526">
        <f ca="1">IF(INDEX(Transactions!$L:$L,ROW()-8)="",TODAY(),INDEX(Transactions!$G:$G,ROW()-8))</f>
        <v>46238</v>
      </c>
      <c r="F9526">
        <f>IF(INDEX(Transactions!$L:$L,ROW()-8)="",0,INDEX(Transactions!$Q:$Q,ROW()-8))</f>
        <v>0</v>
      </c>
    </row>
    <row r="9527" spans="2:6" x14ac:dyDescent="0.15">
      <c r="B9527">
        <f ca="1">IF(INDEX(Transactions!$L:$L,ROW()-8)="",TODAY(),INDEX(Transactions!$G:$G,ROW()-8))</f>
        <v>46238</v>
      </c>
      <c r="F9527">
        <f>IF(INDEX(Transactions!$L:$L,ROW()-8)="",0,INDEX(Transactions!$Q:$Q,ROW()-8))</f>
        <v>0</v>
      </c>
    </row>
    <row r="9528" spans="2:6" x14ac:dyDescent="0.15">
      <c r="B9528">
        <f ca="1">IF(INDEX(Transactions!$L:$L,ROW()-8)="",TODAY(),INDEX(Transactions!$G:$G,ROW()-8))</f>
        <v>46238</v>
      </c>
      <c r="F9528">
        <f>IF(INDEX(Transactions!$L:$L,ROW()-8)="",0,INDEX(Transactions!$Q:$Q,ROW()-8))</f>
        <v>0</v>
      </c>
    </row>
    <row r="9529" spans="2:6" x14ac:dyDescent="0.15">
      <c r="B9529">
        <f ca="1">IF(INDEX(Transactions!$L:$L,ROW()-8)="",TODAY(),INDEX(Transactions!$G:$G,ROW()-8))</f>
        <v>46238</v>
      </c>
      <c r="F9529">
        <f>IF(INDEX(Transactions!$L:$L,ROW()-8)="",0,INDEX(Transactions!$Q:$Q,ROW()-8))</f>
        <v>0</v>
      </c>
    </row>
    <row r="9530" spans="2:6" x14ac:dyDescent="0.15">
      <c r="B9530">
        <f ca="1">IF(INDEX(Transactions!$L:$L,ROW()-8)="",TODAY(),INDEX(Transactions!$G:$G,ROW()-8))</f>
        <v>46238</v>
      </c>
      <c r="F9530">
        <f>IF(INDEX(Transactions!$L:$L,ROW()-8)="",0,INDEX(Transactions!$Q:$Q,ROW()-8))</f>
        <v>0</v>
      </c>
    </row>
    <row r="9531" spans="2:6" x14ac:dyDescent="0.15">
      <c r="B9531">
        <f ca="1">IF(INDEX(Transactions!$L:$L,ROW()-8)="",TODAY(),INDEX(Transactions!$G:$G,ROW()-8))</f>
        <v>46238</v>
      </c>
      <c r="F9531">
        <f>IF(INDEX(Transactions!$L:$L,ROW()-8)="",0,INDEX(Transactions!$Q:$Q,ROW()-8))</f>
        <v>0</v>
      </c>
    </row>
    <row r="9532" spans="2:6" x14ac:dyDescent="0.15">
      <c r="B9532">
        <f ca="1">IF(INDEX(Transactions!$L:$L,ROW()-8)="",TODAY(),INDEX(Transactions!$G:$G,ROW()-8))</f>
        <v>46238</v>
      </c>
      <c r="F9532">
        <f>IF(INDEX(Transactions!$L:$L,ROW()-8)="",0,INDEX(Transactions!$Q:$Q,ROW()-8))</f>
        <v>0</v>
      </c>
    </row>
    <row r="9533" spans="2:6" x14ac:dyDescent="0.15">
      <c r="B9533">
        <f ca="1">IF(INDEX(Transactions!$L:$L,ROW()-8)="",TODAY(),INDEX(Transactions!$G:$G,ROW()-8))</f>
        <v>46238</v>
      </c>
      <c r="F9533">
        <f>IF(INDEX(Transactions!$L:$L,ROW()-8)="",0,INDEX(Transactions!$Q:$Q,ROW()-8))</f>
        <v>0</v>
      </c>
    </row>
    <row r="9534" spans="2:6" x14ac:dyDescent="0.15">
      <c r="B9534">
        <f ca="1">IF(INDEX(Transactions!$L:$L,ROW()-8)="",TODAY(),INDEX(Transactions!$G:$G,ROW()-8))</f>
        <v>46238</v>
      </c>
      <c r="F9534">
        <f>IF(INDEX(Transactions!$L:$L,ROW()-8)="",0,INDEX(Transactions!$Q:$Q,ROW()-8))</f>
        <v>0</v>
      </c>
    </row>
    <row r="9535" spans="2:6" x14ac:dyDescent="0.15">
      <c r="B9535">
        <f ca="1">IF(INDEX(Transactions!$L:$L,ROW()-8)="",TODAY(),INDEX(Transactions!$G:$G,ROW()-8))</f>
        <v>46238</v>
      </c>
      <c r="F9535">
        <f>IF(INDEX(Transactions!$L:$L,ROW()-8)="",0,INDEX(Transactions!$Q:$Q,ROW()-8))</f>
        <v>0</v>
      </c>
    </row>
    <row r="9536" spans="2:6" x14ac:dyDescent="0.15">
      <c r="B9536">
        <f ca="1">IF(INDEX(Transactions!$L:$L,ROW()-8)="",TODAY(),INDEX(Transactions!$G:$G,ROW()-8))</f>
        <v>46238</v>
      </c>
      <c r="F9536">
        <f>IF(INDEX(Transactions!$L:$L,ROW()-8)="",0,INDEX(Transactions!$Q:$Q,ROW()-8))</f>
        <v>0</v>
      </c>
    </row>
    <row r="9537" spans="2:6" x14ac:dyDescent="0.15">
      <c r="B9537">
        <f ca="1">IF(INDEX(Transactions!$L:$L,ROW()-8)="",TODAY(),INDEX(Transactions!$G:$G,ROW()-8))</f>
        <v>46238</v>
      </c>
      <c r="F9537">
        <f>IF(INDEX(Transactions!$L:$L,ROW()-8)="",0,INDEX(Transactions!$Q:$Q,ROW()-8))</f>
        <v>0</v>
      </c>
    </row>
    <row r="9538" spans="2:6" x14ac:dyDescent="0.15">
      <c r="B9538">
        <f ca="1">IF(INDEX(Transactions!$L:$L,ROW()-8)="",TODAY(),INDEX(Transactions!$G:$G,ROW()-8))</f>
        <v>46238</v>
      </c>
      <c r="F9538">
        <f>IF(INDEX(Transactions!$L:$L,ROW()-8)="",0,INDEX(Transactions!$Q:$Q,ROW()-8))</f>
        <v>0</v>
      </c>
    </row>
    <row r="9539" spans="2:6" x14ac:dyDescent="0.15">
      <c r="B9539">
        <f ca="1">IF(INDEX(Transactions!$L:$L,ROW()-8)="",TODAY(),INDEX(Transactions!$G:$G,ROW()-8))</f>
        <v>46238</v>
      </c>
      <c r="F9539">
        <f>IF(INDEX(Transactions!$L:$L,ROW()-8)="",0,INDEX(Transactions!$Q:$Q,ROW()-8))</f>
        <v>0</v>
      </c>
    </row>
    <row r="9540" spans="2:6" x14ac:dyDescent="0.15">
      <c r="B9540">
        <f ca="1">IF(INDEX(Transactions!$L:$L,ROW()-8)="",TODAY(),INDEX(Transactions!$G:$G,ROW()-8))</f>
        <v>46238</v>
      </c>
      <c r="F9540">
        <f>IF(INDEX(Transactions!$L:$L,ROW()-8)="",0,INDEX(Transactions!$Q:$Q,ROW()-8))</f>
        <v>0</v>
      </c>
    </row>
    <row r="9541" spans="2:6" x14ac:dyDescent="0.15">
      <c r="B9541">
        <f ca="1">IF(INDEX(Transactions!$L:$L,ROW()-8)="",TODAY(),INDEX(Transactions!$G:$G,ROW()-8))</f>
        <v>46238</v>
      </c>
      <c r="F9541">
        <f>IF(INDEX(Transactions!$L:$L,ROW()-8)="",0,INDEX(Transactions!$Q:$Q,ROW()-8))</f>
        <v>0</v>
      </c>
    </row>
    <row r="9542" spans="2:6" x14ac:dyDescent="0.15">
      <c r="B9542">
        <f ca="1">IF(INDEX(Transactions!$L:$L,ROW()-8)="",TODAY(),INDEX(Transactions!$G:$G,ROW()-8))</f>
        <v>46238</v>
      </c>
      <c r="F9542">
        <f>IF(INDEX(Transactions!$L:$L,ROW()-8)="",0,INDEX(Transactions!$Q:$Q,ROW()-8))</f>
        <v>0</v>
      </c>
    </row>
    <row r="9543" spans="2:6" x14ac:dyDescent="0.15">
      <c r="B9543">
        <f ca="1">IF(INDEX(Transactions!$L:$L,ROW()-8)="",TODAY(),INDEX(Transactions!$G:$G,ROW()-8))</f>
        <v>46238</v>
      </c>
      <c r="F9543">
        <f>IF(INDEX(Transactions!$L:$L,ROW()-8)="",0,INDEX(Transactions!$Q:$Q,ROW()-8))</f>
        <v>0</v>
      </c>
    </row>
    <row r="9544" spans="2:6" x14ac:dyDescent="0.15">
      <c r="B9544">
        <f ca="1">IF(INDEX(Transactions!$L:$L,ROW()-8)="",TODAY(),INDEX(Transactions!$G:$G,ROW()-8))</f>
        <v>46238</v>
      </c>
      <c r="F9544">
        <f>IF(INDEX(Transactions!$L:$L,ROW()-8)="",0,INDEX(Transactions!$Q:$Q,ROW()-8))</f>
        <v>0</v>
      </c>
    </row>
    <row r="9545" spans="2:6" x14ac:dyDescent="0.15">
      <c r="B9545">
        <f ca="1">IF(INDEX(Transactions!$L:$L,ROW()-8)="",TODAY(),INDEX(Transactions!$G:$G,ROW()-8))</f>
        <v>46238</v>
      </c>
      <c r="F9545">
        <f>IF(INDEX(Transactions!$L:$L,ROW()-8)="",0,INDEX(Transactions!$Q:$Q,ROW()-8))</f>
        <v>0</v>
      </c>
    </row>
    <row r="9546" spans="2:6" x14ac:dyDescent="0.15">
      <c r="B9546">
        <f ca="1">IF(INDEX(Transactions!$L:$L,ROW()-8)="",TODAY(),INDEX(Transactions!$G:$G,ROW()-8))</f>
        <v>46238</v>
      </c>
      <c r="F9546">
        <f>IF(INDEX(Transactions!$L:$L,ROW()-8)="",0,INDEX(Transactions!$Q:$Q,ROW()-8))</f>
        <v>0</v>
      </c>
    </row>
    <row r="9547" spans="2:6" x14ac:dyDescent="0.15">
      <c r="B9547">
        <f ca="1">IF(INDEX(Transactions!$L:$L,ROW()-8)="",TODAY(),INDEX(Transactions!$G:$G,ROW()-8))</f>
        <v>46238</v>
      </c>
      <c r="F9547">
        <f>IF(INDEX(Transactions!$L:$L,ROW()-8)="",0,INDEX(Transactions!$Q:$Q,ROW()-8))</f>
        <v>0</v>
      </c>
    </row>
    <row r="9548" spans="2:6" x14ac:dyDescent="0.15">
      <c r="B9548">
        <f ca="1">IF(INDEX(Transactions!$L:$L,ROW()-8)="",TODAY(),INDEX(Transactions!$G:$G,ROW()-8))</f>
        <v>46238</v>
      </c>
      <c r="F9548">
        <f>IF(INDEX(Transactions!$L:$L,ROW()-8)="",0,INDEX(Transactions!$Q:$Q,ROW()-8))</f>
        <v>0</v>
      </c>
    </row>
    <row r="9549" spans="2:6" x14ac:dyDescent="0.15">
      <c r="B9549">
        <f ca="1">IF(INDEX(Transactions!$L:$L,ROW()-8)="",TODAY(),INDEX(Transactions!$G:$G,ROW()-8))</f>
        <v>46238</v>
      </c>
      <c r="F9549">
        <f>IF(INDEX(Transactions!$L:$L,ROW()-8)="",0,INDEX(Transactions!$Q:$Q,ROW()-8))</f>
        <v>0</v>
      </c>
    </row>
    <row r="9550" spans="2:6" x14ac:dyDescent="0.15">
      <c r="B9550">
        <f ca="1">IF(INDEX(Transactions!$L:$L,ROW()-8)="",TODAY(),INDEX(Transactions!$G:$G,ROW()-8))</f>
        <v>46238</v>
      </c>
      <c r="F9550">
        <f>IF(INDEX(Transactions!$L:$L,ROW()-8)="",0,INDEX(Transactions!$Q:$Q,ROW()-8))</f>
        <v>0</v>
      </c>
    </row>
    <row r="9551" spans="2:6" x14ac:dyDescent="0.15">
      <c r="B9551">
        <f ca="1">IF(INDEX(Transactions!$L:$L,ROW()-8)="",TODAY(),INDEX(Transactions!$G:$G,ROW()-8))</f>
        <v>46238</v>
      </c>
      <c r="F9551">
        <f>IF(INDEX(Transactions!$L:$L,ROW()-8)="",0,INDEX(Transactions!$Q:$Q,ROW()-8))</f>
        <v>0</v>
      </c>
    </row>
    <row r="9552" spans="2:6" x14ac:dyDescent="0.15">
      <c r="B9552">
        <f ca="1">IF(INDEX(Transactions!$L:$L,ROW()-8)="",TODAY(),INDEX(Transactions!$G:$G,ROW()-8))</f>
        <v>46238</v>
      </c>
      <c r="F9552">
        <f>IF(INDEX(Transactions!$L:$L,ROW()-8)="",0,INDEX(Transactions!$Q:$Q,ROW()-8))</f>
        <v>0</v>
      </c>
    </row>
    <row r="9553" spans="2:6" x14ac:dyDescent="0.15">
      <c r="B9553">
        <f ca="1">IF(INDEX(Transactions!$L:$L,ROW()-8)="",TODAY(),INDEX(Transactions!$G:$G,ROW()-8))</f>
        <v>46238</v>
      </c>
      <c r="F9553">
        <f>IF(INDEX(Transactions!$L:$L,ROW()-8)="",0,INDEX(Transactions!$Q:$Q,ROW()-8))</f>
        <v>0</v>
      </c>
    </row>
    <row r="9554" spans="2:6" x14ac:dyDescent="0.15">
      <c r="B9554">
        <f ca="1">IF(INDEX(Transactions!$L:$L,ROW()-8)="",TODAY(),INDEX(Transactions!$G:$G,ROW()-8))</f>
        <v>46238</v>
      </c>
      <c r="F9554">
        <f>IF(INDEX(Transactions!$L:$L,ROW()-8)="",0,INDEX(Transactions!$Q:$Q,ROW()-8))</f>
        <v>0</v>
      </c>
    </row>
    <row r="9555" spans="2:6" x14ac:dyDescent="0.15">
      <c r="B9555">
        <f ca="1">IF(INDEX(Transactions!$L:$L,ROW()-8)="",TODAY(),INDEX(Transactions!$G:$G,ROW()-8))</f>
        <v>46238</v>
      </c>
      <c r="F9555">
        <f>IF(INDEX(Transactions!$L:$L,ROW()-8)="",0,INDEX(Transactions!$Q:$Q,ROW()-8))</f>
        <v>0</v>
      </c>
    </row>
    <row r="9556" spans="2:6" x14ac:dyDescent="0.15">
      <c r="B9556">
        <f ca="1">IF(INDEX(Transactions!$L:$L,ROW()-8)="",TODAY(),INDEX(Transactions!$G:$G,ROW()-8))</f>
        <v>46238</v>
      </c>
      <c r="F9556">
        <f>IF(INDEX(Transactions!$L:$L,ROW()-8)="",0,INDEX(Transactions!$Q:$Q,ROW()-8))</f>
        <v>0</v>
      </c>
    </row>
    <row r="9557" spans="2:6" x14ac:dyDescent="0.15">
      <c r="B9557">
        <f ca="1">IF(INDEX(Transactions!$L:$L,ROW()-8)="",TODAY(),INDEX(Transactions!$G:$G,ROW()-8))</f>
        <v>46238</v>
      </c>
      <c r="F9557">
        <f>IF(INDEX(Transactions!$L:$L,ROW()-8)="",0,INDEX(Transactions!$Q:$Q,ROW()-8))</f>
        <v>0</v>
      </c>
    </row>
    <row r="9558" spans="2:6" x14ac:dyDescent="0.15">
      <c r="B9558">
        <f ca="1">IF(INDEX(Transactions!$L:$L,ROW()-8)="",TODAY(),INDEX(Transactions!$G:$G,ROW()-8))</f>
        <v>46238</v>
      </c>
      <c r="F9558">
        <f>IF(INDEX(Transactions!$L:$L,ROW()-8)="",0,INDEX(Transactions!$Q:$Q,ROW()-8))</f>
        <v>0</v>
      </c>
    </row>
    <row r="9559" spans="2:6" x14ac:dyDescent="0.15">
      <c r="B9559">
        <f ca="1">IF(INDEX(Transactions!$L:$L,ROW()-8)="",TODAY(),INDEX(Transactions!$G:$G,ROW()-8))</f>
        <v>46238</v>
      </c>
      <c r="F9559">
        <f>IF(INDEX(Transactions!$L:$L,ROW()-8)="",0,INDEX(Transactions!$Q:$Q,ROW()-8))</f>
        <v>0</v>
      </c>
    </row>
    <row r="9560" spans="2:6" x14ac:dyDescent="0.15">
      <c r="B9560">
        <f ca="1">IF(INDEX(Transactions!$L:$L,ROW()-8)="",TODAY(),INDEX(Transactions!$G:$G,ROW()-8))</f>
        <v>46238</v>
      </c>
      <c r="F9560">
        <f>IF(INDEX(Transactions!$L:$L,ROW()-8)="",0,INDEX(Transactions!$Q:$Q,ROW()-8))</f>
        <v>0</v>
      </c>
    </row>
    <row r="9561" spans="2:6" x14ac:dyDescent="0.15">
      <c r="B9561">
        <f ca="1">IF(INDEX(Transactions!$L:$L,ROW()-8)="",TODAY(),INDEX(Transactions!$G:$G,ROW()-8))</f>
        <v>46238</v>
      </c>
      <c r="F9561">
        <f>IF(INDEX(Transactions!$L:$L,ROW()-8)="",0,INDEX(Transactions!$Q:$Q,ROW()-8))</f>
        <v>0</v>
      </c>
    </row>
    <row r="9562" spans="2:6" x14ac:dyDescent="0.15">
      <c r="B9562">
        <f ca="1">IF(INDEX(Transactions!$L:$L,ROW()-8)="",TODAY(),INDEX(Transactions!$G:$G,ROW()-8))</f>
        <v>46238</v>
      </c>
      <c r="F9562">
        <f>IF(INDEX(Transactions!$L:$L,ROW()-8)="",0,INDEX(Transactions!$Q:$Q,ROW()-8))</f>
        <v>0</v>
      </c>
    </row>
    <row r="9563" spans="2:6" x14ac:dyDescent="0.15">
      <c r="B9563">
        <f ca="1">IF(INDEX(Transactions!$L:$L,ROW()-8)="",TODAY(),INDEX(Transactions!$G:$G,ROW()-8))</f>
        <v>46238</v>
      </c>
      <c r="F9563">
        <f>IF(INDEX(Transactions!$L:$L,ROW()-8)="",0,INDEX(Transactions!$Q:$Q,ROW()-8))</f>
        <v>0</v>
      </c>
    </row>
    <row r="9564" spans="2:6" x14ac:dyDescent="0.15">
      <c r="B9564">
        <f ca="1">IF(INDEX(Transactions!$L:$L,ROW()-8)="",TODAY(),INDEX(Transactions!$G:$G,ROW()-8))</f>
        <v>46238</v>
      </c>
      <c r="F9564">
        <f>IF(INDEX(Transactions!$L:$L,ROW()-8)="",0,INDEX(Transactions!$Q:$Q,ROW()-8))</f>
        <v>0</v>
      </c>
    </row>
    <row r="9565" spans="2:6" x14ac:dyDescent="0.15">
      <c r="B9565">
        <f ca="1">IF(INDEX(Transactions!$L:$L,ROW()-8)="",TODAY(),INDEX(Transactions!$G:$G,ROW()-8))</f>
        <v>46238</v>
      </c>
      <c r="F9565">
        <f>IF(INDEX(Transactions!$L:$L,ROW()-8)="",0,INDEX(Transactions!$Q:$Q,ROW()-8))</f>
        <v>0</v>
      </c>
    </row>
    <row r="9566" spans="2:6" x14ac:dyDescent="0.15">
      <c r="B9566">
        <f ca="1">IF(INDEX(Transactions!$L:$L,ROW()-8)="",TODAY(),INDEX(Transactions!$G:$G,ROW()-8))</f>
        <v>46238</v>
      </c>
      <c r="F9566">
        <f>IF(INDEX(Transactions!$L:$L,ROW()-8)="",0,INDEX(Transactions!$Q:$Q,ROW()-8))</f>
        <v>0</v>
      </c>
    </row>
    <row r="9567" spans="2:6" x14ac:dyDescent="0.15">
      <c r="B9567">
        <f ca="1">IF(INDEX(Transactions!$L:$L,ROW()-8)="",TODAY(),INDEX(Transactions!$G:$G,ROW()-8))</f>
        <v>46238</v>
      </c>
      <c r="F9567">
        <f>IF(INDEX(Transactions!$L:$L,ROW()-8)="",0,INDEX(Transactions!$Q:$Q,ROW()-8))</f>
        <v>0</v>
      </c>
    </row>
    <row r="9568" spans="2:6" x14ac:dyDescent="0.15">
      <c r="B9568">
        <f ca="1">IF(INDEX(Transactions!$L:$L,ROW()-8)="",TODAY(),INDEX(Transactions!$G:$G,ROW()-8))</f>
        <v>46238</v>
      </c>
      <c r="F9568">
        <f>IF(INDEX(Transactions!$L:$L,ROW()-8)="",0,INDEX(Transactions!$Q:$Q,ROW()-8))</f>
        <v>0</v>
      </c>
    </row>
    <row r="9569" spans="2:6" x14ac:dyDescent="0.15">
      <c r="B9569">
        <f ca="1">IF(INDEX(Transactions!$L:$L,ROW()-8)="",TODAY(),INDEX(Transactions!$G:$G,ROW()-8))</f>
        <v>46238</v>
      </c>
      <c r="F9569">
        <f>IF(INDEX(Transactions!$L:$L,ROW()-8)="",0,INDEX(Transactions!$Q:$Q,ROW()-8))</f>
        <v>0</v>
      </c>
    </row>
    <row r="9570" spans="2:6" x14ac:dyDescent="0.15">
      <c r="B9570">
        <f ca="1">IF(INDEX(Transactions!$L:$L,ROW()-8)="",TODAY(),INDEX(Transactions!$G:$G,ROW()-8))</f>
        <v>46238</v>
      </c>
      <c r="F9570">
        <f>IF(INDEX(Transactions!$L:$L,ROW()-8)="",0,INDEX(Transactions!$Q:$Q,ROW()-8))</f>
        <v>0</v>
      </c>
    </row>
    <row r="9571" spans="2:6" x14ac:dyDescent="0.15">
      <c r="B9571">
        <f ca="1">IF(INDEX(Transactions!$L:$L,ROW()-8)="",TODAY(),INDEX(Transactions!$G:$G,ROW()-8))</f>
        <v>46238</v>
      </c>
      <c r="F9571">
        <f>IF(INDEX(Transactions!$L:$L,ROW()-8)="",0,INDEX(Transactions!$Q:$Q,ROW()-8))</f>
        <v>0</v>
      </c>
    </row>
    <row r="9572" spans="2:6" x14ac:dyDescent="0.15">
      <c r="B9572">
        <f ca="1">IF(INDEX(Transactions!$L:$L,ROW()-8)="",TODAY(),INDEX(Transactions!$G:$G,ROW()-8))</f>
        <v>46238</v>
      </c>
      <c r="F9572">
        <f>IF(INDEX(Transactions!$L:$L,ROW()-8)="",0,INDEX(Transactions!$Q:$Q,ROW()-8))</f>
        <v>0</v>
      </c>
    </row>
    <row r="9573" spans="2:6" x14ac:dyDescent="0.15">
      <c r="B9573">
        <f ca="1">IF(INDEX(Transactions!$L:$L,ROW()-8)="",TODAY(),INDEX(Transactions!$G:$G,ROW()-8))</f>
        <v>46238</v>
      </c>
      <c r="F9573">
        <f>IF(INDEX(Transactions!$L:$L,ROW()-8)="",0,INDEX(Transactions!$Q:$Q,ROW()-8))</f>
        <v>0</v>
      </c>
    </row>
    <row r="9574" spans="2:6" x14ac:dyDescent="0.15">
      <c r="B9574">
        <f ca="1">IF(INDEX(Transactions!$L:$L,ROW()-8)="",TODAY(),INDEX(Transactions!$G:$G,ROW()-8))</f>
        <v>46238</v>
      </c>
      <c r="F9574">
        <f>IF(INDEX(Transactions!$L:$L,ROW()-8)="",0,INDEX(Transactions!$Q:$Q,ROW()-8))</f>
        <v>0</v>
      </c>
    </row>
    <row r="9575" spans="2:6" x14ac:dyDescent="0.15">
      <c r="B9575">
        <f ca="1">IF(INDEX(Transactions!$L:$L,ROW()-8)="",TODAY(),INDEX(Transactions!$G:$G,ROW()-8))</f>
        <v>46238</v>
      </c>
      <c r="F9575">
        <f>IF(INDEX(Transactions!$L:$L,ROW()-8)="",0,INDEX(Transactions!$Q:$Q,ROW()-8))</f>
        <v>0</v>
      </c>
    </row>
    <row r="9576" spans="2:6" x14ac:dyDescent="0.15">
      <c r="B9576">
        <f ca="1">IF(INDEX(Transactions!$L:$L,ROW()-8)="",TODAY(),INDEX(Transactions!$G:$G,ROW()-8))</f>
        <v>46238</v>
      </c>
      <c r="F9576">
        <f>IF(INDEX(Transactions!$L:$L,ROW()-8)="",0,INDEX(Transactions!$Q:$Q,ROW()-8))</f>
        <v>0</v>
      </c>
    </row>
    <row r="9577" spans="2:6" x14ac:dyDescent="0.15">
      <c r="B9577">
        <f ca="1">IF(INDEX(Transactions!$L:$L,ROW()-8)="",TODAY(),INDEX(Transactions!$G:$G,ROW()-8))</f>
        <v>46238</v>
      </c>
      <c r="F9577">
        <f>IF(INDEX(Transactions!$L:$L,ROW()-8)="",0,INDEX(Transactions!$Q:$Q,ROW()-8))</f>
        <v>0</v>
      </c>
    </row>
    <row r="9578" spans="2:6" x14ac:dyDescent="0.15">
      <c r="B9578">
        <f ca="1">IF(INDEX(Transactions!$L:$L,ROW()-8)="",TODAY(),INDEX(Transactions!$G:$G,ROW()-8))</f>
        <v>46238</v>
      </c>
      <c r="F9578">
        <f>IF(INDEX(Transactions!$L:$L,ROW()-8)="",0,INDEX(Transactions!$Q:$Q,ROW()-8))</f>
        <v>0</v>
      </c>
    </row>
    <row r="9579" spans="2:6" x14ac:dyDescent="0.15">
      <c r="B9579">
        <f ca="1">IF(INDEX(Transactions!$L:$L,ROW()-8)="",TODAY(),INDEX(Transactions!$G:$G,ROW()-8))</f>
        <v>46238</v>
      </c>
      <c r="F9579">
        <f>IF(INDEX(Transactions!$L:$L,ROW()-8)="",0,INDEX(Transactions!$Q:$Q,ROW()-8))</f>
        <v>0</v>
      </c>
    </row>
    <row r="9580" spans="2:6" x14ac:dyDescent="0.15">
      <c r="B9580">
        <f ca="1">IF(INDEX(Transactions!$L:$L,ROW()-8)="",TODAY(),INDEX(Transactions!$G:$G,ROW()-8))</f>
        <v>46238</v>
      </c>
      <c r="F9580">
        <f>IF(INDEX(Transactions!$L:$L,ROW()-8)="",0,INDEX(Transactions!$Q:$Q,ROW()-8))</f>
        <v>0</v>
      </c>
    </row>
    <row r="9581" spans="2:6" x14ac:dyDescent="0.15">
      <c r="B9581">
        <f ca="1">IF(INDEX(Transactions!$L:$L,ROW()-8)="",TODAY(),INDEX(Transactions!$G:$G,ROW()-8))</f>
        <v>46238</v>
      </c>
      <c r="F9581">
        <f>IF(INDEX(Transactions!$L:$L,ROW()-8)="",0,INDEX(Transactions!$Q:$Q,ROW()-8))</f>
        <v>0</v>
      </c>
    </row>
    <row r="9582" spans="2:6" x14ac:dyDescent="0.15">
      <c r="B9582">
        <f ca="1">IF(INDEX(Transactions!$L:$L,ROW()-8)="",TODAY(),INDEX(Transactions!$G:$G,ROW()-8))</f>
        <v>46238</v>
      </c>
      <c r="F9582">
        <f>IF(INDEX(Transactions!$L:$L,ROW()-8)="",0,INDEX(Transactions!$Q:$Q,ROW()-8))</f>
        <v>0</v>
      </c>
    </row>
    <row r="9583" spans="2:6" x14ac:dyDescent="0.15">
      <c r="B9583">
        <f ca="1">IF(INDEX(Transactions!$L:$L,ROW()-8)="",TODAY(),INDEX(Transactions!$G:$G,ROW()-8))</f>
        <v>46238</v>
      </c>
      <c r="F9583">
        <f>IF(INDEX(Transactions!$L:$L,ROW()-8)="",0,INDEX(Transactions!$Q:$Q,ROW()-8))</f>
        <v>0</v>
      </c>
    </row>
    <row r="9584" spans="2:6" x14ac:dyDescent="0.15">
      <c r="B9584">
        <f ca="1">IF(INDEX(Transactions!$L:$L,ROW()-8)="",TODAY(),INDEX(Transactions!$G:$G,ROW()-8))</f>
        <v>46238</v>
      </c>
      <c r="F9584">
        <f>IF(INDEX(Transactions!$L:$L,ROW()-8)="",0,INDEX(Transactions!$Q:$Q,ROW()-8))</f>
        <v>0</v>
      </c>
    </row>
    <row r="9585" spans="2:6" x14ac:dyDescent="0.15">
      <c r="B9585">
        <f ca="1">IF(INDEX(Transactions!$L:$L,ROW()-8)="",TODAY(),INDEX(Transactions!$G:$G,ROW()-8))</f>
        <v>46238</v>
      </c>
      <c r="F9585">
        <f>IF(INDEX(Transactions!$L:$L,ROW()-8)="",0,INDEX(Transactions!$Q:$Q,ROW()-8))</f>
        <v>0</v>
      </c>
    </row>
    <row r="9586" spans="2:6" x14ac:dyDescent="0.15">
      <c r="B9586">
        <f ca="1">IF(INDEX(Transactions!$L:$L,ROW()-8)="",TODAY(),INDEX(Transactions!$G:$G,ROW()-8))</f>
        <v>46238</v>
      </c>
      <c r="F9586">
        <f>IF(INDEX(Transactions!$L:$L,ROW()-8)="",0,INDEX(Transactions!$Q:$Q,ROW()-8))</f>
        <v>0</v>
      </c>
    </row>
    <row r="9587" spans="2:6" x14ac:dyDescent="0.15">
      <c r="B9587">
        <f ca="1">IF(INDEX(Transactions!$L:$L,ROW()-8)="",TODAY(),INDEX(Transactions!$G:$G,ROW()-8))</f>
        <v>46238</v>
      </c>
      <c r="F9587">
        <f>IF(INDEX(Transactions!$L:$L,ROW()-8)="",0,INDEX(Transactions!$Q:$Q,ROW()-8))</f>
        <v>0</v>
      </c>
    </row>
    <row r="9588" spans="2:6" x14ac:dyDescent="0.15">
      <c r="B9588">
        <f ca="1">IF(INDEX(Transactions!$L:$L,ROW()-8)="",TODAY(),INDEX(Transactions!$G:$G,ROW()-8))</f>
        <v>46238</v>
      </c>
      <c r="F9588">
        <f>IF(INDEX(Transactions!$L:$L,ROW()-8)="",0,INDEX(Transactions!$Q:$Q,ROW()-8))</f>
        <v>0</v>
      </c>
    </row>
    <row r="9589" spans="2:6" x14ac:dyDescent="0.15">
      <c r="B9589">
        <f ca="1">IF(INDEX(Transactions!$L:$L,ROW()-8)="",TODAY(),INDEX(Transactions!$G:$G,ROW()-8))</f>
        <v>46238</v>
      </c>
      <c r="F9589">
        <f>IF(INDEX(Transactions!$L:$L,ROW()-8)="",0,INDEX(Transactions!$Q:$Q,ROW()-8))</f>
        <v>0</v>
      </c>
    </row>
    <row r="9590" spans="2:6" x14ac:dyDescent="0.15">
      <c r="B9590">
        <f ca="1">IF(INDEX(Transactions!$L:$L,ROW()-8)="",TODAY(),INDEX(Transactions!$G:$G,ROW()-8))</f>
        <v>46238</v>
      </c>
      <c r="F9590">
        <f>IF(INDEX(Transactions!$L:$L,ROW()-8)="",0,INDEX(Transactions!$Q:$Q,ROW()-8))</f>
        <v>0</v>
      </c>
    </row>
    <row r="9591" spans="2:6" x14ac:dyDescent="0.15">
      <c r="B9591">
        <f ca="1">IF(INDEX(Transactions!$L:$L,ROW()-8)="",TODAY(),INDEX(Transactions!$G:$G,ROW()-8))</f>
        <v>46238</v>
      </c>
      <c r="F9591">
        <f>IF(INDEX(Transactions!$L:$L,ROW()-8)="",0,INDEX(Transactions!$Q:$Q,ROW()-8))</f>
        <v>0</v>
      </c>
    </row>
    <row r="9592" spans="2:6" x14ac:dyDescent="0.15">
      <c r="B9592">
        <f ca="1">IF(INDEX(Transactions!$L:$L,ROW()-8)="",TODAY(),INDEX(Transactions!$G:$G,ROW()-8))</f>
        <v>46238</v>
      </c>
      <c r="F9592">
        <f>IF(INDEX(Transactions!$L:$L,ROW()-8)="",0,INDEX(Transactions!$Q:$Q,ROW()-8))</f>
        <v>0</v>
      </c>
    </row>
    <row r="9593" spans="2:6" x14ac:dyDescent="0.15">
      <c r="B9593">
        <f ca="1">IF(INDEX(Transactions!$L:$L,ROW()-8)="",TODAY(),INDEX(Transactions!$G:$G,ROW()-8))</f>
        <v>46238</v>
      </c>
      <c r="F9593">
        <f>IF(INDEX(Transactions!$L:$L,ROW()-8)="",0,INDEX(Transactions!$Q:$Q,ROW()-8))</f>
        <v>0</v>
      </c>
    </row>
    <row r="9594" spans="2:6" x14ac:dyDescent="0.15">
      <c r="B9594">
        <f ca="1">IF(INDEX(Transactions!$L:$L,ROW()-8)="",TODAY(),INDEX(Transactions!$G:$G,ROW()-8))</f>
        <v>46238</v>
      </c>
      <c r="F9594">
        <f>IF(INDEX(Transactions!$L:$L,ROW()-8)="",0,INDEX(Transactions!$Q:$Q,ROW()-8))</f>
        <v>0</v>
      </c>
    </row>
    <row r="9595" spans="2:6" x14ac:dyDescent="0.15">
      <c r="B9595">
        <f ca="1">IF(INDEX(Transactions!$L:$L,ROW()-8)="",TODAY(),INDEX(Transactions!$G:$G,ROW()-8))</f>
        <v>46238</v>
      </c>
      <c r="F9595">
        <f>IF(INDEX(Transactions!$L:$L,ROW()-8)="",0,INDEX(Transactions!$Q:$Q,ROW()-8))</f>
        <v>0</v>
      </c>
    </row>
    <row r="9596" spans="2:6" x14ac:dyDescent="0.15">
      <c r="B9596">
        <f ca="1">IF(INDEX(Transactions!$L:$L,ROW()-8)="",TODAY(),INDEX(Transactions!$G:$G,ROW()-8))</f>
        <v>46238</v>
      </c>
      <c r="F9596">
        <f>IF(INDEX(Transactions!$L:$L,ROW()-8)="",0,INDEX(Transactions!$Q:$Q,ROW()-8))</f>
        <v>0</v>
      </c>
    </row>
    <row r="9597" spans="2:6" x14ac:dyDescent="0.15">
      <c r="B9597">
        <f ca="1">IF(INDEX(Transactions!$L:$L,ROW()-8)="",TODAY(),INDEX(Transactions!$G:$G,ROW()-8))</f>
        <v>46238</v>
      </c>
      <c r="F9597">
        <f>IF(INDEX(Transactions!$L:$L,ROW()-8)="",0,INDEX(Transactions!$Q:$Q,ROW()-8))</f>
        <v>0</v>
      </c>
    </row>
    <row r="9598" spans="2:6" x14ac:dyDescent="0.15">
      <c r="B9598">
        <f ca="1">IF(INDEX(Transactions!$L:$L,ROW()-8)="",TODAY(),INDEX(Transactions!$G:$G,ROW()-8))</f>
        <v>46238</v>
      </c>
      <c r="F9598">
        <f>IF(INDEX(Transactions!$L:$L,ROW()-8)="",0,INDEX(Transactions!$Q:$Q,ROW()-8))</f>
        <v>0</v>
      </c>
    </row>
    <row r="9599" spans="2:6" x14ac:dyDescent="0.15">
      <c r="B9599">
        <f ca="1">IF(INDEX(Transactions!$L:$L,ROW()-8)="",TODAY(),INDEX(Transactions!$G:$G,ROW()-8))</f>
        <v>46238</v>
      </c>
      <c r="F9599">
        <f>IF(INDEX(Transactions!$L:$L,ROW()-8)="",0,INDEX(Transactions!$Q:$Q,ROW()-8))</f>
        <v>0</v>
      </c>
    </row>
    <row r="9600" spans="2:6" x14ac:dyDescent="0.15">
      <c r="B9600">
        <f ca="1">IF(INDEX(Transactions!$L:$L,ROW()-8)="",TODAY(),INDEX(Transactions!$G:$G,ROW()-8))</f>
        <v>46238</v>
      </c>
      <c r="F9600">
        <f>IF(INDEX(Transactions!$L:$L,ROW()-8)="",0,INDEX(Transactions!$Q:$Q,ROW()-8))</f>
        <v>0</v>
      </c>
    </row>
    <row r="9601" spans="2:6" x14ac:dyDescent="0.15">
      <c r="B9601">
        <f ca="1">IF(INDEX(Transactions!$L:$L,ROW()-8)="",TODAY(),INDEX(Transactions!$G:$G,ROW()-8))</f>
        <v>46238</v>
      </c>
      <c r="F9601">
        <f>IF(INDEX(Transactions!$L:$L,ROW()-8)="",0,INDEX(Transactions!$Q:$Q,ROW()-8))</f>
        <v>0</v>
      </c>
    </row>
    <row r="9602" spans="2:6" x14ac:dyDescent="0.15">
      <c r="B9602">
        <f ca="1">IF(INDEX(Transactions!$L:$L,ROW()-8)="",TODAY(),INDEX(Transactions!$G:$G,ROW()-8))</f>
        <v>46238</v>
      </c>
      <c r="F9602">
        <f>IF(INDEX(Transactions!$L:$L,ROW()-8)="",0,INDEX(Transactions!$Q:$Q,ROW()-8))</f>
        <v>0</v>
      </c>
    </row>
    <row r="9603" spans="2:6" x14ac:dyDescent="0.15">
      <c r="B9603">
        <f ca="1">IF(INDEX(Transactions!$L:$L,ROW()-8)="",TODAY(),INDEX(Transactions!$G:$G,ROW()-8))</f>
        <v>46238</v>
      </c>
      <c r="F9603">
        <f>IF(INDEX(Transactions!$L:$L,ROW()-8)="",0,INDEX(Transactions!$Q:$Q,ROW()-8))</f>
        <v>0</v>
      </c>
    </row>
    <row r="9604" spans="2:6" x14ac:dyDescent="0.15">
      <c r="B9604">
        <f ca="1">IF(INDEX(Transactions!$L:$L,ROW()-8)="",TODAY(),INDEX(Transactions!$G:$G,ROW()-8))</f>
        <v>46238</v>
      </c>
      <c r="F9604">
        <f>IF(INDEX(Transactions!$L:$L,ROW()-8)="",0,INDEX(Transactions!$Q:$Q,ROW()-8))</f>
        <v>0</v>
      </c>
    </row>
    <row r="9605" spans="2:6" x14ac:dyDescent="0.15">
      <c r="B9605">
        <f ca="1">IF(INDEX(Transactions!$L:$L,ROW()-8)="",TODAY(),INDEX(Transactions!$G:$G,ROW()-8))</f>
        <v>46238</v>
      </c>
      <c r="F9605">
        <f>IF(INDEX(Transactions!$L:$L,ROW()-8)="",0,INDEX(Transactions!$Q:$Q,ROW()-8))</f>
        <v>0</v>
      </c>
    </row>
    <row r="9606" spans="2:6" x14ac:dyDescent="0.15">
      <c r="B9606">
        <f ca="1">IF(INDEX(Transactions!$L:$L,ROW()-8)="",TODAY(),INDEX(Transactions!$G:$G,ROW()-8))</f>
        <v>46238</v>
      </c>
      <c r="F9606">
        <f>IF(INDEX(Transactions!$L:$L,ROW()-8)="",0,INDEX(Transactions!$Q:$Q,ROW()-8))</f>
        <v>0</v>
      </c>
    </row>
    <row r="9607" spans="2:6" x14ac:dyDescent="0.15">
      <c r="B9607">
        <f ca="1">IF(INDEX(Transactions!$L:$L,ROW()-8)="",TODAY(),INDEX(Transactions!$G:$G,ROW()-8))</f>
        <v>46238</v>
      </c>
      <c r="F9607">
        <f>IF(INDEX(Transactions!$L:$L,ROW()-8)="",0,INDEX(Transactions!$Q:$Q,ROW()-8))</f>
        <v>0</v>
      </c>
    </row>
    <row r="9608" spans="2:6" x14ac:dyDescent="0.15">
      <c r="B9608">
        <f ca="1">IF(INDEX(Transactions!$L:$L,ROW()-8)="",TODAY(),INDEX(Transactions!$G:$G,ROW()-8))</f>
        <v>46238</v>
      </c>
      <c r="F9608">
        <f>IF(INDEX(Transactions!$L:$L,ROW()-8)="",0,INDEX(Transactions!$Q:$Q,ROW()-8))</f>
        <v>0</v>
      </c>
    </row>
    <row r="9609" spans="2:6" x14ac:dyDescent="0.15">
      <c r="B9609">
        <f ca="1">IF(INDEX(Transactions!$L:$L,ROW()-8)="",TODAY(),INDEX(Transactions!$G:$G,ROW()-8))</f>
        <v>46238</v>
      </c>
      <c r="F9609">
        <f>IF(INDEX(Transactions!$L:$L,ROW()-8)="",0,INDEX(Transactions!$Q:$Q,ROW()-8))</f>
        <v>0</v>
      </c>
    </row>
    <row r="9610" spans="2:6" x14ac:dyDescent="0.15">
      <c r="B9610">
        <f ca="1">IF(INDEX(Transactions!$L:$L,ROW()-8)="",TODAY(),INDEX(Transactions!$G:$G,ROW()-8))</f>
        <v>46238</v>
      </c>
      <c r="F9610">
        <f>IF(INDEX(Transactions!$L:$L,ROW()-8)="",0,INDEX(Transactions!$Q:$Q,ROW()-8))</f>
        <v>0</v>
      </c>
    </row>
    <row r="9611" spans="2:6" x14ac:dyDescent="0.15">
      <c r="B9611">
        <f ca="1">IF(INDEX(Transactions!$L:$L,ROW()-8)="",TODAY(),INDEX(Transactions!$G:$G,ROW()-8))</f>
        <v>46238</v>
      </c>
      <c r="F9611">
        <f>IF(INDEX(Transactions!$L:$L,ROW()-8)="",0,INDEX(Transactions!$Q:$Q,ROW()-8))</f>
        <v>0</v>
      </c>
    </row>
    <row r="9612" spans="2:6" x14ac:dyDescent="0.15">
      <c r="B9612">
        <f ca="1">IF(INDEX(Transactions!$L:$L,ROW()-8)="",TODAY(),INDEX(Transactions!$G:$G,ROW()-8))</f>
        <v>46238</v>
      </c>
      <c r="F9612">
        <f>IF(INDEX(Transactions!$L:$L,ROW()-8)="",0,INDEX(Transactions!$Q:$Q,ROW()-8))</f>
        <v>0</v>
      </c>
    </row>
    <row r="9613" spans="2:6" x14ac:dyDescent="0.15">
      <c r="B9613">
        <f ca="1">IF(INDEX(Transactions!$L:$L,ROW()-8)="",TODAY(),INDEX(Transactions!$G:$G,ROW()-8))</f>
        <v>46238</v>
      </c>
      <c r="F9613">
        <f>IF(INDEX(Transactions!$L:$L,ROW()-8)="",0,INDEX(Transactions!$Q:$Q,ROW()-8))</f>
        <v>0</v>
      </c>
    </row>
    <row r="9614" spans="2:6" x14ac:dyDescent="0.15">
      <c r="B9614">
        <f ca="1">IF(INDEX(Transactions!$L:$L,ROW()-8)="",TODAY(),INDEX(Transactions!$G:$G,ROW()-8))</f>
        <v>46238</v>
      </c>
      <c r="F9614">
        <f>IF(INDEX(Transactions!$L:$L,ROW()-8)="",0,INDEX(Transactions!$Q:$Q,ROW()-8))</f>
        <v>0</v>
      </c>
    </row>
    <row r="9615" spans="2:6" x14ac:dyDescent="0.15">
      <c r="B9615">
        <f ca="1">IF(INDEX(Transactions!$L:$L,ROW()-8)="",TODAY(),INDEX(Transactions!$G:$G,ROW()-8))</f>
        <v>46238</v>
      </c>
      <c r="F9615">
        <f>IF(INDEX(Transactions!$L:$L,ROW()-8)="",0,INDEX(Transactions!$Q:$Q,ROW()-8))</f>
        <v>0</v>
      </c>
    </row>
    <row r="9616" spans="2:6" x14ac:dyDescent="0.15">
      <c r="B9616">
        <f ca="1">IF(INDEX(Transactions!$L:$L,ROW()-8)="",TODAY(),INDEX(Transactions!$G:$G,ROW()-8))</f>
        <v>46238</v>
      </c>
      <c r="F9616">
        <f>IF(INDEX(Transactions!$L:$L,ROW()-8)="",0,INDEX(Transactions!$Q:$Q,ROW()-8))</f>
        <v>0</v>
      </c>
    </row>
    <row r="9617" spans="2:6" x14ac:dyDescent="0.15">
      <c r="B9617">
        <f ca="1">IF(INDEX(Transactions!$L:$L,ROW()-8)="",TODAY(),INDEX(Transactions!$G:$G,ROW()-8))</f>
        <v>46238</v>
      </c>
      <c r="F9617">
        <f>IF(INDEX(Transactions!$L:$L,ROW()-8)="",0,INDEX(Transactions!$Q:$Q,ROW()-8))</f>
        <v>0</v>
      </c>
    </row>
    <row r="9618" spans="2:6" x14ac:dyDescent="0.15">
      <c r="B9618">
        <f ca="1">IF(INDEX(Transactions!$L:$L,ROW()-8)="",TODAY(),INDEX(Transactions!$G:$G,ROW()-8))</f>
        <v>46238</v>
      </c>
      <c r="F9618">
        <f>IF(INDEX(Transactions!$L:$L,ROW()-8)="",0,INDEX(Transactions!$Q:$Q,ROW()-8))</f>
        <v>0</v>
      </c>
    </row>
    <row r="9619" spans="2:6" x14ac:dyDescent="0.15">
      <c r="B9619">
        <f ca="1">IF(INDEX(Transactions!$L:$L,ROW()-8)="",TODAY(),INDEX(Transactions!$G:$G,ROW()-8))</f>
        <v>46238</v>
      </c>
      <c r="F9619">
        <f>IF(INDEX(Transactions!$L:$L,ROW()-8)="",0,INDEX(Transactions!$Q:$Q,ROW()-8))</f>
        <v>0</v>
      </c>
    </row>
    <row r="9620" spans="2:6" x14ac:dyDescent="0.15">
      <c r="B9620">
        <f ca="1">IF(INDEX(Transactions!$L:$L,ROW()-8)="",TODAY(),INDEX(Transactions!$G:$G,ROW()-8))</f>
        <v>46238</v>
      </c>
      <c r="F9620">
        <f>IF(INDEX(Transactions!$L:$L,ROW()-8)="",0,INDEX(Transactions!$Q:$Q,ROW()-8))</f>
        <v>0</v>
      </c>
    </row>
    <row r="9621" spans="2:6" x14ac:dyDescent="0.15">
      <c r="B9621">
        <f ca="1">IF(INDEX(Transactions!$L:$L,ROW()-8)="",TODAY(),INDEX(Transactions!$G:$G,ROW()-8))</f>
        <v>46238</v>
      </c>
      <c r="F9621">
        <f>IF(INDEX(Transactions!$L:$L,ROW()-8)="",0,INDEX(Transactions!$Q:$Q,ROW()-8))</f>
        <v>0</v>
      </c>
    </row>
    <row r="9622" spans="2:6" x14ac:dyDescent="0.15">
      <c r="B9622">
        <f ca="1">IF(INDEX(Transactions!$L:$L,ROW()-8)="",TODAY(),INDEX(Transactions!$G:$G,ROW()-8))</f>
        <v>46238</v>
      </c>
      <c r="F9622">
        <f>IF(INDEX(Transactions!$L:$L,ROW()-8)="",0,INDEX(Transactions!$Q:$Q,ROW()-8))</f>
        <v>0</v>
      </c>
    </row>
    <row r="9623" spans="2:6" x14ac:dyDescent="0.15">
      <c r="B9623">
        <f ca="1">IF(INDEX(Transactions!$L:$L,ROW()-8)="",TODAY(),INDEX(Transactions!$G:$G,ROW()-8))</f>
        <v>46238</v>
      </c>
      <c r="F9623">
        <f>IF(INDEX(Transactions!$L:$L,ROW()-8)="",0,INDEX(Transactions!$Q:$Q,ROW()-8))</f>
        <v>0</v>
      </c>
    </row>
    <row r="9624" spans="2:6" x14ac:dyDescent="0.15">
      <c r="B9624">
        <f ca="1">IF(INDEX(Transactions!$L:$L,ROW()-8)="",TODAY(),INDEX(Transactions!$G:$G,ROW()-8))</f>
        <v>46238</v>
      </c>
      <c r="F9624">
        <f>IF(INDEX(Transactions!$L:$L,ROW()-8)="",0,INDEX(Transactions!$Q:$Q,ROW()-8))</f>
        <v>0</v>
      </c>
    </row>
    <row r="9625" spans="2:6" x14ac:dyDescent="0.15">
      <c r="B9625">
        <f ca="1">IF(INDEX(Transactions!$L:$L,ROW()-8)="",TODAY(),INDEX(Transactions!$G:$G,ROW()-8))</f>
        <v>46238</v>
      </c>
      <c r="F9625">
        <f>IF(INDEX(Transactions!$L:$L,ROW()-8)="",0,INDEX(Transactions!$Q:$Q,ROW()-8))</f>
        <v>0</v>
      </c>
    </row>
    <row r="9626" spans="2:6" x14ac:dyDescent="0.15">
      <c r="B9626">
        <f ca="1">IF(INDEX(Transactions!$L:$L,ROW()-8)="",TODAY(),INDEX(Transactions!$G:$G,ROW()-8))</f>
        <v>46238</v>
      </c>
      <c r="F9626">
        <f>IF(INDEX(Transactions!$L:$L,ROW()-8)="",0,INDEX(Transactions!$Q:$Q,ROW()-8))</f>
        <v>0</v>
      </c>
    </row>
    <row r="9627" spans="2:6" x14ac:dyDescent="0.15">
      <c r="B9627">
        <f ca="1">IF(INDEX(Transactions!$L:$L,ROW()-8)="",TODAY(),INDEX(Transactions!$G:$G,ROW()-8))</f>
        <v>46238</v>
      </c>
      <c r="F9627">
        <f>IF(INDEX(Transactions!$L:$L,ROW()-8)="",0,INDEX(Transactions!$Q:$Q,ROW()-8))</f>
        <v>0</v>
      </c>
    </row>
    <row r="9628" spans="2:6" x14ac:dyDescent="0.15">
      <c r="B9628">
        <f ca="1">IF(INDEX(Transactions!$L:$L,ROW()-8)="",TODAY(),INDEX(Transactions!$G:$G,ROW()-8))</f>
        <v>46238</v>
      </c>
      <c r="F9628">
        <f>IF(INDEX(Transactions!$L:$L,ROW()-8)="",0,INDEX(Transactions!$Q:$Q,ROW()-8))</f>
        <v>0</v>
      </c>
    </row>
    <row r="9629" spans="2:6" x14ac:dyDescent="0.15">
      <c r="B9629">
        <f ca="1">IF(INDEX(Transactions!$L:$L,ROW()-8)="",TODAY(),INDEX(Transactions!$G:$G,ROW()-8))</f>
        <v>46238</v>
      </c>
      <c r="F9629">
        <f>IF(INDEX(Transactions!$L:$L,ROW()-8)="",0,INDEX(Transactions!$Q:$Q,ROW()-8))</f>
        <v>0</v>
      </c>
    </row>
    <row r="9630" spans="2:6" x14ac:dyDescent="0.15">
      <c r="B9630">
        <f ca="1">IF(INDEX(Transactions!$L:$L,ROW()-8)="",TODAY(),INDEX(Transactions!$G:$G,ROW()-8))</f>
        <v>46238</v>
      </c>
      <c r="F9630">
        <f>IF(INDEX(Transactions!$L:$L,ROW()-8)="",0,INDEX(Transactions!$Q:$Q,ROW()-8))</f>
        <v>0</v>
      </c>
    </row>
    <row r="9631" spans="2:6" x14ac:dyDescent="0.15">
      <c r="B9631">
        <f ca="1">IF(INDEX(Transactions!$L:$L,ROW()-8)="",TODAY(),INDEX(Transactions!$G:$G,ROW()-8))</f>
        <v>46238</v>
      </c>
      <c r="F9631">
        <f>IF(INDEX(Transactions!$L:$L,ROW()-8)="",0,INDEX(Transactions!$Q:$Q,ROW()-8))</f>
        <v>0</v>
      </c>
    </row>
    <row r="9632" spans="2:6" x14ac:dyDescent="0.15">
      <c r="B9632">
        <f ca="1">IF(INDEX(Transactions!$L:$L,ROW()-8)="",TODAY(),INDEX(Transactions!$G:$G,ROW()-8))</f>
        <v>46238</v>
      </c>
      <c r="F9632">
        <f>IF(INDEX(Transactions!$L:$L,ROW()-8)="",0,INDEX(Transactions!$Q:$Q,ROW()-8))</f>
        <v>0</v>
      </c>
    </row>
    <row r="9633" spans="2:6" x14ac:dyDescent="0.15">
      <c r="B9633">
        <f ca="1">IF(INDEX(Transactions!$L:$L,ROW()-8)="",TODAY(),INDEX(Transactions!$G:$G,ROW()-8))</f>
        <v>46238</v>
      </c>
      <c r="F9633">
        <f>IF(INDEX(Transactions!$L:$L,ROW()-8)="",0,INDEX(Transactions!$Q:$Q,ROW()-8))</f>
        <v>0</v>
      </c>
    </row>
    <row r="9634" spans="2:6" x14ac:dyDescent="0.15">
      <c r="B9634">
        <f ca="1">IF(INDEX(Transactions!$L:$L,ROW()-8)="",TODAY(),INDEX(Transactions!$G:$G,ROW()-8))</f>
        <v>46238</v>
      </c>
      <c r="F9634">
        <f>IF(INDEX(Transactions!$L:$L,ROW()-8)="",0,INDEX(Transactions!$Q:$Q,ROW()-8))</f>
        <v>0</v>
      </c>
    </row>
    <row r="9635" spans="2:6" x14ac:dyDescent="0.15">
      <c r="B9635">
        <f ca="1">IF(INDEX(Transactions!$L:$L,ROW()-8)="",TODAY(),INDEX(Transactions!$G:$G,ROW()-8))</f>
        <v>46238</v>
      </c>
      <c r="F9635">
        <f>IF(INDEX(Transactions!$L:$L,ROW()-8)="",0,INDEX(Transactions!$Q:$Q,ROW()-8))</f>
        <v>0</v>
      </c>
    </row>
    <row r="9636" spans="2:6" x14ac:dyDescent="0.15">
      <c r="B9636">
        <f ca="1">IF(INDEX(Transactions!$L:$L,ROW()-8)="",TODAY(),INDEX(Transactions!$G:$G,ROW()-8))</f>
        <v>46238</v>
      </c>
      <c r="F9636">
        <f>IF(INDEX(Transactions!$L:$L,ROW()-8)="",0,INDEX(Transactions!$Q:$Q,ROW()-8))</f>
        <v>0</v>
      </c>
    </row>
    <row r="9637" spans="2:6" x14ac:dyDescent="0.15">
      <c r="B9637">
        <f ca="1">IF(INDEX(Transactions!$L:$L,ROW()-8)="",TODAY(),INDEX(Transactions!$G:$G,ROW()-8))</f>
        <v>46238</v>
      </c>
      <c r="F9637">
        <f>IF(INDEX(Transactions!$L:$L,ROW()-8)="",0,INDEX(Transactions!$Q:$Q,ROW()-8))</f>
        <v>0</v>
      </c>
    </row>
    <row r="9638" spans="2:6" x14ac:dyDescent="0.15">
      <c r="B9638">
        <f ca="1">IF(INDEX(Transactions!$L:$L,ROW()-8)="",TODAY(),INDEX(Transactions!$G:$G,ROW()-8))</f>
        <v>46238</v>
      </c>
      <c r="F9638">
        <f>IF(INDEX(Transactions!$L:$L,ROW()-8)="",0,INDEX(Transactions!$Q:$Q,ROW()-8))</f>
        <v>0</v>
      </c>
    </row>
    <row r="9639" spans="2:6" x14ac:dyDescent="0.15">
      <c r="B9639">
        <f ca="1">IF(INDEX(Transactions!$L:$L,ROW()-8)="",TODAY(),INDEX(Transactions!$G:$G,ROW()-8))</f>
        <v>46238</v>
      </c>
      <c r="F9639">
        <f>IF(INDEX(Transactions!$L:$L,ROW()-8)="",0,INDEX(Transactions!$Q:$Q,ROW()-8))</f>
        <v>0</v>
      </c>
    </row>
    <row r="9640" spans="2:6" x14ac:dyDescent="0.15">
      <c r="B9640">
        <f ca="1">IF(INDEX(Transactions!$L:$L,ROW()-8)="",TODAY(),INDEX(Transactions!$G:$G,ROW()-8))</f>
        <v>46238</v>
      </c>
      <c r="F9640">
        <f>IF(INDEX(Transactions!$L:$L,ROW()-8)="",0,INDEX(Transactions!$Q:$Q,ROW()-8))</f>
        <v>0</v>
      </c>
    </row>
    <row r="9641" spans="2:6" x14ac:dyDescent="0.15">
      <c r="B9641">
        <f ca="1">IF(INDEX(Transactions!$L:$L,ROW()-8)="",TODAY(),INDEX(Transactions!$G:$G,ROW()-8))</f>
        <v>46238</v>
      </c>
      <c r="F9641">
        <f>IF(INDEX(Transactions!$L:$L,ROW()-8)="",0,INDEX(Transactions!$Q:$Q,ROW()-8))</f>
        <v>0</v>
      </c>
    </row>
    <row r="9642" spans="2:6" x14ac:dyDescent="0.15">
      <c r="B9642">
        <f ca="1">IF(INDEX(Transactions!$L:$L,ROW()-8)="",TODAY(),INDEX(Transactions!$G:$G,ROW()-8))</f>
        <v>46238</v>
      </c>
      <c r="F9642">
        <f>IF(INDEX(Transactions!$L:$L,ROW()-8)="",0,INDEX(Transactions!$Q:$Q,ROW()-8))</f>
        <v>0</v>
      </c>
    </row>
    <row r="9643" spans="2:6" x14ac:dyDescent="0.15">
      <c r="B9643">
        <f ca="1">IF(INDEX(Transactions!$L:$L,ROW()-8)="",TODAY(),INDEX(Transactions!$G:$G,ROW()-8))</f>
        <v>46238</v>
      </c>
      <c r="F9643">
        <f>IF(INDEX(Transactions!$L:$L,ROW()-8)="",0,INDEX(Transactions!$Q:$Q,ROW()-8))</f>
        <v>0</v>
      </c>
    </row>
    <row r="9644" spans="2:6" x14ac:dyDescent="0.15">
      <c r="B9644">
        <f ca="1">IF(INDEX(Transactions!$L:$L,ROW()-8)="",TODAY(),INDEX(Transactions!$G:$G,ROW()-8))</f>
        <v>46238</v>
      </c>
      <c r="F9644">
        <f>IF(INDEX(Transactions!$L:$L,ROW()-8)="",0,INDEX(Transactions!$Q:$Q,ROW()-8))</f>
        <v>0</v>
      </c>
    </row>
    <row r="9645" spans="2:6" x14ac:dyDescent="0.15">
      <c r="B9645">
        <f ca="1">IF(INDEX(Transactions!$L:$L,ROW()-8)="",TODAY(),INDEX(Transactions!$G:$G,ROW()-8))</f>
        <v>46238</v>
      </c>
      <c r="F9645">
        <f>IF(INDEX(Transactions!$L:$L,ROW()-8)="",0,INDEX(Transactions!$Q:$Q,ROW()-8))</f>
        <v>0</v>
      </c>
    </row>
    <row r="9646" spans="2:6" x14ac:dyDescent="0.15">
      <c r="B9646">
        <f ca="1">IF(INDEX(Transactions!$L:$L,ROW()-8)="",TODAY(),INDEX(Transactions!$G:$G,ROW()-8))</f>
        <v>46238</v>
      </c>
      <c r="F9646">
        <f>IF(INDEX(Transactions!$L:$L,ROW()-8)="",0,INDEX(Transactions!$Q:$Q,ROW()-8))</f>
        <v>0</v>
      </c>
    </row>
    <row r="9647" spans="2:6" x14ac:dyDescent="0.15">
      <c r="B9647">
        <f ca="1">IF(INDEX(Transactions!$L:$L,ROW()-8)="",TODAY(),INDEX(Transactions!$G:$G,ROW()-8))</f>
        <v>46238</v>
      </c>
      <c r="F9647">
        <f>IF(INDEX(Transactions!$L:$L,ROW()-8)="",0,INDEX(Transactions!$Q:$Q,ROW()-8))</f>
        <v>0</v>
      </c>
    </row>
    <row r="9648" spans="2:6" x14ac:dyDescent="0.15">
      <c r="B9648">
        <f ca="1">IF(INDEX(Transactions!$L:$L,ROW()-8)="",TODAY(),INDEX(Transactions!$G:$G,ROW()-8))</f>
        <v>46238</v>
      </c>
      <c r="F9648">
        <f>IF(INDEX(Transactions!$L:$L,ROW()-8)="",0,INDEX(Transactions!$Q:$Q,ROW()-8))</f>
        <v>0</v>
      </c>
    </row>
    <row r="9649" spans="2:6" x14ac:dyDescent="0.15">
      <c r="B9649">
        <f ca="1">IF(INDEX(Transactions!$L:$L,ROW()-8)="",TODAY(),INDEX(Transactions!$G:$G,ROW()-8))</f>
        <v>46238</v>
      </c>
      <c r="F9649">
        <f>IF(INDEX(Transactions!$L:$L,ROW()-8)="",0,INDEX(Transactions!$Q:$Q,ROW()-8))</f>
        <v>0</v>
      </c>
    </row>
    <row r="9650" spans="2:6" x14ac:dyDescent="0.15">
      <c r="B9650">
        <f ca="1">IF(INDEX(Transactions!$L:$L,ROW()-8)="",TODAY(),INDEX(Transactions!$G:$G,ROW()-8))</f>
        <v>46238</v>
      </c>
      <c r="F9650">
        <f>IF(INDEX(Transactions!$L:$L,ROW()-8)="",0,INDEX(Transactions!$Q:$Q,ROW()-8))</f>
        <v>0</v>
      </c>
    </row>
    <row r="9651" spans="2:6" x14ac:dyDescent="0.15">
      <c r="B9651">
        <f ca="1">IF(INDEX(Transactions!$L:$L,ROW()-8)="",TODAY(),INDEX(Transactions!$G:$G,ROW()-8))</f>
        <v>46238</v>
      </c>
      <c r="F9651">
        <f>IF(INDEX(Transactions!$L:$L,ROW()-8)="",0,INDEX(Transactions!$Q:$Q,ROW()-8))</f>
        <v>0</v>
      </c>
    </row>
    <row r="9652" spans="2:6" x14ac:dyDescent="0.15">
      <c r="B9652">
        <f ca="1">IF(INDEX(Transactions!$L:$L,ROW()-8)="",TODAY(),INDEX(Transactions!$G:$G,ROW()-8))</f>
        <v>46238</v>
      </c>
      <c r="F9652">
        <f>IF(INDEX(Transactions!$L:$L,ROW()-8)="",0,INDEX(Transactions!$Q:$Q,ROW()-8))</f>
        <v>0</v>
      </c>
    </row>
    <row r="9653" spans="2:6" x14ac:dyDescent="0.15">
      <c r="B9653">
        <f ca="1">IF(INDEX(Transactions!$L:$L,ROW()-8)="",TODAY(),INDEX(Transactions!$G:$G,ROW()-8))</f>
        <v>46238</v>
      </c>
      <c r="F9653">
        <f>IF(INDEX(Transactions!$L:$L,ROW()-8)="",0,INDEX(Transactions!$Q:$Q,ROW()-8))</f>
        <v>0</v>
      </c>
    </row>
    <row r="9654" spans="2:6" x14ac:dyDescent="0.15">
      <c r="B9654">
        <f ca="1">IF(INDEX(Transactions!$L:$L,ROW()-8)="",TODAY(),INDEX(Transactions!$G:$G,ROW()-8))</f>
        <v>46238</v>
      </c>
      <c r="F9654">
        <f>IF(INDEX(Transactions!$L:$L,ROW()-8)="",0,INDEX(Transactions!$Q:$Q,ROW()-8))</f>
        <v>0</v>
      </c>
    </row>
    <row r="9655" spans="2:6" x14ac:dyDescent="0.15">
      <c r="B9655">
        <f ca="1">IF(INDEX(Transactions!$L:$L,ROW()-8)="",TODAY(),INDEX(Transactions!$G:$G,ROW()-8))</f>
        <v>46238</v>
      </c>
      <c r="F9655">
        <f>IF(INDEX(Transactions!$L:$L,ROW()-8)="",0,INDEX(Transactions!$Q:$Q,ROW()-8))</f>
        <v>0</v>
      </c>
    </row>
    <row r="9656" spans="2:6" x14ac:dyDescent="0.15">
      <c r="B9656">
        <f ca="1">IF(INDEX(Transactions!$L:$L,ROW()-8)="",TODAY(),INDEX(Transactions!$G:$G,ROW()-8))</f>
        <v>46238</v>
      </c>
      <c r="F9656">
        <f>IF(INDEX(Transactions!$L:$L,ROW()-8)="",0,INDEX(Transactions!$Q:$Q,ROW()-8))</f>
        <v>0</v>
      </c>
    </row>
    <row r="9657" spans="2:6" x14ac:dyDescent="0.15">
      <c r="B9657">
        <f ca="1">IF(INDEX(Transactions!$L:$L,ROW()-8)="",TODAY(),INDEX(Transactions!$G:$G,ROW()-8))</f>
        <v>46238</v>
      </c>
      <c r="F9657">
        <f>IF(INDEX(Transactions!$L:$L,ROW()-8)="",0,INDEX(Transactions!$Q:$Q,ROW()-8))</f>
        <v>0</v>
      </c>
    </row>
    <row r="9658" spans="2:6" x14ac:dyDescent="0.15">
      <c r="B9658">
        <f ca="1">IF(INDEX(Transactions!$L:$L,ROW()-8)="",TODAY(),INDEX(Transactions!$G:$G,ROW()-8))</f>
        <v>46238</v>
      </c>
      <c r="F9658">
        <f>IF(INDEX(Transactions!$L:$L,ROW()-8)="",0,INDEX(Transactions!$Q:$Q,ROW()-8))</f>
        <v>0</v>
      </c>
    </row>
    <row r="9659" spans="2:6" x14ac:dyDescent="0.15">
      <c r="B9659">
        <f ca="1">IF(INDEX(Transactions!$L:$L,ROW()-8)="",TODAY(),INDEX(Transactions!$G:$G,ROW()-8))</f>
        <v>46238</v>
      </c>
      <c r="F9659">
        <f>IF(INDEX(Transactions!$L:$L,ROW()-8)="",0,INDEX(Transactions!$Q:$Q,ROW()-8))</f>
        <v>0</v>
      </c>
    </row>
    <row r="9660" spans="2:6" x14ac:dyDescent="0.15">
      <c r="B9660">
        <f ca="1">IF(INDEX(Transactions!$L:$L,ROW()-8)="",TODAY(),INDEX(Transactions!$G:$G,ROW()-8))</f>
        <v>46238</v>
      </c>
      <c r="F9660">
        <f>IF(INDEX(Transactions!$L:$L,ROW()-8)="",0,INDEX(Transactions!$Q:$Q,ROW()-8))</f>
        <v>0</v>
      </c>
    </row>
    <row r="9661" spans="2:6" x14ac:dyDescent="0.15">
      <c r="B9661">
        <f ca="1">IF(INDEX(Transactions!$L:$L,ROW()-8)="",TODAY(),INDEX(Transactions!$G:$G,ROW()-8))</f>
        <v>46238</v>
      </c>
      <c r="F9661">
        <f>IF(INDEX(Transactions!$L:$L,ROW()-8)="",0,INDEX(Transactions!$Q:$Q,ROW()-8))</f>
        <v>0</v>
      </c>
    </row>
    <row r="9662" spans="2:6" x14ac:dyDescent="0.15">
      <c r="B9662">
        <f ca="1">IF(INDEX(Transactions!$L:$L,ROW()-8)="",TODAY(),INDEX(Transactions!$G:$G,ROW()-8))</f>
        <v>46238</v>
      </c>
      <c r="F9662">
        <f>IF(INDEX(Transactions!$L:$L,ROW()-8)="",0,INDEX(Transactions!$Q:$Q,ROW()-8))</f>
        <v>0</v>
      </c>
    </row>
    <row r="9663" spans="2:6" x14ac:dyDescent="0.15">
      <c r="B9663">
        <f ca="1">IF(INDEX(Transactions!$L:$L,ROW()-8)="",TODAY(),INDEX(Transactions!$G:$G,ROW()-8))</f>
        <v>46238</v>
      </c>
      <c r="F9663">
        <f>IF(INDEX(Transactions!$L:$L,ROW()-8)="",0,INDEX(Transactions!$Q:$Q,ROW()-8))</f>
        <v>0</v>
      </c>
    </row>
    <row r="9664" spans="2:6" x14ac:dyDescent="0.15">
      <c r="B9664">
        <f ca="1">IF(INDEX(Transactions!$L:$L,ROW()-8)="",TODAY(),INDEX(Transactions!$G:$G,ROW()-8))</f>
        <v>46238</v>
      </c>
      <c r="F9664">
        <f>IF(INDEX(Transactions!$L:$L,ROW()-8)="",0,INDEX(Transactions!$Q:$Q,ROW()-8))</f>
        <v>0</v>
      </c>
    </row>
    <row r="9665" spans="2:6" x14ac:dyDescent="0.15">
      <c r="B9665">
        <f ca="1">IF(INDEX(Transactions!$L:$L,ROW()-8)="",TODAY(),INDEX(Transactions!$G:$G,ROW()-8))</f>
        <v>46238</v>
      </c>
      <c r="F9665">
        <f>IF(INDEX(Transactions!$L:$L,ROW()-8)="",0,INDEX(Transactions!$Q:$Q,ROW()-8))</f>
        <v>0</v>
      </c>
    </row>
    <row r="9666" spans="2:6" x14ac:dyDescent="0.15">
      <c r="B9666">
        <f ca="1">IF(INDEX(Transactions!$L:$L,ROW()-8)="",TODAY(),INDEX(Transactions!$G:$G,ROW()-8))</f>
        <v>46238</v>
      </c>
      <c r="F9666">
        <f>IF(INDEX(Transactions!$L:$L,ROW()-8)="",0,INDEX(Transactions!$Q:$Q,ROW()-8))</f>
        <v>0</v>
      </c>
    </row>
    <row r="9667" spans="2:6" x14ac:dyDescent="0.15">
      <c r="B9667">
        <f ca="1">IF(INDEX(Transactions!$L:$L,ROW()-8)="",TODAY(),INDEX(Transactions!$G:$G,ROW()-8))</f>
        <v>46238</v>
      </c>
      <c r="F9667">
        <f>IF(INDEX(Transactions!$L:$L,ROW()-8)="",0,INDEX(Transactions!$Q:$Q,ROW()-8))</f>
        <v>0</v>
      </c>
    </row>
    <row r="9668" spans="2:6" x14ac:dyDescent="0.15">
      <c r="B9668">
        <f ca="1">IF(INDEX(Transactions!$L:$L,ROW()-8)="",TODAY(),INDEX(Transactions!$G:$G,ROW()-8))</f>
        <v>46238</v>
      </c>
      <c r="F9668">
        <f>IF(INDEX(Transactions!$L:$L,ROW()-8)="",0,INDEX(Transactions!$Q:$Q,ROW()-8))</f>
        <v>0</v>
      </c>
    </row>
    <row r="9669" spans="2:6" x14ac:dyDescent="0.15">
      <c r="B9669">
        <f ca="1">IF(INDEX(Transactions!$L:$L,ROW()-8)="",TODAY(),INDEX(Transactions!$G:$G,ROW()-8))</f>
        <v>46238</v>
      </c>
      <c r="F9669">
        <f>IF(INDEX(Transactions!$L:$L,ROW()-8)="",0,INDEX(Transactions!$Q:$Q,ROW()-8))</f>
        <v>0</v>
      </c>
    </row>
    <row r="9670" spans="2:6" x14ac:dyDescent="0.15">
      <c r="B9670">
        <f ca="1">IF(INDEX(Transactions!$L:$L,ROW()-8)="",TODAY(),INDEX(Transactions!$G:$G,ROW()-8))</f>
        <v>46238</v>
      </c>
      <c r="F9670">
        <f>IF(INDEX(Transactions!$L:$L,ROW()-8)="",0,INDEX(Transactions!$Q:$Q,ROW()-8))</f>
        <v>0</v>
      </c>
    </row>
    <row r="9671" spans="2:6" x14ac:dyDescent="0.15">
      <c r="B9671">
        <f ca="1">IF(INDEX(Transactions!$L:$L,ROW()-8)="",TODAY(),INDEX(Transactions!$G:$G,ROW()-8))</f>
        <v>46238</v>
      </c>
      <c r="F9671">
        <f>IF(INDEX(Transactions!$L:$L,ROW()-8)="",0,INDEX(Transactions!$Q:$Q,ROW()-8))</f>
        <v>0</v>
      </c>
    </row>
    <row r="9672" spans="2:6" x14ac:dyDescent="0.15">
      <c r="B9672">
        <f ca="1">IF(INDEX(Transactions!$L:$L,ROW()-8)="",TODAY(),INDEX(Transactions!$G:$G,ROW()-8))</f>
        <v>46238</v>
      </c>
      <c r="F9672">
        <f>IF(INDEX(Transactions!$L:$L,ROW()-8)="",0,INDEX(Transactions!$Q:$Q,ROW()-8))</f>
        <v>0</v>
      </c>
    </row>
    <row r="9673" spans="2:6" x14ac:dyDescent="0.15">
      <c r="B9673">
        <f ca="1">IF(INDEX(Transactions!$L:$L,ROW()-8)="",TODAY(),INDEX(Transactions!$G:$G,ROW()-8))</f>
        <v>46238</v>
      </c>
      <c r="F9673">
        <f>IF(INDEX(Transactions!$L:$L,ROW()-8)="",0,INDEX(Transactions!$Q:$Q,ROW()-8))</f>
        <v>0</v>
      </c>
    </row>
    <row r="9674" spans="2:6" x14ac:dyDescent="0.15">
      <c r="B9674">
        <f ca="1">IF(INDEX(Transactions!$L:$L,ROW()-8)="",TODAY(),INDEX(Transactions!$G:$G,ROW()-8))</f>
        <v>46238</v>
      </c>
      <c r="F9674">
        <f>IF(INDEX(Transactions!$L:$L,ROW()-8)="",0,INDEX(Transactions!$Q:$Q,ROW()-8))</f>
        <v>0</v>
      </c>
    </row>
    <row r="9675" spans="2:6" x14ac:dyDescent="0.15">
      <c r="B9675">
        <f ca="1">IF(INDEX(Transactions!$L:$L,ROW()-8)="",TODAY(),INDEX(Transactions!$G:$G,ROW()-8))</f>
        <v>46238</v>
      </c>
      <c r="F9675">
        <f>IF(INDEX(Transactions!$L:$L,ROW()-8)="",0,INDEX(Transactions!$Q:$Q,ROW()-8))</f>
        <v>0</v>
      </c>
    </row>
    <row r="9676" spans="2:6" x14ac:dyDescent="0.15">
      <c r="B9676">
        <f ca="1">IF(INDEX(Transactions!$L:$L,ROW()-8)="",TODAY(),INDEX(Transactions!$G:$G,ROW()-8))</f>
        <v>46238</v>
      </c>
      <c r="F9676">
        <f>IF(INDEX(Transactions!$L:$L,ROW()-8)="",0,INDEX(Transactions!$Q:$Q,ROW()-8))</f>
        <v>0</v>
      </c>
    </row>
    <row r="9677" spans="2:6" x14ac:dyDescent="0.15">
      <c r="B9677">
        <f ca="1">IF(INDEX(Transactions!$L:$L,ROW()-8)="",TODAY(),INDEX(Transactions!$G:$G,ROW()-8))</f>
        <v>46238</v>
      </c>
      <c r="F9677">
        <f>IF(INDEX(Transactions!$L:$L,ROW()-8)="",0,INDEX(Transactions!$Q:$Q,ROW()-8))</f>
        <v>0</v>
      </c>
    </row>
    <row r="9678" spans="2:6" x14ac:dyDescent="0.15">
      <c r="B9678">
        <f ca="1">IF(INDEX(Transactions!$L:$L,ROW()-8)="",TODAY(),INDEX(Transactions!$G:$G,ROW()-8))</f>
        <v>46238</v>
      </c>
      <c r="F9678">
        <f>IF(INDEX(Transactions!$L:$L,ROW()-8)="",0,INDEX(Transactions!$Q:$Q,ROW()-8))</f>
        <v>0</v>
      </c>
    </row>
    <row r="9679" spans="2:6" x14ac:dyDescent="0.15">
      <c r="B9679">
        <f ca="1">IF(INDEX(Transactions!$L:$L,ROW()-8)="",TODAY(),INDEX(Transactions!$G:$G,ROW()-8))</f>
        <v>46238</v>
      </c>
      <c r="F9679">
        <f>IF(INDEX(Transactions!$L:$L,ROW()-8)="",0,INDEX(Transactions!$Q:$Q,ROW()-8))</f>
        <v>0</v>
      </c>
    </row>
    <row r="9680" spans="2:6" x14ac:dyDescent="0.15">
      <c r="B9680">
        <f ca="1">IF(INDEX(Transactions!$L:$L,ROW()-8)="",TODAY(),INDEX(Transactions!$G:$G,ROW()-8))</f>
        <v>46238</v>
      </c>
      <c r="F9680">
        <f>IF(INDEX(Transactions!$L:$L,ROW()-8)="",0,INDEX(Transactions!$Q:$Q,ROW()-8))</f>
        <v>0</v>
      </c>
    </row>
    <row r="9681" spans="2:6" x14ac:dyDescent="0.15">
      <c r="B9681">
        <f ca="1">IF(INDEX(Transactions!$L:$L,ROW()-8)="",TODAY(),INDEX(Transactions!$G:$G,ROW()-8))</f>
        <v>46238</v>
      </c>
      <c r="F9681">
        <f>IF(INDEX(Transactions!$L:$L,ROW()-8)="",0,INDEX(Transactions!$Q:$Q,ROW()-8))</f>
        <v>0</v>
      </c>
    </row>
    <row r="9682" spans="2:6" x14ac:dyDescent="0.15">
      <c r="B9682">
        <f ca="1">IF(INDEX(Transactions!$L:$L,ROW()-8)="",TODAY(),INDEX(Transactions!$G:$G,ROW()-8))</f>
        <v>46238</v>
      </c>
      <c r="F9682">
        <f>IF(INDEX(Transactions!$L:$L,ROW()-8)="",0,INDEX(Transactions!$Q:$Q,ROW()-8))</f>
        <v>0</v>
      </c>
    </row>
    <row r="9683" spans="2:6" x14ac:dyDescent="0.15">
      <c r="B9683">
        <f ca="1">IF(INDEX(Transactions!$L:$L,ROW()-8)="",TODAY(),INDEX(Transactions!$G:$G,ROW()-8))</f>
        <v>46238</v>
      </c>
      <c r="F9683">
        <f>IF(INDEX(Transactions!$L:$L,ROW()-8)="",0,INDEX(Transactions!$Q:$Q,ROW()-8))</f>
        <v>0</v>
      </c>
    </row>
    <row r="9684" spans="2:6" x14ac:dyDescent="0.15">
      <c r="B9684">
        <f ca="1">IF(INDEX(Transactions!$L:$L,ROW()-8)="",TODAY(),INDEX(Transactions!$G:$G,ROW()-8))</f>
        <v>46238</v>
      </c>
      <c r="F9684">
        <f>IF(INDEX(Transactions!$L:$L,ROW()-8)="",0,INDEX(Transactions!$Q:$Q,ROW()-8))</f>
        <v>0</v>
      </c>
    </row>
    <row r="9685" spans="2:6" x14ac:dyDescent="0.15">
      <c r="B9685">
        <f ca="1">IF(INDEX(Transactions!$L:$L,ROW()-8)="",TODAY(),INDEX(Transactions!$G:$G,ROW()-8))</f>
        <v>46238</v>
      </c>
      <c r="F9685">
        <f>IF(INDEX(Transactions!$L:$L,ROW()-8)="",0,INDEX(Transactions!$Q:$Q,ROW()-8))</f>
        <v>0</v>
      </c>
    </row>
    <row r="9686" spans="2:6" x14ac:dyDescent="0.15">
      <c r="B9686">
        <f ca="1">IF(INDEX(Transactions!$L:$L,ROW()-8)="",TODAY(),INDEX(Transactions!$G:$G,ROW()-8))</f>
        <v>46238</v>
      </c>
      <c r="F9686">
        <f>IF(INDEX(Transactions!$L:$L,ROW()-8)="",0,INDEX(Transactions!$Q:$Q,ROW()-8))</f>
        <v>0</v>
      </c>
    </row>
    <row r="9687" spans="2:6" x14ac:dyDescent="0.15">
      <c r="B9687">
        <f ca="1">IF(INDEX(Transactions!$L:$L,ROW()-8)="",TODAY(),INDEX(Transactions!$G:$G,ROW()-8))</f>
        <v>46238</v>
      </c>
      <c r="F9687">
        <f>IF(INDEX(Transactions!$L:$L,ROW()-8)="",0,INDEX(Transactions!$Q:$Q,ROW()-8))</f>
        <v>0</v>
      </c>
    </row>
    <row r="9688" spans="2:6" x14ac:dyDescent="0.15">
      <c r="B9688">
        <f ca="1">IF(INDEX(Transactions!$L:$L,ROW()-8)="",TODAY(),INDEX(Transactions!$G:$G,ROW()-8))</f>
        <v>46238</v>
      </c>
      <c r="F9688">
        <f>IF(INDEX(Transactions!$L:$L,ROW()-8)="",0,INDEX(Transactions!$Q:$Q,ROW()-8))</f>
        <v>0</v>
      </c>
    </row>
    <row r="9689" spans="2:6" x14ac:dyDescent="0.15">
      <c r="B9689">
        <f ca="1">IF(INDEX(Transactions!$L:$L,ROW()-8)="",TODAY(),INDEX(Transactions!$G:$G,ROW()-8))</f>
        <v>46238</v>
      </c>
      <c r="F9689">
        <f>IF(INDEX(Transactions!$L:$L,ROW()-8)="",0,INDEX(Transactions!$Q:$Q,ROW()-8))</f>
        <v>0</v>
      </c>
    </row>
    <row r="9690" spans="2:6" x14ac:dyDescent="0.15">
      <c r="B9690">
        <f ca="1">IF(INDEX(Transactions!$L:$L,ROW()-8)="",TODAY(),INDEX(Transactions!$G:$G,ROW()-8))</f>
        <v>46238</v>
      </c>
      <c r="F9690">
        <f>IF(INDEX(Transactions!$L:$L,ROW()-8)="",0,INDEX(Transactions!$Q:$Q,ROW()-8))</f>
        <v>0</v>
      </c>
    </row>
    <row r="9691" spans="2:6" x14ac:dyDescent="0.15">
      <c r="B9691">
        <f ca="1">IF(INDEX(Transactions!$L:$L,ROW()-8)="",TODAY(),INDEX(Transactions!$G:$G,ROW()-8))</f>
        <v>46238</v>
      </c>
      <c r="F9691">
        <f>IF(INDEX(Transactions!$L:$L,ROW()-8)="",0,INDEX(Transactions!$Q:$Q,ROW()-8))</f>
        <v>0</v>
      </c>
    </row>
    <row r="9692" spans="2:6" x14ac:dyDescent="0.15">
      <c r="B9692">
        <f ca="1">IF(INDEX(Transactions!$L:$L,ROW()-8)="",TODAY(),INDEX(Transactions!$G:$G,ROW()-8))</f>
        <v>46238</v>
      </c>
      <c r="F9692">
        <f>IF(INDEX(Transactions!$L:$L,ROW()-8)="",0,INDEX(Transactions!$Q:$Q,ROW()-8))</f>
        <v>0</v>
      </c>
    </row>
    <row r="9693" spans="2:6" x14ac:dyDescent="0.15">
      <c r="B9693">
        <f ca="1">IF(INDEX(Transactions!$L:$L,ROW()-8)="",TODAY(),INDEX(Transactions!$G:$G,ROW()-8))</f>
        <v>46238</v>
      </c>
      <c r="F9693">
        <f>IF(INDEX(Transactions!$L:$L,ROW()-8)="",0,INDEX(Transactions!$Q:$Q,ROW()-8))</f>
        <v>0</v>
      </c>
    </row>
    <row r="9694" spans="2:6" x14ac:dyDescent="0.15">
      <c r="B9694">
        <f ca="1">IF(INDEX(Transactions!$L:$L,ROW()-8)="",TODAY(),INDEX(Transactions!$G:$G,ROW()-8))</f>
        <v>46238</v>
      </c>
      <c r="F9694">
        <f>IF(INDEX(Transactions!$L:$L,ROW()-8)="",0,INDEX(Transactions!$Q:$Q,ROW()-8))</f>
        <v>0</v>
      </c>
    </row>
    <row r="9695" spans="2:6" x14ac:dyDescent="0.15">
      <c r="B9695">
        <f ca="1">IF(INDEX(Transactions!$L:$L,ROW()-8)="",TODAY(),INDEX(Transactions!$G:$G,ROW()-8))</f>
        <v>46238</v>
      </c>
      <c r="F9695">
        <f>IF(INDEX(Transactions!$L:$L,ROW()-8)="",0,INDEX(Transactions!$Q:$Q,ROW()-8))</f>
        <v>0</v>
      </c>
    </row>
    <row r="9696" spans="2:6" x14ac:dyDescent="0.15">
      <c r="B9696">
        <f ca="1">IF(INDEX(Transactions!$L:$L,ROW()-8)="",TODAY(),INDEX(Transactions!$G:$G,ROW()-8))</f>
        <v>46238</v>
      </c>
      <c r="F9696">
        <f>IF(INDEX(Transactions!$L:$L,ROW()-8)="",0,INDEX(Transactions!$Q:$Q,ROW()-8))</f>
        <v>0</v>
      </c>
    </row>
    <row r="9697" spans="2:6" x14ac:dyDescent="0.15">
      <c r="B9697">
        <f ca="1">IF(INDEX(Transactions!$L:$L,ROW()-8)="",TODAY(),INDEX(Transactions!$G:$G,ROW()-8))</f>
        <v>46238</v>
      </c>
      <c r="F9697">
        <f>IF(INDEX(Transactions!$L:$L,ROW()-8)="",0,INDEX(Transactions!$Q:$Q,ROW()-8))</f>
        <v>0</v>
      </c>
    </row>
    <row r="9698" spans="2:6" x14ac:dyDescent="0.15">
      <c r="B9698">
        <f ca="1">IF(INDEX(Transactions!$L:$L,ROW()-8)="",TODAY(),INDEX(Transactions!$G:$G,ROW()-8))</f>
        <v>46238</v>
      </c>
      <c r="F9698">
        <f>IF(INDEX(Transactions!$L:$L,ROW()-8)="",0,INDEX(Transactions!$Q:$Q,ROW()-8))</f>
        <v>0</v>
      </c>
    </row>
    <row r="9699" spans="2:6" x14ac:dyDescent="0.15">
      <c r="B9699">
        <f ca="1">IF(INDEX(Transactions!$L:$L,ROW()-8)="",TODAY(),INDEX(Transactions!$G:$G,ROW()-8))</f>
        <v>46238</v>
      </c>
      <c r="F9699">
        <f>IF(INDEX(Transactions!$L:$L,ROW()-8)="",0,INDEX(Transactions!$Q:$Q,ROW()-8))</f>
        <v>0</v>
      </c>
    </row>
    <row r="9700" spans="2:6" x14ac:dyDescent="0.15">
      <c r="B9700">
        <f ca="1">IF(INDEX(Transactions!$L:$L,ROW()-8)="",TODAY(),INDEX(Transactions!$G:$G,ROW()-8))</f>
        <v>46238</v>
      </c>
      <c r="F9700">
        <f>IF(INDEX(Transactions!$L:$L,ROW()-8)="",0,INDEX(Transactions!$Q:$Q,ROW()-8))</f>
        <v>0</v>
      </c>
    </row>
    <row r="9701" spans="2:6" x14ac:dyDescent="0.15">
      <c r="B9701">
        <f ca="1">IF(INDEX(Transactions!$L:$L,ROW()-8)="",TODAY(),INDEX(Transactions!$G:$G,ROW()-8))</f>
        <v>46238</v>
      </c>
      <c r="F9701">
        <f>IF(INDEX(Transactions!$L:$L,ROW()-8)="",0,INDEX(Transactions!$Q:$Q,ROW()-8))</f>
        <v>0</v>
      </c>
    </row>
    <row r="9702" spans="2:6" x14ac:dyDescent="0.15">
      <c r="B9702">
        <f ca="1">IF(INDEX(Transactions!$L:$L,ROW()-8)="",TODAY(),INDEX(Transactions!$G:$G,ROW()-8))</f>
        <v>46238</v>
      </c>
      <c r="F9702">
        <f>IF(INDEX(Transactions!$L:$L,ROW()-8)="",0,INDEX(Transactions!$Q:$Q,ROW()-8))</f>
        <v>0</v>
      </c>
    </row>
    <row r="9703" spans="2:6" x14ac:dyDescent="0.15">
      <c r="B9703">
        <f ca="1">IF(INDEX(Transactions!$L:$L,ROW()-8)="",TODAY(),INDEX(Transactions!$G:$G,ROW()-8))</f>
        <v>46238</v>
      </c>
      <c r="F9703">
        <f>IF(INDEX(Transactions!$L:$L,ROW()-8)="",0,INDEX(Transactions!$Q:$Q,ROW()-8))</f>
        <v>0</v>
      </c>
    </row>
    <row r="9704" spans="2:6" x14ac:dyDescent="0.15">
      <c r="B9704">
        <f ca="1">IF(INDEX(Transactions!$L:$L,ROW()-8)="",TODAY(),INDEX(Transactions!$G:$G,ROW()-8))</f>
        <v>46238</v>
      </c>
      <c r="F9704">
        <f>IF(INDEX(Transactions!$L:$L,ROW()-8)="",0,INDEX(Transactions!$Q:$Q,ROW()-8))</f>
        <v>0</v>
      </c>
    </row>
    <row r="9705" spans="2:6" x14ac:dyDescent="0.15">
      <c r="B9705">
        <f ca="1">IF(INDEX(Transactions!$L:$L,ROW()-8)="",TODAY(),INDEX(Transactions!$G:$G,ROW()-8))</f>
        <v>46238</v>
      </c>
      <c r="F9705">
        <f>IF(INDEX(Transactions!$L:$L,ROW()-8)="",0,INDEX(Transactions!$Q:$Q,ROW()-8))</f>
        <v>0</v>
      </c>
    </row>
    <row r="9706" spans="2:6" x14ac:dyDescent="0.15">
      <c r="B9706">
        <f ca="1">IF(INDEX(Transactions!$L:$L,ROW()-8)="",TODAY(),INDEX(Transactions!$G:$G,ROW()-8))</f>
        <v>46238</v>
      </c>
      <c r="F9706">
        <f>IF(INDEX(Transactions!$L:$L,ROW()-8)="",0,INDEX(Transactions!$Q:$Q,ROW()-8))</f>
        <v>0</v>
      </c>
    </row>
    <row r="9707" spans="2:6" x14ac:dyDescent="0.15">
      <c r="B9707">
        <f ca="1">IF(INDEX(Transactions!$L:$L,ROW()-8)="",TODAY(),INDEX(Transactions!$G:$G,ROW()-8))</f>
        <v>46238</v>
      </c>
      <c r="F9707">
        <f>IF(INDEX(Transactions!$L:$L,ROW()-8)="",0,INDEX(Transactions!$Q:$Q,ROW()-8))</f>
        <v>0</v>
      </c>
    </row>
    <row r="9708" spans="2:6" x14ac:dyDescent="0.15">
      <c r="B9708">
        <f ca="1">IF(INDEX(Transactions!$L:$L,ROW()-8)="",TODAY(),INDEX(Transactions!$G:$G,ROW()-8))</f>
        <v>46238</v>
      </c>
      <c r="F9708">
        <f>IF(INDEX(Transactions!$L:$L,ROW()-8)="",0,INDEX(Transactions!$Q:$Q,ROW()-8))</f>
        <v>0</v>
      </c>
    </row>
    <row r="9709" spans="2:6" x14ac:dyDescent="0.15">
      <c r="B9709">
        <f ca="1">IF(INDEX(Transactions!$L:$L,ROW()-8)="",TODAY(),INDEX(Transactions!$G:$G,ROW()-8))</f>
        <v>46238</v>
      </c>
      <c r="F9709">
        <f>IF(INDEX(Transactions!$L:$L,ROW()-8)="",0,INDEX(Transactions!$Q:$Q,ROW()-8))</f>
        <v>0</v>
      </c>
    </row>
    <row r="9710" spans="2:6" x14ac:dyDescent="0.15">
      <c r="B9710">
        <f ca="1">IF(INDEX(Transactions!$L:$L,ROW()-8)="",TODAY(),INDEX(Transactions!$G:$G,ROW()-8))</f>
        <v>46238</v>
      </c>
      <c r="F9710">
        <f>IF(INDEX(Transactions!$L:$L,ROW()-8)="",0,INDEX(Transactions!$Q:$Q,ROW()-8))</f>
        <v>0</v>
      </c>
    </row>
    <row r="9711" spans="2:6" x14ac:dyDescent="0.15">
      <c r="B9711">
        <f ca="1">IF(INDEX(Transactions!$L:$L,ROW()-8)="",TODAY(),INDEX(Transactions!$G:$G,ROW()-8))</f>
        <v>46238</v>
      </c>
      <c r="F9711">
        <f>IF(INDEX(Transactions!$L:$L,ROW()-8)="",0,INDEX(Transactions!$Q:$Q,ROW()-8))</f>
        <v>0</v>
      </c>
    </row>
    <row r="9712" spans="2:6" x14ac:dyDescent="0.15">
      <c r="B9712">
        <f ca="1">IF(INDEX(Transactions!$L:$L,ROW()-8)="",TODAY(),INDEX(Transactions!$G:$G,ROW()-8))</f>
        <v>46238</v>
      </c>
      <c r="F9712">
        <f>IF(INDEX(Transactions!$L:$L,ROW()-8)="",0,INDEX(Transactions!$Q:$Q,ROW()-8))</f>
        <v>0</v>
      </c>
    </row>
    <row r="9713" spans="2:6" x14ac:dyDescent="0.15">
      <c r="B9713">
        <f ca="1">IF(INDEX(Transactions!$L:$L,ROW()-8)="",TODAY(),INDEX(Transactions!$G:$G,ROW()-8))</f>
        <v>46238</v>
      </c>
      <c r="F9713">
        <f>IF(INDEX(Transactions!$L:$L,ROW()-8)="",0,INDEX(Transactions!$Q:$Q,ROW()-8))</f>
        <v>0</v>
      </c>
    </row>
    <row r="9714" spans="2:6" x14ac:dyDescent="0.15">
      <c r="B9714">
        <f ca="1">IF(INDEX(Transactions!$L:$L,ROW()-8)="",TODAY(),INDEX(Transactions!$G:$G,ROW()-8))</f>
        <v>46238</v>
      </c>
      <c r="F9714">
        <f>IF(INDEX(Transactions!$L:$L,ROW()-8)="",0,INDEX(Transactions!$Q:$Q,ROW()-8))</f>
        <v>0</v>
      </c>
    </row>
    <row r="9715" spans="2:6" x14ac:dyDescent="0.15">
      <c r="B9715">
        <f ca="1">IF(INDEX(Transactions!$L:$L,ROW()-8)="",TODAY(),INDEX(Transactions!$G:$G,ROW()-8))</f>
        <v>46238</v>
      </c>
      <c r="F9715">
        <f>IF(INDEX(Transactions!$L:$L,ROW()-8)="",0,INDEX(Transactions!$Q:$Q,ROW()-8))</f>
        <v>0</v>
      </c>
    </row>
    <row r="9716" spans="2:6" x14ac:dyDescent="0.15">
      <c r="B9716">
        <f ca="1">IF(INDEX(Transactions!$L:$L,ROW()-8)="",TODAY(),INDEX(Transactions!$G:$G,ROW()-8))</f>
        <v>46238</v>
      </c>
      <c r="F9716">
        <f>IF(INDEX(Transactions!$L:$L,ROW()-8)="",0,INDEX(Transactions!$Q:$Q,ROW()-8))</f>
        <v>0</v>
      </c>
    </row>
    <row r="9717" spans="2:6" x14ac:dyDescent="0.15">
      <c r="B9717">
        <f ca="1">IF(INDEX(Transactions!$L:$L,ROW()-8)="",TODAY(),INDEX(Transactions!$G:$G,ROW()-8))</f>
        <v>46238</v>
      </c>
      <c r="F9717">
        <f>IF(INDEX(Transactions!$L:$L,ROW()-8)="",0,INDEX(Transactions!$Q:$Q,ROW()-8))</f>
        <v>0</v>
      </c>
    </row>
    <row r="9718" spans="2:6" x14ac:dyDescent="0.15">
      <c r="B9718">
        <f ca="1">IF(INDEX(Transactions!$L:$L,ROW()-8)="",TODAY(),INDEX(Transactions!$G:$G,ROW()-8))</f>
        <v>46238</v>
      </c>
      <c r="F9718">
        <f>IF(INDEX(Transactions!$L:$L,ROW()-8)="",0,INDEX(Transactions!$Q:$Q,ROW()-8))</f>
        <v>0</v>
      </c>
    </row>
    <row r="9719" spans="2:6" x14ac:dyDescent="0.15">
      <c r="B9719">
        <f ca="1">IF(INDEX(Transactions!$L:$L,ROW()-8)="",TODAY(),INDEX(Transactions!$G:$G,ROW()-8))</f>
        <v>46238</v>
      </c>
      <c r="F9719">
        <f>IF(INDEX(Transactions!$L:$L,ROW()-8)="",0,INDEX(Transactions!$Q:$Q,ROW()-8))</f>
        <v>0</v>
      </c>
    </row>
    <row r="9720" spans="2:6" x14ac:dyDescent="0.15">
      <c r="B9720">
        <f ca="1">IF(INDEX(Transactions!$L:$L,ROW()-8)="",TODAY(),INDEX(Transactions!$G:$G,ROW()-8))</f>
        <v>46238</v>
      </c>
      <c r="F9720">
        <f>IF(INDEX(Transactions!$L:$L,ROW()-8)="",0,INDEX(Transactions!$Q:$Q,ROW()-8))</f>
        <v>0</v>
      </c>
    </row>
    <row r="9721" spans="2:6" x14ac:dyDescent="0.15">
      <c r="B9721">
        <f ca="1">IF(INDEX(Transactions!$L:$L,ROW()-8)="",TODAY(),INDEX(Transactions!$G:$G,ROW()-8))</f>
        <v>46238</v>
      </c>
      <c r="F9721">
        <f>IF(INDEX(Transactions!$L:$L,ROW()-8)="",0,INDEX(Transactions!$Q:$Q,ROW()-8))</f>
        <v>0</v>
      </c>
    </row>
    <row r="9722" spans="2:6" x14ac:dyDescent="0.15">
      <c r="B9722">
        <f ca="1">IF(INDEX(Transactions!$L:$L,ROW()-8)="",TODAY(),INDEX(Transactions!$G:$G,ROW()-8))</f>
        <v>46238</v>
      </c>
      <c r="F9722">
        <f>IF(INDEX(Transactions!$L:$L,ROW()-8)="",0,INDEX(Transactions!$Q:$Q,ROW()-8))</f>
        <v>0</v>
      </c>
    </row>
    <row r="9723" spans="2:6" x14ac:dyDescent="0.15">
      <c r="B9723">
        <f ca="1">IF(INDEX(Transactions!$L:$L,ROW()-8)="",TODAY(),INDEX(Transactions!$G:$G,ROW()-8))</f>
        <v>46238</v>
      </c>
      <c r="F9723">
        <f>IF(INDEX(Transactions!$L:$L,ROW()-8)="",0,INDEX(Transactions!$Q:$Q,ROW()-8))</f>
        <v>0</v>
      </c>
    </row>
    <row r="9724" spans="2:6" x14ac:dyDescent="0.15">
      <c r="B9724">
        <f ca="1">IF(INDEX(Transactions!$L:$L,ROW()-8)="",TODAY(),INDEX(Transactions!$G:$G,ROW()-8))</f>
        <v>46238</v>
      </c>
      <c r="F9724">
        <f>IF(INDEX(Transactions!$L:$L,ROW()-8)="",0,INDEX(Transactions!$Q:$Q,ROW()-8))</f>
        <v>0</v>
      </c>
    </row>
    <row r="9725" spans="2:6" x14ac:dyDescent="0.15">
      <c r="B9725">
        <f ca="1">IF(INDEX(Transactions!$L:$L,ROW()-8)="",TODAY(),INDEX(Transactions!$G:$G,ROW()-8))</f>
        <v>46238</v>
      </c>
      <c r="F9725">
        <f>IF(INDEX(Transactions!$L:$L,ROW()-8)="",0,INDEX(Transactions!$Q:$Q,ROW()-8))</f>
        <v>0</v>
      </c>
    </row>
    <row r="9726" spans="2:6" x14ac:dyDescent="0.15">
      <c r="B9726">
        <f ca="1">IF(INDEX(Transactions!$L:$L,ROW()-8)="",TODAY(),INDEX(Transactions!$G:$G,ROW()-8))</f>
        <v>46238</v>
      </c>
      <c r="F9726">
        <f>IF(INDEX(Transactions!$L:$L,ROW()-8)="",0,INDEX(Transactions!$Q:$Q,ROW()-8))</f>
        <v>0</v>
      </c>
    </row>
    <row r="9727" spans="2:6" x14ac:dyDescent="0.15">
      <c r="B9727">
        <f ca="1">IF(INDEX(Transactions!$L:$L,ROW()-8)="",TODAY(),INDEX(Transactions!$G:$G,ROW()-8))</f>
        <v>46238</v>
      </c>
      <c r="F9727">
        <f>IF(INDEX(Transactions!$L:$L,ROW()-8)="",0,INDEX(Transactions!$Q:$Q,ROW()-8))</f>
        <v>0</v>
      </c>
    </row>
    <row r="9728" spans="2:6" x14ac:dyDescent="0.15">
      <c r="B9728">
        <f ca="1">IF(INDEX(Transactions!$L:$L,ROW()-8)="",TODAY(),INDEX(Transactions!$G:$G,ROW()-8))</f>
        <v>46238</v>
      </c>
      <c r="F9728">
        <f>IF(INDEX(Transactions!$L:$L,ROW()-8)="",0,INDEX(Transactions!$Q:$Q,ROW()-8))</f>
        <v>0</v>
      </c>
    </row>
    <row r="9729" spans="2:6" x14ac:dyDescent="0.15">
      <c r="B9729">
        <f ca="1">IF(INDEX(Transactions!$L:$L,ROW()-8)="",TODAY(),INDEX(Transactions!$G:$G,ROW()-8))</f>
        <v>46238</v>
      </c>
      <c r="F9729">
        <f>IF(INDEX(Transactions!$L:$L,ROW()-8)="",0,INDEX(Transactions!$Q:$Q,ROW()-8))</f>
        <v>0</v>
      </c>
    </row>
    <row r="9730" spans="2:6" x14ac:dyDescent="0.15">
      <c r="B9730">
        <f ca="1">IF(INDEX(Transactions!$L:$L,ROW()-8)="",TODAY(),INDEX(Transactions!$G:$G,ROW()-8))</f>
        <v>46238</v>
      </c>
      <c r="F9730">
        <f>IF(INDEX(Transactions!$L:$L,ROW()-8)="",0,INDEX(Transactions!$Q:$Q,ROW()-8))</f>
        <v>0</v>
      </c>
    </row>
    <row r="9731" spans="2:6" x14ac:dyDescent="0.15">
      <c r="B9731">
        <f ca="1">IF(INDEX(Transactions!$L:$L,ROW()-8)="",TODAY(),INDEX(Transactions!$G:$G,ROW()-8))</f>
        <v>46238</v>
      </c>
      <c r="F9731">
        <f>IF(INDEX(Transactions!$L:$L,ROW()-8)="",0,INDEX(Transactions!$Q:$Q,ROW()-8))</f>
        <v>0</v>
      </c>
    </row>
    <row r="9732" spans="2:6" x14ac:dyDescent="0.15">
      <c r="B9732">
        <f ca="1">IF(INDEX(Transactions!$L:$L,ROW()-8)="",TODAY(),INDEX(Transactions!$G:$G,ROW()-8))</f>
        <v>46238</v>
      </c>
      <c r="F9732">
        <f>IF(INDEX(Transactions!$L:$L,ROW()-8)="",0,INDEX(Transactions!$Q:$Q,ROW()-8))</f>
        <v>0</v>
      </c>
    </row>
    <row r="9733" spans="2:6" x14ac:dyDescent="0.15">
      <c r="B9733">
        <f ca="1">IF(INDEX(Transactions!$L:$L,ROW()-8)="",TODAY(),INDEX(Transactions!$G:$G,ROW()-8))</f>
        <v>46238</v>
      </c>
      <c r="F9733">
        <f>IF(INDEX(Transactions!$L:$L,ROW()-8)="",0,INDEX(Transactions!$Q:$Q,ROW()-8))</f>
        <v>0</v>
      </c>
    </row>
    <row r="9734" spans="2:6" x14ac:dyDescent="0.15">
      <c r="B9734">
        <f ca="1">IF(INDEX(Transactions!$L:$L,ROW()-8)="",TODAY(),INDEX(Transactions!$G:$G,ROW()-8))</f>
        <v>46238</v>
      </c>
      <c r="F9734">
        <f>IF(INDEX(Transactions!$L:$L,ROW()-8)="",0,INDEX(Transactions!$Q:$Q,ROW()-8))</f>
        <v>0</v>
      </c>
    </row>
    <row r="9735" spans="2:6" x14ac:dyDescent="0.15">
      <c r="B9735">
        <f ca="1">IF(INDEX(Transactions!$L:$L,ROW()-8)="",TODAY(),INDEX(Transactions!$G:$G,ROW()-8))</f>
        <v>46238</v>
      </c>
      <c r="F9735">
        <f>IF(INDEX(Transactions!$L:$L,ROW()-8)="",0,INDEX(Transactions!$Q:$Q,ROW()-8))</f>
        <v>0</v>
      </c>
    </row>
    <row r="9736" spans="2:6" x14ac:dyDescent="0.15">
      <c r="B9736">
        <f ca="1">IF(INDEX(Transactions!$L:$L,ROW()-8)="",TODAY(),INDEX(Transactions!$G:$G,ROW()-8))</f>
        <v>46238</v>
      </c>
      <c r="F9736">
        <f>IF(INDEX(Transactions!$L:$L,ROW()-8)="",0,INDEX(Transactions!$Q:$Q,ROW()-8))</f>
        <v>0</v>
      </c>
    </row>
    <row r="9737" spans="2:6" x14ac:dyDescent="0.15">
      <c r="B9737">
        <f ca="1">IF(INDEX(Transactions!$L:$L,ROW()-8)="",TODAY(),INDEX(Transactions!$G:$G,ROW()-8))</f>
        <v>46238</v>
      </c>
      <c r="F9737">
        <f>IF(INDEX(Transactions!$L:$L,ROW()-8)="",0,INDEX(Transactions!$Q:$Q,ROW()-8))</f>
        <v>0</v>
      </c>
    </row>
    <row r="9738" spans="2:6" x14ac:dyDescent="0.15">
      <c r="B9738">
        <f ca="1">IF(INDEX(Transactions!$L:$L,ROW()-8)="",TODAY(),INDEX(Transactions!$G:$G,ROW()-8))</f>
        <v>46238</v>
      </c>
      <c r="F9738">
        <f>IF(INDEX(Transactions!$L:$L,ROW()-8)="",0,INDEX(Transactions!$Q:$Q,ROW()-8))</f>
        <v>0</v>
      </c>
    </row>
    <row r="9739" spans="2:6" x14ac:dyDescent="0.15">
      <c r="B9739">
        <f ca="1">IF(INDEX(Transactions!$L:$L,ROW()-8)="",TODAY(),INDEX(Transactions!$G:$G,ROW()-8))</f>
        <v>46238</v>
      </c>
      <c r="F9739">
        <f>IF(INDEX(Transactions!$L:$L,ROW()-8)="",0,INDEX(Transactions!$Q:$Q,ROW()-8))</f>
        <v>0</v>
      </c>
    </row>
    <row r="9740" spans="2:6" x14ac:dyDescent="0.15">
      <c r="B9740">
        <f ca="1">IF(INDEX(Transactions!$L:$L,ROW()-8)="",TODAY(),INDEX(Transactions!$G:$G,ROW()-8))</f>
        <v>46238</v>
      </c>
      <c r="F9740">
        <f>IF(INDEX(Transactions!$L:$L,ROW()-8)="",0,INDEX(Transactions!$Q:$Q,ROW()-8))</f>
        <v>0</v>
      </c>
    </row>
    <row r="9741" spans="2:6" x14ac:dyDescent="0.15">
      <c r="B9741">
        <f ca="1">IF(INDEX(Transactions!$L:$L,ROW()-8)="",TODAY(),INDEX(Transactions!$G:$G,ROW()-8))</f>
        <v>46238</v>
      </c>
      <c r="F9741">
        <f>IF(INDEX(Transactions!$L:$L,ROW()-8)="",0,INDEX(Transactions!$Q:$Q,ROW()-8))</f>
        <v>0</v>
      </c>
    </row>
    <row r="9742" spans="2:6" x14ac:dyDescent="0.15">
      <c r="B9742">
        <f ca="1">IF(INDEX(Transactions!$L:$L,ROW()-8)="",TODAY(),INDEX(Transactions!$G:$G,ROW()-8))</f>
        <v>46238</v>
      </c>
      <c r="F9742">
        <f>IF(INDEX(Transactions!$L:$L,ROW()-8)="",0,INDEX(Transactions!$Q:$Q,ROW()-8))</f>
        <v>0</v>
      </c>
    </row>
    <row r="9743" spans="2:6" x14ac:dyDescent="0.15">
      <c r="B9743">
        <f ca="1">IF(INDEX(Transactions!$L:$L,ROW()-8)="",TODAY(),INDEX(Transactions!$G:$G,ROW()-8))</f>
        <v>46238</v>
      </c>
      <c r="F9743">
        <f>IF(INDEX(Transactions!$L:$L,ROW()-8)="",0,INDEX(Transactions!$Q:$Q,ROW()-8))</f>
        <v>0</v>
      </c>
    </row>
    <row r="9744" spans="2:6" x14ac:dyDescent="0.15">
      <c r="B9744">
        <f ca="1">IF(INDEX(Transactions!$L:$L,ROW()-8)="",TODAY(),INDEX(Transactions!$G:$G,ROW()-8))</f>
        <v>46238</v>
      </c>
      <c r="F9744">
        <f>IF(INDEX(Transactions!$L:$L,ROW()-8)="",0,INDEX(Transactions!$Q:$Q,ROW()-8))</f>
        <v>0</v>
      </c>
    </row>
    <row r="9745" spans="2:6" x14ac:dyDescent="0.15">
      <c r="B9745">
        <f ca="1">IF(INDEX(Transactions!$L:$L,ROW()-8)="",TODAY(),INDEX(Transactions!$G:$G,ROW()-8))</f>
        <v>46238</v>
      </c>
      <c r="F9745">
        <f>IF(INDEX(Transactions!$L:$L,ROW()-8)="",0,INDEX(Transactions!$Q:$Q,ROW()-8))</f>
        <v>0</v>
      </c>
    </row>
    <row r="9746" spans="2:6" x14ac:dyDescent="0.15">
      <c r="B9746">
        <f ca="1">IF(INDEX(Transactions!$L:$L,ROW()-8)="",TODAY(),INDEX(Transactions!$G:$G,ROW()-8))</f>
        <v>46238</v>
      </c>
      <c r="F9746">
        <f>IF(INDEX(Transactions!$L:$L,ROW()-8)="",0,INDEX(Transactions!$Q:$Q,ROW()-8))</f>
        <v>0</v>
      </c>
    </row>
    <row r="9747" spans="2:6" x14ac:dyDescent="0.15">
      <c r="B9747">
        <f ca="1">IF(INDEX(Transactions!$L:$L,ROW()-8)="",TODAY(),INDEX(Transactions!$G:$G,ROW()-8))</f>
        <v>46238</v>
      </c>
      <c r="F9747">
        <f>IF(INDEX(Transactions!$L:$L,ROW()-8)="",0,INDEX(Transactions!$Q:$Q,ROW()-8))</f>
        <v>0</v>
      </c>
    </row>
    <row r="9748" spans="2:6" x14ac:dyDescent="0.15">
      <c r="B9748">
        <f ca="1">IF(INDEX(Transactions!$L:$L,ROW()-8)="",TODAY(),INDEX(Transactions!$G:$G,ROW()-8))</f>
        <v>46238</v>
      </c>
      <c r="F9748">
        <f>IF(INDEX(Transactions!$L:$L,ROW()-8)="",0,INDEX(Transactions!$Q:$Q,ROW()-8))</f>
        <v>0</v>
      </c>
    </row>
    <row r="9749" spans="2:6" x14ac:dyDescent="0.15">
      <c r="B9749">
        <f ca="1">IF(INDEX(Transactions!$L:$L,ROW()-8)="",TODAY(),INDEX(Transactions!$G:$G,ROW()-8))</f>
        <v>46238</v>
      </c>
      <c r="F9749">
        <f>IF(INDEX(Transactions!$L:$L,ROW()-8)="",0,INDEX(Transactions!$Q:$Q,ROW()-8))</f>
        <v>0</v>
      </c>
    </row>
    <row r="9750" spans="2:6" x14ac:dyDescent="0.15">
      <c r="B9750">
        <f ca="1">IF(INDEX(Transactions!$L:$L,ROW()-8)="",TODAY(),INDEX(Transactions!$G:$G,ROW()-8))</f>
        <v>46238</v>
      </c>
      <c r="F9750">
        <f>IF(INDEX(Transactions!$L:$L,ROW()-8)="",0,INDEX(Transactions!$Q:$Q,ROW()-8))</f>
        <v>0</v>
      </c>
    </row>
    <row r="9751" spans="2:6" x14ac:dyDescent="0.15">
      <c r="B9751">
        <f ca="1">IF(INDEX(Transactions!$L:$L,ROW()-8)="",TODAY(),INDEX(Transactions!$G:$G,ROW()-8))</f>
        <v>46238</v>
      </c>
      <c r="F9751">
        <f>IF(INDEX(Transactions!$L:$L,ROW()-8)="",0,INDEX(Transactions!$Q:$Q,ROW()-8))</f>
        <v>0</v>
      </c>
    </row>
    <row r="9752" spans="2:6" x14ac:dyDescent="0.15">
      <c r="B9752">
        <f ca="1">IF(INDEX(Transactions!$L:$L,ROW()-8)="",TODAY(),INDEX(Transactions!$G:$G,ROW()-8))</f>
        <v>46238</v>
      </c>
      <c r="F9752">
        <f>IF(INDEX(Transactions!$L:$L,ROW()-8)="",0,INDEX(Transactions!$Q:$Q,ROW()-8))</f>
        <v>0</v>
      </c>
    </row>
    <row r="9753" spans="2:6" x14ac:dyDescent="0.15">
      <c r="B9753">
        <f ca="1">IF(INDEX(Transactions!$L:$L,ROW()-8)="",TODAY(),INDEX(Transactions!$G:$G,ROW()-8))</f>
        <v>46238</v>
      </c>
      <c r="F9753">
        <f>IF(INDEX(Transactions!$L:$L,ROW()-8)="",0,INDEX(Transactions!$Q:$Q,ROW()-8))</f>
        <v>0</v>
      </c>
    </row>
    <row r="9754" spans="2:6" x14ac:dyDescent="0.15">
      <c r="B9754">
        <f ca="1">IF(INDEX(Transactions!$L:$L,ROW()-8)="",TODAY(),INDEX(Transactions!$G:$G,ROW()-8))</f>
        <v>46238</v>
      </c>
      <c r="F9754">
        <f>IF(INDEX(Transactions!$L:$L,ROW()-8)="",0,INDEX(Transactions!$Q:$Q,ROW()-8))</f>
        <v>0</v>
      </c>
    </row>
    <row r="9755" spans="2:6" x14ac:dyDescent="0.15">
      <c r="B9755">
        <f ca="1">IF(INDEX(Transactions!$L:$L,ROW()-8)="",TODAY(),INDEX(Transactions!$G:$G,ROW()-8))</f>
        <v>46238</v>
      </c>
      <c r="F9755">
        <f>IF(INDEX(Transactions!$L:$L,ROW()-8)="",0,INDEX(Transactions!$Q:$Q,ROW()-8))</f>
        <v>0</v>
      </c>
    </row>
    <row r="9756" spans="2:6" x14ac:dyDescent="0.15">
      <c r="B9756">
        <f ca="1">IF(INDEX(Transactions!$L:$L,ROW()-8)="",TODAY(),INDEX(Transactions!$G:$G,ROW()-8))</f>
        <v>46238</v>
      </c>
      <c r="F9756">
        <f>IF(INDEX(Transactions!$L:$L,ROW()-8)="",0,INDEX(Transactions!$Q:$Q,ROW()-8))</f>
        <v>0</v>
      </c>
    </row>
    <row r="9757" spans="2:6" x14ac:dyDescent="0.15">
      <c r="B9757">
        <f ca="1">IF(INDEX(Transactions!$L:$L,ROW()-8)="",TODAY(),INDEX(Transactions!$G:$G,ROW()-8))</f>
        <v>46238</v>
      </c>
      <c r="F9757">
        <f>IF(INDEX(Transactions!$L:$L,ROW()-8)="",0,INDEX(Transactions!$Q:$Q,ROW()-8))</f>
        <v>0</v>
      </c>
    </row>
    <row r="9758" spans="2:6" x14ac:dyDescent="0.15">
      <c r="B9758">
        <f ca="1">IF(INDEX(Transactions!$L:$L,ROW()-8)="",TODAY(),INDEX(Transactions!$G:$G,ROW()-8))</f>
        <v>46238</v>
      </c>
      <c r="F9758">
        <f>IF(INDEX(Transactions!$L:$L,ROW()-8)="",0,INDEX(Transactions!$Q:$Q,ROW()-8))</f>
        <v>0</v>
      </c>
    </row>
    <row r="9759" spans="2:6" x14ac:dyDescent="0.15">
      <c r="B9759">
        <f ca="1">IF(INDEX(Transactions!$L:$L,ROW()-8)="",TODAY(),INDEX(Transactions!$G:$G,ROW()-8))</f>
        <v>46238</v>
      </c>
      <c r="F9759">
        <f>IF(INDEX(Transactions!$L:$L,ROW()-8)="",0,INDEX(Transactions!$Q:$Q,ROW()-8))</f>
        <v>0</v>
      </c>
    </row>
    <row r="9760" spans="2:6" x14ac:dyDescent="0.15">
      <c r="B9760">
        <f ca="1">IF(INDEX(Transactions!$L:$L,ROW()-8)="",TODAY(),INDEX(Transactions!$G:$G,ROW()-8))</f>
        <v>46238</v>
      </c>
      <c r="F9760">
        <f>IF(INDEX(Transactions!$L:$L,ROW()-8)="",0,INDEX(Transactions!$Q:$Q,ROW()-8))</f>
        <v>0</v>
      </c>
    </row>
    <row r="9761" spans="2:6" x14ac:dyDescent="0.15">
      <c r="B9761">
        <f ca="1">IF(INDEX(Transactions!$L:$L,ROW()-8)="",TODAY(),INDEX(Transactions!$G:$G,ROW()-8))</f>
        <v>46238</v>
      </c>
      <c r="F9761">
        <f>IF(INDEX(Transactions!$L:$L,ROW()-8)="",0,INDEX(Transactions!$Q:$Q,ROW()-8))</f>
        <v>0</v>
      </c>
    </row>
    <row r="9762" spans="2:6" x14ac:dyDescent="0.15">
      <c r="B9762">
        <f ca="1">IF(INDEX(Transactions!$L:$L,ROW()-8)="",TODAY(),INDEX(Transactions!$G:$G,ROW()-8))</f>
        <v>46238</v>
      </c>
      <c r="F9762">
        <f>IF(INDEX(Transactions!$L:$L,ROW()-8)="",0,INDEX(Transactions!$Q:$Q,ROW()-8))</f>
        <v>0</v>
      </c>
    </row>
    <row r="9763" spans="2:6" x14ac:dyDescent="0.15">
      <c r="B9763">
        <f ca="1">IF(INDEX(Transactions!$L:$L,ROW()-8)="",TODAY(),INDEX(Transactions!$G:$G,ROW()-8))</f>
        <v>46238</v>
      </c>
      <c r="F9763">
        <f>IF(INDEX(Transactions!$L:$L,ROW()-8)="",0,INDEX(Transactions!$Q:$Q,ROW()-8))</f>
        <v>0</v>
      </c>
    </row>
    <row r="9764" spans="2:6" x14ac:dyDescent="0.15">
      <c r="B9764">
        <f ca="1">IF(INDEX(Transactions!$L:$L,ROW()-8)="",TODAY(),INDEX(Transactions!$G:$G,ROW()-8))</f>
        <v>46238</v>
      </c>
      <c r="F9764">
        <f>IF(INDEX(Transactions!$L:$L,ROW()-8)="",0,INDEX(Transactions!$Q:$Q,ROW()-8))</f>
        <v>0</v>
      </c>
    </row>
    <row r="9765" spans="2:6" x14ac:dyDescent="0.15">
      <c r="B9765">
        <f ca="1">IF(INDEX(Transactions!$L:$L,ROW()-8)="",TODAY(),INDEX(Transactions!$G:$G,ROW()-8))</f>
        <v>46238</v>
      </c>
      <c r="F9765">
        <f>IF(INDEX(Transactions!$L:$L,ROW()-8)="",0,INDEX(Transactions!$Q:$Q,ROW()-8))</f>
        <v>0</v>
      </c>
    </row>
    <row r="9766" spans="2:6" x14ac:dyDescent="0.15">
      <c r="B9766">
        <f ca="1">IF(INDEX(Transactions!$L:$L,ROW()-8)="",TODAY(),INDEX(Transactions!$G:$G,ROW()-8))</f>
        <v>46238</v>
      </c>
      <c r="F9766">
        <f>IF(INDEX(Transactions!$L:$L,ROW()-8)="",0,INDEX(Transactions!$Q:$Q,ROW()-8))</f>
        <v>0</v>
      </c>
    </row>
    <row r="9767" spans="2:6" x14ac:dyDescent="0.15">
      <c r="B9767">
        <f ca="1">IF(INDEX(Transactions!$L:$L,ROW()-8)="",TODAY(),INDEX(Transactions!$G:$G,ROW()-8))</f>
        <v>46238</v>
      </c>
      <c r="F9767">
        <f>IF(INDEX(Transactions!$L:$L,ROW()-8)="",0,INDEX(Transactions!$Q:$Q,ROW()-8))</f>
        <v>0</v>
      </c>
    </row>
    <row r="9768" spans="2:6" x14ac:dyDescent="0.15">
      <c r="B9768">
        <f ca="1">IF(INDEX(Transactions!$L:$L,ROW()-8)="",TODAY(),INDEX(Transactions!$G:$G,ROW()-8))</f>
        <v>46238</v>
      </c>
      <c r="F9768">
        <f>IF(INDEX(Transactions!$L:$L,ROW()-8)="",0,INDEX(Transactions!$Q:$Q,ROW()-8))</f>
        <v>0</v>
      </c>
    </row>
    <row r="9769" spans="2:6" x14ac:dyDescent="0.15">
      <c r="B9769">
        <f ca="1">IF(INDEX(Transactions!$L:$L,ROW()-8)="",TODAY(),INDEX(Transactions!$G:$G,ROW()-8))</f>
        <v>46238</v>
      </c>
      <c r="F9769">
        <f>IF(INDEX(Transactions!$L:$L,ROW()-8)="",0,INDEX(Transactions!$Q:$Q,ROW()-8))</f>
        <v>0</v>
      </c>
    </row>
    <row r="9770" spans="2:6" x14ac:dyDescent="0.15">
      <c r="B9770">
        <f ca="1">IF(INDEX(Transactions!$L:$L,ROW()-8)="",TODAY(),INDEX(Transactions!$G:$G,ROW()-8))</f>
        <v>46238</v>
      </c>
      <c r="F9770">
        <f>IF(INDEX(Transactions!$L:$L,ROW()-8)="",0,INDEX(Transactions!$Q:$Q,ROW()-8))</f>
        <v>0</v>
      </c>
    </row>
    <row r="9771" spans="2:6" x14ac:dyDescent="0.15">
      <c r="B9771">
        <f ca="1">IF(INDEX(Transactions!$L:$L,ROW()-8)="",TODAY(),INDEX(Transactions!$G:$G,ROW()-8))</f>
        <v>46238</v>
      </c>
      <c r="F9771">
        <f>IF(INDEX(Transactions!$L:$L,ROW()-8)="",0,INDEX(Transactions!$Q:$Q,ROW()-8))</f>
        <v>0</v>
      </c>
    </row>
    <row r="9772" spans="2:6" x14ac:dyDescent="0.15">
      <c r="B9772">
        <f ca="1">IF(INDEX(Transactions!$L:$L,ROW()-8)="",TODAY(),INDEX(Transactions!$G:$G,ROW()-8))</f>
        <v>46238</v>
      </c>
      <c r="F9772">
        <f>IF(INDEX(Transactions!$L:$L,ROW()-8)="",0,INDEX(Transactions!$Q:$Q,ROW()-8))</f>
        <v>0</v>
      </c>
    </row>
    <row r="9773" spans="2:6" x14ac:dyDescent="0.15">
      <c r="B9773">
        <f ca="1">IF(INDEX(Transactions!$L:$L,ROW()-8)="",TODAY(),INDEX(Transactions!$G:$G,ROW()-8))</f>
        <v>46238</v>
      </c>
      <c r="F9773">
        <f>IF(INDEX(Transactions!$L:$L,ROW()-8)="",0,INDEX(Transactions!$Q:$Q,ROW()-8))</f>
        <v>0</v>
      </c>
    </row>
    <row r="9774" spans="2:6" x14ac:dyDescent="0.15">
      <c r="B9774">
        <f ca="1">IF(INDEX(Transactions!$L:$L,ROW()-8)="",TODAY(),INDEX(Transactions!$G:$G,ROW()-8))</f>
        <v>46238</v>
      </c>
      <c r="F9774">
        <f>IF(INDEX(Transactions!$L:$L,ROW()-8)="",0,INDEX(Transactions!$Q:$Q,ROW()-8))</f>
        <v>0</v>
      </c>
    </row>
    <row r="9775" spans="2:6" x14ac:dyDescent="0.15">
      <c r="B9775">
        <f ca="1">IF(INDEX(Transactions!$L:$L,ROW()-8)="",TODAY(),INDEX(Transactions!$G:$G,ROW()-8))</f>
        <v>46238</v>
      </c>
      <c r="F9775">
        <f>IF(INDEX(Transactions!$L:$L,ROW()-8)="",0,INDEX(Transactions!$Q:$Q,ROW()-8))</f>
        <v>0</v>
      </c>
    </row>
    <row r="9776" spans="2:6" x14ac:dyDescent="0.15">
      <c r="B9776">
        <f ca="1">IF(INDEX(Transactions!$L:$L,ROW()-8)="",TODAY(),INDEX(Transactions!$G:$G,ROW()-8))</f>
        <v>46238</v>
      </c>
      <c r="F9776">
        <f>IF(INDEX(Transactions!$L:$L,ROW()-8)="",0,INDEX(Transactions!$Q:$Q,ROW()-8))</f>
        <v>0</v>
      </c>
    </row>
    <row r="9777" spans="2:6" x14ac:dyDescent="0.15">
      <c r="B9777">
        <f ca="1">IF(INDEX(Transactions!$L:$L,ROW()-8)="",TODAY(),INDEX(Transactions!$G:$G,ROW()-8))</f>
        <v>46238</v>
      </c>
      <c r="F9777">
        <f>IF(INDEX(Transactions!$L:$L,ROW()-8)="",0,INDEX(Transactions!$Q:$Q,ROW()-8))</f>
        <v>0</v>
      </c>
    </row>
    <row r="9778" spans="2:6" x14ac:dyDescent="0.15">
      <c r="B9778">
        <f ca="1">IF(INDEX(Transactions!$L:$L,ROW()-8)="",TODAY(),INDEX(Transactions!$G:$G,ROW()-8))</f>
        <v>46238</v>
      </c>
      <c r="F9778">
        <f>IF(INDEX(Transactions!$L:$L,ROW()-8)="",0,INDEX(Transactions!$Q:$Q,ROW()-8))</f>
        <v>0</v>
      </c>
    </row>
    <row r="9779" spans="2:6" x14ac:dyDescent="0.15">
      <c r="B9779">
        <f ca="1">IF(INDEX(Transactions!$L:$L,ROW()-8)="",TODAY(),INDEX(Transactions!$G:$G,ROW()-8))</f>
        <v>46238</v>
      </c>
      <c r="F9779">
        <f>IF(INDEX(Transactions!$L:$L,ROW()-8)="",0,INDEX(Transactions!$Q:$Q,ROW()-8))</f>
        <v>0</v>
      </c>
    </row>
    <row r="9780" spans="2:6" x14ac:dyDescent="0.15">
      <c r="B9780">
        <f ca="1">IF(INDEX(Transactions!$L:$L,ROW()-8)="",TODAY(),INDEX(Transactions!$G:$G,ROW()-8))</f>
        <v>46238</v>
      </c>
      <c r="F9780">
        <f>IF(INDEX(Transactions!$L:$L,ROW()-8)="",0,INDEX(Transactions!$Q:$Q,ROW()-8))</f>
        <v>0</v>
      </c>
    </row>
    <row r="9781" spans="2:6" x14ac:dyDescent="0.15">
      <c r="B9781">
        <f ca="1">IF(INDEX(Transactions!$L:$L,ROW()-8)="",TODAY(),INDEX(Transactions!$G:$G,ROW()-8))</f>
        <v>46238</v>
      </c>
      <c r="F9781">
        <f>IF(INDEX(Transactions!$L:$L,ROW()-8)="",0,INDEX(Transactions!$Q:$Q,ROW()-8))</f>
        <v>0</v>
      </c>
    </row>
    <row r="9782" spans="2:6" x14ac:dyDescent="0.15">
      <c r="B9782">
        <f ca="1">IF(INDEX(Transactions!$L:$L,ROW()-8)="",TODAY(),INDEX(Transactions!$G:$G,ROW()-8))</f>
        <v>46238</v>
      </c>
      <c r="F9782">
        <f>IF(INDEX(Transactions!$L:$L,ROW()-8)="",0,INDEX(Transactions!$Q:$Q,ROW()-8))</f>
        <v>0</v>
      </c>
    </row>
    <row r="9783" spans="2:6" x14ac:dyDescent="0.15">
      <c r="B9783">
        <f ca="1">IF(INDEX(Transactions!$L:$L,ROW()-8)="",TODAY(),INDEX(Transactions!$G:$G,ROW()-8))</f>
        <v>46238</v>
      </c>
      <c r="F9783">
        <f>IF(INDEX(Transactions!$L:$L,ROW()-8)="",0,INDEX(Transactions!$Q:$Q,ROW()-8))</f>
        <v>0</v>
      </c>
    </row>
    <row r="9784" spans="2:6" x14ac:dyDescent="0.15">
      <c r="B9784">
        <f ca="1">IF(INDEX(Transactions!$L:$L,ROW()-8)="",TODAY(),INDEX(Transactions!$G:$G,ROW()-8))</f>
        <v>46238</v>
      </c>
      <c r="F9784">
        <f>IF(INDEX(Transactions!$L:$L,ROW()-8)="",0,INDEX(Transactions!$Q:$Q,ROW()-8))</f>
        <v>0</v>
      </c>
    </row>
    <row r="9785" spans="2:6" x14ac:dyDescent="0.15">
      <c r="B9785">
        <f ca="1">IF(INDEX(Transactions!$L:$L,ROW()-8)="",TODAY(),INDEX(Transactions!$G:$G,ROW()-8))</f>
        <v>46238</v>
      </c>
      <c r="F9785">
        <f>IF(INDEX(Transactions!$L:$L,ROW()-8)="",0,INDEX(Transactions!$Q:$Q,ROW()-8))</f>
        <v>0</v>
      </c>
    </row>
    <row r="9786" spans="2:6" x14ac:dyDescent="0.15">
      <c r="B9786">
        <f ca="1">IF(INDEX(Transactions!$L:$L,ROW()-8)="",TODAY(),INDEX(Transactions!$G:$G,ROW()-8))</f>
        <v>46238</v>
      </c>
      <c r="F9786">
        <f>IF(INDEX(Transactions!$L:$L,ROW()-8)="",0,INDEX(Transactions!$Q:$Q,ROW()-8))</f>
        <v>0</v>
      </c>
    </row>
    <row r="9787" spans="2:6" x14ac:dyDescent="0.15">
      <c r="B9787">
        <f ca="1">IF(INDEX(Transactions!$L:$L,ROW()-8)="",TODAY(),INDEX(Transactions!$G:$G,ROW()-8))</f>
        <v>46238</v>
      </c>
      <c r="F9787">
        <f>IF(INDEX(Transactions!$L:$L,ROW()-8)="",0,INDEX(Transactions!$Q:$Q,ROW()-8))</f>
        <v>0</v>
      </c>
    </row>
    <row r="9788" spans="2:6" x14ac:dyDescent="0.15">
      <c r="B9788">
        <f ca="1">IF(INDEX(Transactions!$L:$L,ROW()-8)="",TODAY(),INDEX(Transactions!$G:$G,ROW()-8))</f>
        <v>46238</v>
      </c>
      <c r="F9788">
        <f>IF(INDEX(Transactions!$L:$L,ROW()-8)="",0,INDEX(Transactions!$Q:$Q,ROW()-8))</f>
        <v>0</v>
      </c>
    </row>
    <row r="9789" spans="2:6" x14ac:dyDescent="0.15">
      <c r="B9789">
        <f ca="1">IF(INDEX(Transactions!$L:$L,ROW()-8)="",TODAY(),INDEX(Transactions!$G:$G,ROW()-8))</f>
        <v>46238</v>
      </c>
      <c r="F9789">
        <f>IF(INDEX(Transactions!$L:$L,ROW()-8)="",0,INDEX(Transactions!$Q:$Q,ROW()-8))</f>
        <v>0</v>
      </c>
    </row>
    <row r="9790" spans="2:6" x14ac:dyDescent="0.15">
      <c r="B9790">
        <f ca="1">IF(INDEX(Transactions!$L:$L,ROW()-8)="",TODAY(),INDEX(Transactions!$G:$G,ROW()-8))</f>
        <v>46238</v>
      </c>
      <c r="F9790">
        <f>IF(INDEX(Transactions!$L:$L,ROW()-8)="",0,INDEX(Transactions!$Q:$Q,ROW()-8))</f>
        <v>0</v>
      </c>
    </row>
    <row r="9791" spans="2:6" x14ac:dyDescent="0.15">
      <c r="B9791">
        <f ca="1">IF(INDEX(Transactions!$L:$L,ROW()-8)="",TODAY(),INDEX(Transactions!$G:$G,ROW()-8))</f>
        <v>46238</v>
      </c>
      <c r="F9791">
        <f>IF(INDEX(Transactions!$L:$L,ROW()-8)="",0,INDEX(Transactions!$Q:$Q,ROW()-8))</f>
        <v>0</v>
      </c>
    </row>
    <row r="9792" spans="2:6" x14ac:dyDescent="0.15">
      <c r="B9792">
        <f ca="1">IF(INDEX(Transactions!$L:$L,ROW()-8)="",TODAY(),INDEX(Transactions!$G:$G,ROW()-8))</f>
        <v>46238</v>
      </c>
      <c r="F9792">
        <f>IF(INDEX(Transactions!$L:$L,ROW()-8)="",0,INDEX(Transactions!$Q:$Q,ROW()-8))</f>
        <v>0</v>
      </c>
    </row>
    <row r="9793" spans="2:6" x14ac:dyDescent="0.15">
      <c r="B9793">
        <f ca="1">IF(INDEX(Transactions!$L:$L,ROW()-8)="",TODAY(),INDEX(Transactions!$G:$G,ROW()-8))</f>
        <v>46238</v>
      </c>
      <c r="F9793">
        <f>IF(INDEX(Transactions!$L:$L,ROW()-8)="",0,INDEX(Transactions!$Q:$Q,ROW()-8))</f>
        <v>0</v>
      </c>
    </row>
    <row r="9794" spans="2:6" x14ac:dyDescent="0.15">
      <c r="B9794">
        <f ca="1">IF(INDEX(Transactions!$L:$L,ROW()-8)="",TODAY(),INDEX(Transactions!$G:$G,ROW()-8))</f>
        <v>46238</v>
      </c>
      <c r="F9794">
        <f>IF(INDEX(Transactions!$L:$L,ROW()-8)="",0,INDEX(Transactions!$Q:$Q,ROW()-8))</f>
        <v>0</v>
      </c>
    </row>
    <row r="9795" spans="2:6" x14ac:dyDescent="0.15">
      <c r="B9795">
        <f ca="1">IF(INDEX(Transactions!$L:$L,ROW()-8)="",TODAY(),INDEX(Transactions!$G:$G,ROW()-8))</f>
        <v>46238</v>
      </c>
      <c r="F9795">
        <f>IF(INDEX(Transactions!$L:$L,ROW()-8)="",0,INDEX(Transactions!$Q:$Q,ROW()-8))</f>
        <v>0</v>
      </c>
    </row>
    <row r="9796" spans="2:6" x14ac:dyDescent="0.15">
      <c r="B9796">
        <f ca="1">IF(INDEX(Transactions!$L:$L,ROW()-8)="",TODAY(),INDEX(Transactions!$G:$G,ROW()-8))</f>
        <v>46238</v>
      </c>
      <c r="F9796">
        <f>IF(INDEX(Transactions!$L:$L,ROW()-8)="",0,INDEX(Transactions!$Q:$Q,ROW()-8))</f>
        <v>0</v>
      </c>
    </row>
    <row r="9797" spans="2:6" x14ac:dyDescent="0.15">
      <c r="B9797">
        <f ca="1">IF(INDEX(Transactions!$L:$L,ROW()-8)="",TODAY(),INDEX(Transactions!$G:$G,ROW()-8))</f>
        <v>46238</v>
      </c>
      <c r="F9797">
        <f>IF(INDEX(Transactions!$L:$L,ROW()-8)="",0,INDEX(Transactions!$Q:$Q,ROW()-8))</f>
        <v>0</v>
      </c>
    </row>
    <row r="9798" spans="2:6" x14ac:dyDescent="0.15">
      <c r="B9798">
        <f ca="1">IF(INDEX(Transactions!$L:$L,ROW()-8)="",TODAY(),INDEX(Transactions!$G:$G,ROW()-8))</f>
        <v>46238</v>
      </c>
      <c r="F9798">
        <f>IF(INDEX(Transactions!$L:$L,ROW()-8)="",0,INDEX(Transactions!$Q:$Q,ROW()-8))</f>
        <v>0</v>
      </c>
    </row>
    <row r="9799" spans="2:6" x14ac:dyDescent="0.15">
      <c r="B9799">
        <f ca="1">IF(INDEX(Transactions!$L:$L,ROW()-8)="",TODAY(),INDEX(Transactions!$G:$G,ROW()-8))</f>
        <v>46238</v>
      </c>
      <c r="F9799">
        <f>IF(INDEX(Transactions!$L:$L,ROW()-8)="",0,INDEX(Transactions!$Q:$Q,ROW()-8))</f>
        <v>0</v>
      </c>
    </row>
    <row r="9800" spans="2:6" x14ac:dyDescent="0.15">
      <c r="B9800">
        <f ca="1">IF(INDEX(Transactions!$L:$L,ROW()-8)="",TODAY(),INDEX(Transactions!$G:$G,ROW()-8))</f>
        <v>46238</v>
      </c>
      <c r="F9800">
        <f>IF(INDEX(Transactions!$L:$L,ROW()-8)="",0,INDEX(Transactions!$Q:$Q,ROW()-8))</f>
        <v>0</v>
      </c>
    </row>
    <row r="9801" spans="2:6" x14ac:dyDescent="0.15">
      <c r="B9801">
        <f ca="1">IF(INDEX(Transactions!$L:$L,ROW()-8)="",TODAY(),INDEX(Transactions!$G:$G,ROW()-8))</f>
        <v>46238</v>
      </c>
      <c r="F9801">
        <f>IF(INDEX(Transactions!$L:$L,ROW()-8)="",0,INDEX(Transactions!$Q:$Q,ROW()-8))</f>
        <v>0</v>
      </c>
    </row>
    <row r="9802" spans="2:6" x14ac:dyDescent="0.15">
      <c r="B9802">
        <f ca="1">IF(INDEX(Transactions!$L:$L,ROW()-8)="",TODAY(),INDEX(Transactions!$G:$G,ROW()-8))</f>
        <v>46238</v>
      </c>
      <c r="F9802">
        <f>IF(INDEX(Transactions!$L:$L,ROW()-8)="",0,INDEX(Transactions!$Q:$Q,ROW()-8))</f>
        <v>0</v>
      </c>
    </row>
    <row r="9803" spans="2:6" x14ac:dyDescent="0.15">
      <c r="B9803">
        <f ca="1">IF(INDEX(Transactions!$L:$L,ROW()-8)="",TODAY(),INDEX(Transactions!$G:$G,ROW()-8))</f>
        <v>46238</v>
      </c>
      <c r="F9803">
        <f>IF(INDEX(Transactions!$L:$L,ROW()-8)="",0,INDEX(Transactions!$Q:$Q,ROW()-8))</f>
        <v>0</v>
      </c>
    </row>
    <row r="9804" spans="2:6" x14ac:dyDescent="0.15">
      <c r="B9804">
        <f ca="1">IF(INDEX(Transactions!$L:$L,ROW()-8)="",TODAY(),INDEX(Transactions!$G:$G,ROW()-8))</f>
        <v>46238</v>
      </c>
      <c r="F9804">
        <f>IF(INDEX(Transactions!$L:$L,ROW()-8)="",0,INDEX(Transactions!$Q:$Q,ROW()-8))</f>
        <v>0</v>
      </c>
    </row>
    <row r="9805" spans="2:6" x14ac:dyDescent="0.15">
      <c r="B9805">
        <f ca="1">IF(INDEX(Transactions!$L:$L,ROW()-8)="",TODAY(),INDEX(Transactions!$G:$G,ROW()-8))</f>
        <v>46238</v>
      </c>
      <c r="F9805">
        <f>IF(INDEX(Transactions!$L:$L,ROW()-8)="",0,INDEX(Transactions!$Q:$Q,ROW()-8))</f>
        <v>0</v>
      </c>
    </row>
    <row r="9806" spans="2:6" x14ac:dyDescent="0.15">
      <c r="B9806">
        <f ca="1">IF(INDEX(Transactions!$L:$L,ROW()-8)="",TODAY(),INDEX(Transactions!$G:$G,ROW()-8))</f>
        <v>46238</v>
      </c>
      <c r="F9806">
        <f>IF(INDEX(Transactions!$L:$L,ROW()-8)="",0,INDEX(Transactions!$Q:$Q,ROW()-8))</f>
        <v>0</v>
      </c>
    </row>
    <row r="9807" spans="2:6" x14ac:dyDescent="0.15">
      <c r="B9807">
        <f ca="1">IF(INDEX(Transactions!$L:$L,ROW()-8)="",TODAY(),INDEX(Transactions!$G:$G,ROW()-8))</f>
        <v>46238</v>
      </c>
      <c r="F9807">
        <f>IF(INDEX(Transactions!$L:$L,ROW()-8)="",0,INDEX(Transactions!$Q:$Q,ROW()-8))</f>
        <v>0</v>
      </c>
    </row>
    <row r="9808" spans="2:6" x14ac:dyDescent="0.15">
      <c r="B9808">
        <f ca="1">IF(INDEX(Transactions!$L:$L,ROW()-8)="",TODAY(),INDEX(Transactions!$G:$G,ROW()-8))</f>
        <v>46238</v>
      </c>
      <c r="F9808">
        <f>IF(INDEX(Transactions!$L:$L,ROW()-8)="",0,INDEX(Transactions!$Q:$Q,ROW()-8))</f>
        <v>0</v>
      </c>
    </row>
    <row r="9809" spans="2:6" x14ac:dyDescent="0.15">
      <c r="B9809">
        <f ca="1">IF(INDEX(Transactions!$L:$L,ROW()-8)="",TODAY(),INDEX(Transactions!$G:$G,ROW()-8))</f>
        <v>46238</v>
      </c>
      <c r="F9809">
        <f>IF(INDEX(Transactions!$L:$L,ROW()-8)="",0,INDEX(Transactions!$Q:$Q,ROW()-8))</f>
        <v>0</v>
      </c>
    </row>
    <row r="9810" spans="2:6" x14ac:dyDescent="0.15">
      <c r="B9810">
        <f ca="1">IF(INDEX(Transactions!$L:$L,ROW()-8)="",TODAY(),INDEX(Transactions!$G:$G,ROW()-8))</f>
        <v>46238</v>
      </c>
      <c r="F9810">
        <f>IF(INDEX(Transactions!$L:$L,ROW()-8)="",0,INDEX(Transactions!$Q:$Q,ROW()-8))</f>
        <v>0</v>
      </c>
    </row>
    <row r="9811" spans="2:6" x14ac:dyDescent="0.15">
      <c r="B9811">
        <f ca="1">IF(INDEX(Transactions!$L:$L,ROW()-8)="",TODAY(),INDEX(Transactions!$G:$G,ROW()-8))</f>
        <v>46238</v>
      </c>
      <c r="F9811">
        <f>IF(INDEX(Transactions!$L:$L,ROW()-8)="",0,INDEX(Transactions!$Q:$Q,ROW()-8))</f>
        <v>0</v>
      </c>
    </row>
    <row r="9812" spans="2:6" x14ac:dyDescent="0.15">
      <c r="B9812">
        <f ca="1">IF(INDEX(Transactions!$L:$L,ROW()-8)="",TODAY(),INDEX(Transactions!$G:$G,ROW()-8))</f>
        <v>46238</v>
      </c>
      <c r="F9812">
        <f>IF(INDEX(Transactions!$L:$L,ROW()-8)="",0,INDEX(Transactions!$Q:$Q,ROW()-8))</f>
        <v>0</v>
      </c>
    </row>
    <row r="9813" spans="2:6" x14ac:dyDescent="0.15">
      <c r="B9813">
        <f ca="1">IF(INDEX(Transactions!$L:$L,ROW()-8)="",TODAY(),INDEX(Transactions!$G:$G,ROW()-8))</f>
        <v>46238</v>
      </c>
      <c r="F9813">
        <f>IF(INDEX(Transactions!$L:$L,ROW()-8)="",0,INDEX(Transactions!$Q:$Q,ROW()-8))</f>
        <v>0</v>
      </c>
    </row>
    <row r="9814" spans="2:6" x14ac:dyDescent="0.15">
      <c r="B9814">
        <f ca="1">IF(INDEX(Transactions!$L:$L,ROW()-8)="",TODAY(),INDEX(Transactions!$G:$G,ROW()-8))</f>
        <v>46238</v>
      </c>
      <c r="F9814">
        <f>IF(INDEX(Transactions!$L:$L,ROW()-8)="",0,INDEX(Transactions!$Q:$Q,ROW()-8))</f>
        <v>0</v>
      </c>
    </row>
    <row r="9815" spans="2:6" x14ac:dyDescent="0.15">
      <c r="B9815">
        <f ca="1">IF(INDEX(Transactions!$L:$L,ROW()-8)="",TODAY(),INDEX(Transactions!$G:$G,ROW()-8))</f>
        <v>46238</v>
      </c>
      <c r="F9815">
        <f>IF(INDEX(Transactions!$L:$L,ROW()-8)="",0,INDEX(Transactions!$Q:$Q,ROW()-8))</f>
        <v>0</v>
      </c>
    </row>
    <row r="9816" spans="2:6" x14ac:dyDescent="0.15">
      <c r="B9816">
        <f ca="1">IF(INDEX(Transactions!$L:$L,ROW()-8)="",TODAY(),INDEX(Transactions!$G:$G,ROW()-8))</f>
        <v>46238</v>
      </c>
      <c r="F9816">
        <f>IF(INDEX(Transactions!$L:$L,ROW()-8)="",0,INDEX(Transactions!$Q:$Q,ROW()-8))</f>
        <v>0</v>
      </c>
    </row>
    <row r="9817" spans="2:6" x14ac:dyDescent="0.15">
      <c r="B9817">
        <f ca="1">IF(INDEX(Transactions!$L:$L,ROW()-8)="",TODAY(),INDEX(Transactions!$G:$G,ROW()-8))</f>
        <v>46238</v>
      </c>
      <c r="F9817">
        <f>IF(INDEX(Transactions!$L:$L,ROW()-8)="",0,INDEX(Transactions!$Q:$Q,ROW()-8))</f>
        <v>0</v>
      </c>
    </row>
    <row r="9818" spans="2:6" x14ac:dyDescent="0.15">
      <c r="B9818">
        <f ca="1">IF(INDEX(Transactions!$L:$L,ROW()-8)="",TODAY(),INDEX(Transactions!$G:$G,ROW()-8))</f>
        <v>46238</v>
      </c>
      <c r="F9818">
        <f>IF(INDEX(Transactions!$L:$L,ROW()-8)="",0,INDEX(Transactions!$Q:$Q,ROW()-8))</f>
        <v>0</v>
      </c>
    </row>
    <row r="9819" spans="2:6" x14ac:dyDescent="0.15">
      <c r="B9819">
        <f ca="1">IF(INDEX(Transactions!$L:$L,ROW()-8)="",TODAY(),INDEX(Transactions!$G:$G,ROW()-8))</f>
        <v>46238</v>
      </c>
      <c r="F9819">
        <f>IF(INDEX(Transactions!$L:$L,ROW()-8)="",0,INDEX(Transactions!$Q:$Q,ROW()-8))</f>
        <v>0</v>
      </c>
    </row>
    <row r="9820" spans="2:6" x14ac:dyDescent="0.15">
      <c r="B9820">
        <f ca="1">IF(INDEX(Transactions!$L:$L,ROW()-8)="",TODAY(),INDEX(Transactions!$G:$G,ROW()-8))</f>
        <v>46238</v>
      </c>
      <c r="F9820">
        <f>IF(INDEX(Transactions!$L:$L,ROW()-8)="",0,INDEX(Transactions!$Q:$Q,ROW()-8))</f>
        <v>0</v>
      </c>
    </row>
    <row r="9821" spans="2:6" x14ac:dyDescent="0.15">
      <c r="B9821">
        <f ca="1">IF(INDEX(Transactions!$L:$L,ROW()-8)="",TODAY(),INDEX(Transactions!$G:$G,ROW()-8))</f>
        <v>46238</v>
      </c>
      <c r="F9821">
        <f>IF(INDEX(Transactions!$L:$L,ROW()-8)="",0,INDEX(Transactions!$Q:$Q,ROW()-8))</f>
        <v>0</v>
      </c>
    </row>
    <row r="9822" spans="2:6" x14ac:dyDescent="0.15">
      <c r="B9822">
        <f ca="1">IF(INDEX(Transactions!$L:$L,ROW()-8)="",TODAY(),INDEX(Transactions!$G:$G,ROW()-8))</f>
        <v>46238</v>
      </c>
      <c r="F9822">
        <f>IF(INDEX(Transactions!$L:$L,ROW()-8)="",0,INDEX(Transactions!$Q:$Q,ROW()-8))</f>
        <v>0</v>
      </c>
    </row>
    <row r="9823" spans="2:6" x14ac:dyDescent="0.15">
      <c r="B9823">
        <f ca="1">IF(INDEX(Transactions!$L:$L,ROW()-8)="",TODAY(),INDEX(Transactions!$G:$G,ROW()-8))</f>
        <v>46238</v>
      </c>
      <c r="F9823">
        <f>IF(INDEX(Transactions!$L:$L,ROW()-8)="",0,INDEX(Transactions!$Q:$Q,ROW()-8))</f>
        <v>0</v>
      </c>
    </row>
    <row r="9824" spans="2:6" x14ac:dyDescent="0.15">
      <c r="B9824">
        <f ca="1">IF(INDEX(Transactions!$L:$L,ROW()-8)="",TODAY(),INDEX(Transactions!$G:$G,ROW()-8))</f>
        <v>46238</v>
      </c>
      <c r="F9824">
        <f>IF(INDEX(Transactions!$L:$L,ROW()-8)="",0,INDEX(Transactions!$Q:$Q,ROW()-8))</f>
        <v>0</v>
      </c>
    </row>
    <row r="9825" spans="2:6" x14ac:dyDescent="0.15">
      <c r="B9825">
        <f ca="1">IF(INDEX(Transactions!$L:$L,ROW()-8)="",TODAY(),INDEX(Transactions!$G:$G,ROW()-8))</f>
        <v>46238</v>
      </c>
      <c r="F9825">
        <f>IF(INDEX(Transactions!$L:$L,ROW()-8)="",0,INDEX(Transactions!$Q:$Q,ROW()-8))</f>
        <v>0</v>
      </c>
    </row>
    <row r="9826" spans="2:6" x14ac:dyDescent="0.15">
      <c r="B9826">
        <f ca="1">IF(INDEX(Transactions!$L:$L,ROW()-8)="",TODAY(),INDEX(Transactions!$G:$G,ROW()-8))</f>
        <v>46238</v>
      </c>
      <c r="F9826">
        <f>IF(INDEX(Transactions!$L:$L,ROW()-8)="",0,INDEX(Transactions!$Q:$Q,ROW()-8))</f>
        <v>0</v>
      </c>
    </row>
    <row r="9827" spans="2:6" x14ac:dyDescent="0.15">
      <c r="B9827">
        <f ca="1">IF(INDEX(Transactions!$L:$L,ROW()-8)="",TODAY(),INDEX(Transactions!$G:$G,ROW()-8))</f>
        <v>46238</v>
      </c>
      <c r="F9827">
        <f>IF(INDEX(Transactions!$L:$L,ROW()-8)="",0,INDEX(Transactions!$Q:$Q,ROW()-8))</f>
        <v>0</v>
      </c>
    </row>
    <row r="9828" spans="2:6" x14ac:dyDescent="0.15">
      <c r="B9828">
        <f ca="1">IF(INDEX(Transactions!$L:$L,ROW()-8)="",TODAY(),INDEX(Transactions!$G:$G,ROW()-8))</f>
        <v>46238</v>
      </c>
      <c r="F9828">
        <f>IF(INDEX(Transactions!$L:$L,ROW()-8)="",0,INDEX(Transactions!$Q:$Q,ROW()-8))</f>
        <v>0</v>
      </c>
    </row>
    <row r="9829" spans="2:6" x14ac:dyDescent="0.15">
      <c r="B9829">
        <f ca="1">IF(INDEX(Transactions!$L:$L,ROW()-8)="",TODAY(),INDEX(Transactions!$G:$G,ROW()-8))</f>
        <v>46238</v>
      </c>
      <c r="F9829">
        <f>IF(INDEX(Transactions!$L:$L,ROW()-8)="",0,INDEX(Transactions!$Q:$Q,ROW()-8))</f>
        <v>0</v>
      </c>
    </row>
    <row r="9830" spans="2:6" x14ac:dyDescent="0.15">
      <c r="B9830">
        <f ca="1">IF(INDEX(Transactions!$L:$L,ROW()-8)="",TODAY(),INDEX(Transactions!$G:$G,ROW()-8))</f>
        <v>46238</v>
      </c>
      <c r="F9830">
        <f>IF(INDEX(Transactions!$L:$L,ROW()-8)="",0,INDEX(Transactions!$Q:$Q,ROW()-8))</f>
        <v>0</v>
      </c>
    </row>
    <row r="9831" spans="2:6" x14ac:dyDescent="0.15">
      <c r="B9831">
        <f ca="1">IF(INDEX(Transactions!$L:$L,ROW()-8)="",TODAY(),INDEX(Transactions!$G:$G,ROW()-8))</f>
        <v>46238</v>
      </c>
      <c r="F9831">
        <f>IF(INDEX(Transactions!$L:$L,ROW()-8)="",0,INDEX(Transactions!$Q:$Q,ROW()-8))</f>
        <v>0</v>
      </c>
    </row>
    <row r="9832" spans="2:6" x14ac:dyDescent="0.15">
      <c r="B9832">
        <f ca="1">IF(INDEX(Transactions!$L:$L,ROW()-8)="",TODAY(),INDEX(Transactions!$G:$G,ROW()-8))</f>
        <v>46238</v>
      </c>
      <c r="F9832">
        <f>IF(INDEX(Transactions!$L:$L,ROW()-8)="",0,INDEX(Transactions!$Q:$Q,ROW()-8))</f>
        <v>0</v>
      </c>
    </row>
    <row r="9833" spans="2:6" x14ac:dyDescent="0.15">
      <c r="B9833">
        <f ca="1">IF(INDEX(Transactions!$L:$L,ROW()-8)="",TODAY(),INDEX(Transactions!$G:$G,ROW()-8))</f>
        <v>46238</v>
      </c>
      <c r="F9833">
        <f>IF(INDEX(Transactions!$L:$L,ROW()-8)="",0,INDEX(Transactions!$Q:$Q,ROW()-8))</f>
        <v>0</v>
      </c>
    </row>
    <row r="9834" spans="2:6" x14ac:dyDescent="0.15">
      <c r="B9834">
        <f ca="1">IF(INDEX(Transactions!$L:$L,ROW()-8)="",TODAY(),INDEX(Transactions!$G:$G,ROW()-8))</f>
        <v>46238</v>
      </c>
      <c r="F9834">
        <f>IF(INDEX(Transactions!$L:$L,ROW()-8)="",0,INDEX(Transactions!$Q:$Q,ROW()-8))</f>
        <v>0</v>
      </c>
    </row>
    <row r="9835" spans="2:6" x14ac:dyDescent="0.15">
      <c r="B9835">
        <f ca="1">IF(INDEX(Transactions!$L:$L,ROW()-8)="",TODAY(),INDEX(Transactions!$G:$G,ROW()-8))</f>
        <v>46238</v>
      </c>
      <c r="F9835">
        <f>IF(INDEX(Transactions!$L:$L,ROW()-8)="",0,INDEX(Transactions!$Q:$Q,ROW()-8))</f>
        <v>0</v>
      </c>
    </row>
    <row r="9836" spans="2:6" x14ac:dyDescent="0.15">
      <c r="B9836">
        <f ca="1">IF(INDEX(Transactions!$L:$L,ROW()-8)="",TODAY(),INDEX(Transactions!$G:$G,ROW()-8))</f>
        <v>46238</v>
      </c>
      <c r="F9836">
        <f>IF(INDEX(Transactions!$L:$L,ROW()-8)="",0,INDEX(Transactions!$Q:$Q,ROW()-8))</f>
        <v>0</v>
      </c>
    </row>
    <row r="9837" spans="2:6" x14ac:dyDescent="0.15">
      <c r="B9837">
        <f ca="1">IF(INDEX(Transactions!$L:$L,ROW()-8)="",TODAY(),INDEX(Transactions!$G:$G,ROW()-8))</f>
        <v>46238</v>
      </c>
      <c r="F9837">
        <f>IF(INDEX(Transactions!$L:$L,ROW()-8)="",0,INDEX(Transactions!$Q:$Q,ROW()-8))</f>
        <v>0</v>
      </c>
    </row>
    <row r="9838" spans="2:6" x14ac:dyDescent="0.15">
      <c r="B9838">
        <f ca="1">IF(INDEX(Transactions!$L:$L,ROW()-8)="",TODAY(),INDEX(Transactions!$G:$G,ROW()-8))</f>
        <v>46238</v>
      </c>
      <c r="F9838">
        <f>IF(INDEX(Transactions!$L:$L,ROW()-8)="",0,INDEX(Transactions!$Q:$Q,ROW()-8))</f>
        <v>0</v>
      </c>
    </row>
    <row r="9839" spans="2:6" x14ac:dyDescent="0.15">
      <c r="B9839">
        <f ca="1">IF(INDEX(Transactions!$L:$L,ROW()-8)="",TODAY(),INDEX(Transactions!$G:$G,ROW()-8))</f>
        <v>46238</v>
      </c>
      <c r="F9839">
        <f>IF(INDEX(Transactions!$L:$L,ROW()-8)="",0,INDEX(Transactions!$Q:$Q,ROW()-8))</f>
        <v>0</v>
      </c>
    </row>
    <row r="9840" spans="2:6" x14ac:dyDescent="0.15">
      <c r="B9840">
        <f ca="1">IF(INDEX(Transactions!$L:$L,ROW()-8)="",TODAY(),INDEX(Transactions!$G:$G,ROW()-8))</f>
        <v>46238</v>
      </c>
      <c r="F9840">
        <f>IF(INDEX(Transactions!$L:$L,ROW()-8)="",0,INDEX(Transactions!$Q:$Q,ROW()-8))</f>
        <v>0</v>
      </c>
    </row>
    <row r="9841" spans="2:6" x14ac:dyDescent="0.15">
      <c r="B9841">
        <f ca="1">IF(INDEX(Transactions!$L:$L,ROW()-8)="",TODAY(),INDEX(Transactions!$G:$G,ROW()-8))</f>
        <v>46238</v>
      </c>
      <c r="F9841">
        <f>IF(INDEX(Transactions!$L:$L,ROW()-8)="",0,INDEX(Transactions!$Q:$Q,ROW()-8))</f>
        <v>0</v>
      </c>
    </row>
    <row r="9842" spans="2:6" x14ac:dyDescent="0.15">
      <c r="B9842">
        <f ca="1">IF(INDEX(Transactions!$L:$L,ROW()-8)="",TODAY(),INDEX(Transactions!$G:$G,ROW()-8))</f>
        <v>46238</v>
      </c>
      <c r="F9842">
        <f>IF(INDEX(Transactions!$L:$L,ROW()-8)="",0,INDEX(Transactions!$Q:$Q,ROW()-8))</f>
        <v>0</v>
      </c>
    </row>
    <row r="9843" spans="2:6" x14ac:dyDescent="0.15">
      <c r="B9843">
        <f ca="1">IF(INDEX(Transactions!$L:$L,ROW()-8)="",TODAY(),INDEX(Transactions!$G:$G,ROW()-8))</f>
        <v>46238</v>
      </c>
      <c r="F9843">
        <f>IF(INDEX(Transactions!$L:$L,ROW()-8)="",0,INDEX(Transactions!$Q:$Q,ROW()-8))</f>
        <v>0</v>
      </c>
    </row>
    <row r="9844" spans="2:6" x14ac:dyDescent="0.15">
      <c r="B9844">
        <f ca="1">IF(INDEX(Transactions!$L:$L,ROW()-8)="",TODAY(),INDEX(Transactions!$G:$G,ROW()-8))</f>
        <v>46238</v>
      </c>
      <c r="F9844">
        <f>IF(INDEX(Transactions!$L:$L,ROW()-8)="",0,INDEX(Transactions!$Q:$Q,ROW()-8))</f>
        <v>0</v>
      </c>
    </row>
    <row r="9845" spans="2:6" x14ac:dyDescent="0.15">
      <c r="B9845">
        <f ca="1">IF(INDEX(Transactions!$L:$L,ROW()-8)="",TODAY(),INDEX(Transactions!$G:$G,ROW()-8))</f>
        <v>46238</v>
      </c>
      <c r="F9845">
        <f>IF(INDEX(Transactions!$L:$L,ROW()-8)="",0,INDEX(Transactions!$Q:$Q,ROW()-8))</f>
        <v>0</v>
      </c>
    </row>
    <row r="9846" spans="2:6" x14ac:dyDescent="0.15">
      <c r="B9846">
        <f ca="1">IF(INDEX(Transactions!$L:$L,ROW()-8)="",TODAY(),INDEX(Transactions!$G:$G,ROW()-8))</f>
        <v>46238</v>
      </c>
      <c r="F9846">
        <f>IF(INDEX(Transactions!$L:$L,ROW()-8)="",0,INDEX(Transactions!$Q:$Q,ROW()-8))</f>
        <v>0</v>
      </c>
    </row>
    <row r="9847" spans="2:6" x14ac:dyDescent="0.15">
      <c r="B9847">
        <f ca="1">IF(INDEX(Transactions!$L:$L,ROW()-8)="",TODAY(),INDEX(Transactions!$G:$G,ROW()-8))</f>
        <v>46238</v>
      </c>
      <c r="F9847">
        <f>IF(INDEX(Transactions!$L:$L,ROW()-8)="",0,INDEX(Transactions!$Q:$Q,ROW()-8))</f>
        <v>0</v>
      </c>
    </row>
    <row r="9848" spans="2:6" x14ac:dyDescent="0.15">
      <c r="B9848">
        <f ca="1">IF(INDEX(Transactions!$L:$L,ROW()-8)="",TODAY(),INDEX(Transactions!$G:$G,ROW()-8))</f>
        <v>46238</v>
      </c>
      <c r="F9848">
        <f>IF(INDEX(Transactions!$L:$L,ROW()-8)="",0,INDEX(Transactions!$Q:$Q,ROW()-8))</f>
        <v>0</v>
      </c>
    </row>
    <row r="9849" spans="2:6" x14ac:dyDescent="0.15">
      <c r="B9849">
        <f ca="1">IF(INDEX(Transactions!$L:$L,ROW()-8)="",TODAY(),INDEX(Transactions!$G:$G,ROW()-8))</f>
        <v>46238</v>
      </c>
      <c r="F9849">
        <f>IF(INDEX(Transactions!$L:$L,ROW()-8)="",0,INDEX(Transactions!$Q:$Q,ROW()-8))</f>
        <v>0</v>
      </c>
    </row>
    <row r="9850" spans="2:6" x14ac:dyDescent="0.15">
      <c r="B9850">
        <f ca="1">IF(INDEX(Transactions!$L:$L,ROW()-8)="",TODAY(),INDEX(Transactions!$G:$G,ROW()-8))</f>
        <v>46238</v>
      </c>
      <c r="F9850">
        <f>IF(INDEX(Transactions!$L:$L,ROW()-8)="",0,INDEX(Transactions!$Q:$Q,ROW()-8))</f>
        <v>0</v>
      </c>
    </row>
    <row r="9851" spans="2:6" x14ac:dyDescent="0.15">
      <c r="B9851">
        <f ca="1">IF(INDEX(Transactions!$L:$L,ROW()-8)="",TODAY(),INDEX(Transactions!$G:$G,ROW()-8))</f>
        <v>46238</v>
      </c>
      <c r="F9851">
        <f>IF(INDEX(Transactions!$L:$L,ROW()-8)="",0,INDEX(Transactions!$Q:$Q,ROW()-8))</f>
        <v>0</v>
      </c>
    </row>
    <row r="9852" spans="2:6" x14ac:dyDescent="0.15">
      <c r="B9852">
        <f ca="1">IF(INDEX(Transactions!$L:$L,ROW()-8)="",TODAY(),INDEX(Transactions!$G:$G,ROW()-8))</f>
        <v>46238</v>
      </c>
      <c r="F9852">
        <f>IF(INDEX(Transactions!$L:$L,ROW()-8)="",0,INDEX(Transactions!$Q:$Q,ROW()-8))</f>
        <v>0</v>
      </c>
    </row>
    <row r="9853" spans="2:6" x14ac:dyDescent="0.15">
      <c r="B9853">
        <f ca="1">IF(INDEX(Transactions!$L:$L,ROW()-8)="",TODAY(),INDEX(Transactions!$G:$G,ROW()-8))</f>
        <v>46238</v>
      </c>
      <c r="F9853">
        <f>IF(INDEX(Transactions!$L:$L,ROW()-8)="",0,INDEX(Transactions!$Q:$Q,ROW()-8))</f>
        <v>0</v>
      </c>
    </row>
    <row r="9854" spans="2:6" x14ac:dyDescent="0.15">
      <c r="B9854">
        <f ca="1">IF(INDEX(Transactions!$L:$L,ROW()-8)="",TODAY(),INDEX(Transactions!$G:$G,ROW()-8))</f>
        <v>46238</v>
      </c>
      <c r="F9854">
        <f>IF(INDEX(Transactions!$L:$L,ROW()-8)="",0,INDEX(Transactions!$Q:$Q,ROW()-8))</f>
        <v>0</v>
      </c>
    </row>
    <row r="9855" spans="2:6" x14ac:dyDescent="0.15">
      <c r="B9855">
        <f ca="1">IF(INDEX(Transactions!$L:$L,ROW()-8)="",TODAY(),INDEX(Transactions!$G:$G,ROW()-8))</f>
        <v>46238</v>
      </c>
      <c r="F9855">
        <f>IF(INDEX(Transactions!$L:$L,ROW()-8)="",0,INDEX(Transactions!$Q:$Q,ROW()-8))</f>
        <v>0</v>
      </c>
    </row>
    <row r="9856" spans="2:6" x14ac:dyDescent="0.15">
      <c r="B9856">
        <f ca="1">IF(INDEX(Transactions!$L:$L,ROW()-8)="",TODAY(),INDEX(Transactions!$G:$G,ROW()-8))</f>
        <v>46238</v>
      </c>
      <c r="F9856">
        <f>IF(INDEX(Transactions!$L:$L,ROW()-8)="",0,INDEX(Transactions!$Q:$Q,ROW()-8))</f>
        <v>0</v>
      </c>
    </row>
    <row r="9857" spans="2:6" x14ac:dyDescent="0.15">
      <c r="B9857">
        <f ca="1">IF(INDEX(Transactions!$L:$L,ROW()-8)="",TODAY(),INDEX(Transactions!$G:$G,ROW()-8))</f>
        <v>46238</v>
      </c>
      <c r="F9857">
        <f>IF(INDEX(Transactions!$L:$L,ROW()-8)="",0,INDEX(Transactions!$Q:$Q,ROW()-8))</f>
        <v>0</v>
      </c>
    </row>
    <row r="9858" spans="2:6" x14ac:dyDescent="0.15">
      <c r="B9858">
        <f ca="1">IF(INDEX(Transactions!$L:$L,ROW()-8)="",TODAY(),INDEX(Transactions!$G:$G,ROW()-8))</f>
        <v>46238</v>
      </c>
      <c r="F9858">
        <f>IF(INDEX(Transactions!$L:$L,ROW()-8)="",0,INDEX(Transactions!$Q:$Q,ROW()-8))</f>
        <v>0</v>
      </c>
    </row>
    <row r="9859" spans="2:6" x14ac:dyDescent="0.15">
      <c r="B9859">
        <f ca="1">IF(INDEX(Transactions!$L:$L,ROW()-8)="",TODAY(),INDEX(Transactions!$G:$G,ROW()-8))</f>
        <v>46238</v>
      </c>
      <c r="F9859">
        <f>IF(INDEX(Transactions!$L:$L,ROW()-8)="",0,INDEX(Transactions!$Q:$Q,ROW()-8))</f>
        <v>0</v>
      </c>
    </row>
    <row r="9860" spans="2:6" x14ac:dyDescent="0.15">
      <c r="B9860">
        <f ca="1">IF(INDEX(Transactions!$L:$L,ROW()-8)="",TODAY(),INDEX(Transactions!$G:$G,ROW()-8))</f>
        <v>46238</v>
      </c>
      <c r="F9860">
        <f>IF(INDEX(Transactions!$L:$L,ROW()-8)="",0,INDEX(Transactions!$Q:$Q,ROW()-8))</f>
        <v>0</v>
      </c>
    </row>
    <row r="9861" spans="2:6" x14ac:dyDescent="0.15">
      <c r="B9861">
        <f ca="1">IF(INDEX(Transactions!$L:$L,ROW()-8)="",TODAY(),INDEX(Transactions!$G:$G,ROW()-8))</f>
        <v>46238</v>
      </c>
      <c r="F9861">
        <f>IF(INDEX(Transactions!$L:$L,ROW()-8)="",0,INDEX(Transactions!$Q:$Q,ROW()-8))</f>
        <v>0</v>
      </c>
    </row>
    <row r="9862" spans="2:6" x14ac:dyDescent="0.15">
      <c r="B9862">
        <f ca="1">IF(INDEX(Transactions!$L:$L,ROW()-8)="",TODAY(),INDEX(Transactions!$G:$G,ROW()-8))</f>
        <v>46238</v>
      </c>
      <c r="F9862">
        <f>IF(INDEX(Transactions!$L:$L,ROW()-8)="",0,INDEX(Transactions!$Q:$Q,ROW()-8))</f>
        <v>0</v>
      </c>
    </row>
    <row r="9863" spans="2:6" x14ac:dyDescent="0.15">
      <c r="B9863">
        <f ca="1">IF(INDEX(Transactions!$L:$L,ROW()-8)="",TODAY(),INDEX(Transactions!$G:$G,ROW()-8))</f>
        <v>46238</v>
      </c>
      <c r="F9863">
        <f>IF(INDEX(Transactions!$L:$L,ROW()-8)="",0,INDEX(Transactions!$Q:$Q,ROW()-8))</f>
        <v>0</v>
      </c>
    </row>
    <row r="9864" spans="2:6" x14ac:dyDescent="0.15">
      <c r="B9864">
        <f ca="1">IF(INDEX(Transactions!$L:$L,ROW()-8)="",TODAY(),INDEX(Transactions!$G:$G,ROW()-8))</f>
        <v>46238</v>
      </c>
      <c r="F9864">
        <f>IF(INDEX(Transactions!$L:$L,ROW()-8)="",0,INDEX(Transactions!$Q:$Q,ROW()-8))</f>
        <v>0</v>
      </c>
    </row>
    <row r="9865" spans="2:6" x14ac:dyDescent="0.15">
      <c r="B9865">
        <f ca="1">IF(INDEX(Transactions!$L:$L,ROW()-8)="",TODAY(),INDEX(Transactions!$G:$G,ROW()-8))</f>
        <v>46238</v>
      </c>
      <c r="F9865">
        <f>IF(INDEX(Transactions!$L:$L,ROW()-8)="",0,INDEX(Transactions!$Q:$Q,ROW()-8))</f>
        <v>0</v>
      </c>
    </row>
    <row r="9866" spans="2:6" x14ac:dyDescent="0.15">
      <c r="B9866">
        <f ca="1">IF(INDEX(Transactions!$L:$L,ROW()-8)="",TODAY(),INDEX(Transactions!$G:$G,ROW()-8))</f>
        <v>46238</v>
      </c>
      <c r="F9866">
        <f>IF(INDEX(Transactions!$L:$L,ROW()-8)="",0,INDEX(Transactions!$Q:$Q,ROW()-8))</f>
        <v>0</v>
      </c>
    </row>
    <row r="9867" spans="2:6" x14ac:dyDescent="0.15">
      <c r="B9867">
        <f ca="1">IF(INDEX(Transactions!$L:$L,ROW()-8)="",TODAY(),INDEX(Transactions!$G:$G,ROW()-8))</f>
        <v>46238</v>
      </c>
      <c r="F9867">
        <f>IF(INDEX(Transactions!$L:$L,ROW()-8)="",0,INDEX(Transactions!$Q:$Q,ROW()-8))</f>
        <v>0</v>
      </c>
    </row>
    <row r="9868" spans="2:6" x14ac:dyDescent="0.15">
      <c r="B9868">
        <f ca="1">IF(INDEX(Transactions!$L:$L,ROW()-8)="",TODAY(),INDEX(Transactions!$G:$G,ROW()-8))</f>
        <v>46238</v>
      </c>
      <c r="F9868">
        <f>IF(INDEX(Transactions!$L:$L,ROW()-8)="",0,INDEX(Transactions!$Q:$Q,ROW()-8))</f>
        <v>0</v>
      </c>
    </row>
    <row r="9869" spans="2:6" x14ac:dyDescent="0.15">
      <c r="B9869">
        <f ca="1">IF(INDEX(Transactions!$L:$L,ROW()-8)="",TODAY(),INDEX(Transactions!$G:$G,ROW()-8))</f>
        <v>46238</v>
      </c>
      <c r="F9869">
        <f>IF(INDEX(Transactions!$L:$L,ROW()-8)="",0,INDEX(Transactions!$Q:$Q,ROW()-8))</f>
        <v>0</v>
      </c>
    </row>
    <row r="9870" spans="2:6" x14ac:dyDescent="0.15">
      <c r="B9870">
        <f ca="1">IF(INDEX(Transactions!$L:$L,ROW()-8)="",TODAY(),INDEX(Transactions!$G:$G,ROW()-8))</f>
        <v>46238</v>
      </c>
      <c r="F9870">
        <f>IF(INDEX(Transactions!$L:$L,ROW()-8)="",0,INDEX(Transactions!$Q:$Q,ROW()-8))</f>
        <v>0</v>
      </c>
    </row>
    <row r="9871" spans="2:6" x14ac:dyDescent="0.15">
      <c r="B9871">
        <f ca="1">IF(INDEX(Transactions!$L:$L,ROW()-8)="",TODAY(),INDEX(Transactions!$G:$G,ROW()-8))</f>
        <v>46238</v>
      </c>
      <c r="F9871">
        <f>IF(INDEX(Transactions!$L:$L,ROW()-8)="",0,INDEX(Transactions!$Q:$Q,ROW()-8))</f>
        <v>0</v>
      </c>
    </row>
    <row r="9872" spans="2:6" x14ac:dyDescent="0.15">
      <c r="B9872">
        <f ca="1">IF(INDEX(Transactions!$L:$L,ROW()-8)="",TODAY(),INDEX(Transactions!$G:$G,ROW()-8))</f>
        <v>46238</v>
      </c>
      <c r="F9872">
        <f>IF(INDEX(Transactions!$L:$L,ROW()-8)="",0,INDEX(Transactions!$Q:$Q,ROW()-8))</f>
        <v>0</v>
      </c>
    </row>
    <row r="9873" spans="2:6" x14ac:dyDescent="0.15">
      <c r="B9873">
        <f ca="1">IF(INDEX(Transactions!$L:$L,ROW()-8)="",TODAY(),INDEX(Transactions!$G:$G,ROW()-8))</f>
        <v>46238</v>
      </c>
      <c r="F9873">
        <f>IF(INDEX(Transactions!$L:$L,ROW()-8)="",0,INDEX(Transactions!$Q:$Q,ROW()-8))</f>
        <v>0</v>
      </c>
    </row>
    <row r="9874" spans="2:6" x14ac:dyDescent="0.15">
      <c r="B9874">
        <f ca="1">IF(INDEX(Transactions!$L:$L,ROW()-8)="",TODAY(),INDEX(Transactions!$G:$G,ROW()-8))</f>
        <v>46238</v>
      </c>
      <c r="F9874">
        <f>IF(INDEX(Transactions!$L:$L,ROW()-8)="",0,INDEX(Transactions!$Q:$Q,ROW()-8))</f>
        <v>0</v>
      </c>
    </row>
    <row r="9875" spans="2:6" x14ac:dyDescent="0.15">
      <c r="B9875">
        <f ca="1">IF(INDEX(Transactions!$L:$L,ROW()-8)="",TODAY(),INDEX(Transactions!$G:$G,ROW()-8))</f>
        <v>46238</v>
      </c>
      <c r="F9875">
        <f>IF(INDEX(Transactions!$L:$L,ROW()-8)="",0,INDEX(Transactions!$Q:$Q,ROW()-8))</f>
        <v>0</v>
      </c>
    </row>
    <row r="9876" spans="2:6" x14ac:dyDescent="0.15">
      <c r="B9876">
        <f ca="1">IF(INDEX(Transactions!$L:$L,ROW()-8)="",TODAY(),INDEX(Transactions!$G:$G,ROW()-8))</f>
        <v>46238</v>
      </c>
      <c r="F9876">
        <f>IF(INDEX(Transactions!$L:$L,ROW()-8)="",0,INDEX(Transactions!$Q:$Q,ROW()-8))</f>
        <v>0</v>
      </c>
    </row>
    <row r="9877" spans="2:6" x14ac:dyDescent="0.15">
      <c r="B9877">
        <f ca="1">IF(INDEX(Transactions!$L:$L,ROW()-8)="",TODAY(),INDEX(Transactions!$G:$G,ROW()-8))</f>
        <v>46238</v>
      </c>
      <c r="F9877">
        <f>IF(INDEX(Transactions!$L:$L,ROW()-8)="",0,INDEX(Transactions!$Q:$Q,ROW()-8))</f>
        <v>0</v>
      </c>
    </row>
    <row r="9878" spans="2:6" x14ac:dyDescent="0.15">
      <c r="B9878">
        <f ca="1">IF(INDEX(Transactions!$L:$L,ROW()-8)="",TODAY(),INDEX(Transactions!$G:$G,ROW()-8))</f>
        <v>46238</v>
      </c>
      <c r="F9878">
        <f>IF(INDEX(Transactions!$L:$L,ROW()-8)="",0,INDEX(Transactions!$Q:$Q,ROW()-8))</f>
        <v>0</v>
      </c>
    </row>
    <row r="9879" spans="2:6" x14ac:dyDescent="0.15">
      <c r="B9879">
        <f ca="1">IF(INDEX(Transactions!$L:$L,ROW()-8)="",TODAY(),INDEX(Transactions!$G:$G,ROW()-8))</f>
        <v>46238</v>
      </c>
      <c r="F9879">
        <f>IF(INDEX(Transactions!$L:$L,ROW()-8)="",0,INDEX(Transactions!$Q:$Q,ROW()-8))</f>
        <v>0</v>
      </c>
    </row>
    <row r="9880" spans="2:6" x14ac:dyDescent="0.15">
      <c r="B9880">
        <f ca="1">IF(INDEX(Transactions!$L:$L,ROW()-8)="",TODAY(),INDEX(Transactions!$G:$G,ROW()-8))</f>
        <v>46238</v>
      </c>
      <c r="F9880">
        <f>IF(INDEX(Transactions!$L:$L,ROW()-8)="",0,INDEX(Transactions!$Q:$Q,ROW()-8))</f>
        <v>0</v>
      </c>
    </row>
    <row r="9881" spans="2:6" x14ac:dyDescent="0.15">
      <c r="B9881">
        <f ca="1">IF(INDEX(Transactions!$L:$L,ROW()-8)="",TODAY(),INDEX(Transactions!$G:$G,ROW()-8))</f>
        <v>46238</v>
      </c>
      <c r="F9881">
        <f>IF(INDEX(Transactions!$L:$L,ROW()-8)="",0,INDEX(Transactions!$Q:$Q,ROW()-8))</f>
        <v>0</v>
      </c>
    </row>
    <row r="9882" spans="2:6" x14ac:dyDescent="0.15">
      <c r="B9882">
        <f ca="1">IF(INDEX(Transactions!$L:$L,ROW()-8)="",TODAY(),INDEX(Transactions!$G:$G,ROW()-8))</f>
        <v>46238</v>
      </c>
      <c r="F9882">
        <f>IF(INDEX(Transactions!$L:$L,ROW()-8)="",0,INDEX(Transactions!$Q:$Q,ROW()-8))</f>
        <v>0</v>
      </c>
    </row>
    <row r="9883" spans="2:6" x14ac:dyDescent="0.15">
      <c r="B9883">
        <f ca="1">IF(INDEX(Transactions!$L:$L,ROW()-8)="",TODAY(),INDEX(Transactions!$G:$G,ROW()-8))</f>
        <v>46238</v>
      </c>
      <c r="F9883">
        <f>IF(INDEX(Transactions!$L:$L,ROW()-8)="",0,INDEX(Transactions!$Q:$Q,ROW()-8))</f>
        <v>0</v>
      </c>
    </row>
    <row r="9884" spans="2:6" x14ac:dyDescent="0.15">
      <c r="B9884">
        <f ca="1">IF(INDEX(Transactions!$L:$L,ROW()-8)="",TODAY(),INDEX(Transactions!$G:$G,ROW()-8))</f>
        <v>46238</v>
      </c>
      <c r="F9884">
        <f>IF(INDEX(Transactions!$L:$L,ROW()-8)="",0,INDEX(Transactions!$Q:$Q,ROW()-8))</f>
        <v>0</v>
      </c>
    </row>
    <row r="9885" spans="2:6" x14ac:dyDescent="0.15">
      <c r="B9885">
        <f ca="1">IF(INDEX(Transactions!$L:$L,ROW()-8)="",TODAY(),INDEX(Transactions!$G:$G,ROW()-8))</f>
        <v>46238</v>
      </c>
      <c r="F9885">
        <f>IF(INDEX(Transactions!$L:$L,ROW()-8)="",0,INDEX(Transactions!$Q:$Q,ROW()-8))</f>
        <v>0</v>
      </c>
    </row>
    <row r="9886" spans="2:6" x14ac:dyDescent="0.15">
      <c r="B9886">
        <f ca="1">IF(INDEX(Transactions!$L:$L,ROW()-8)="",TODAY(),INDEX(Transactions!$G:$G,ROW()-8))</f>
        <v>46238</v>
      </c>
      <c r="F9886">
        <f>IF(INDEX(Transactions!$L:$L,ROW()-8)="",0,INDEX(Transactions!$Q:$Q,ROW()-8))</f>
        <v>0</v>
      </c>
    </row>
    <row r="9887" spans="2:6" x14ac:dyDescent="0.15">
      <c r="B9887">
        <f ca="1">IF(INDEX(Transactions!$L:$L,ROW()-8)="",TODAY(),INDEX(Transactions!$G:$G,ROW()-8))</f>
        <v>46238</v>
      </c>
      <c r="F9887">
        <f>IF(INDEX(Transactions!$L:$L,ROW()-8)="",0,INDEX(Transactions!$Q:$Q,ROW()-8))</f>
        <v>0</v>
      </c>
    </row>
    <row r="9888" spans="2:6" x14ac:dyDescent="0.15">
      <c r="B9888">
        <f ca="1">IF(INDEX(Transactions!$L:$L,ROW()-8)="",TODAY(),INDEX(Transactions!$G:$G,ROW()-8))</f>
        <v>46238</v>
      </c>
      <c r="F9888">
        <f>IF(INDEX(Transactions!$L:$L,ROW()-8)="",0,INDEX(Transactions!$Q:$Q,ROW()-8))</f>
        <v>0</v>
      </c>
    </row>
    <row r="9889" spans="2:6" x14ac:dyDescent="0.15">
      <c r="B9889">
        <f ca="1">IF(INDEX(Transactions!$L:$L,ROW()-8)="",TODAY(),INDEX(Transactions!$G:$G,ROW()-8))</f>
        <v>46238</v>
      </c>
      <c r="F9889">
        <f>IF(INDEX(Transactions!$L:$L,ROW()-8)="",0,INDEX(Transactions!$Q:$Q,ROW()-8))</f>
        <v>0</v>
      </c>
    </row>
    <row r="9890" spans="2:6" x14ac:dyDescent="0.15">
      <c r="B9890">
        <f ca="1">IF(INDEX(Transactions!$L:$L,ROW()-8)="",TODAY(),INDEX(Transactions!$G:$G,ROW()-8))</f>
        <v>46238</v>
      </c>
      <c r="F9890">
        <f>IF(INDEX(Transactions!$L:$L,ROW()-8)="",0,INDEX(Transactions!$Q:$Q,ROW()-8))</f>
        <v>0</v>
      </c>
    </row>
    <row r="9891" spans="2:6" x14ac:dyDescent="0.15">
      <c r="B9891">
        <f ca="1">IF(INDEX(Transactions!$L:$L,ROW()-8)="",TODAY(),INDEX(Transactions!$G:$G,ROW()-8))</f>
        <v>46238</v>
      </c>
      <c r="F9891">
        <f>IF(INDEX(Transactions!$L:$L,ROW()-8)="",0,INDEX(Transactions!$Q:$Q,ROW()-8))</f>
        <v>0</v>
      </c>
    </row>
    <row r="9892" spans="2:6" x14ac:dyDescent="0.15">
      <c r="B9892">
        <f ca="1">IF(INDEX(Transactions!$L:$L,ROW()-8)="",TODAY(),INDEX(Transactions!$G:$G,ROW()-8))</f>
        <v>46238</v>
      </c>
      <c r="F9892">
        <f>IF(INDEX(Transactions!$L:$L,ROW()-8)="",0,INDEX(Transactions!$Q:$Q,ROW()-8))</f>
        <v>0</v>
      </c>
    </row>
    <row r="9893" spans="2:6" x14ac:dyDescent="0.15">
      <c r="B9893">
        <f ca="1">IF(INDEX(Transactions!$L:$L,ROW()-8)="",TODAY(),INDEX(Transactions!$G:$G,ROW()-8))</f>
        <v>46238</v>
      </c>
      <c r="F9893">
        <f>IF(INDEX(Transactions!$L:$L,ROW()-8)="",0,INDEX(Transactions!$Q:$Q,ROW()-8))</f>
        <v>0</v>
      </c>
    </row>
    <row r="9894" spans="2:6" x14ac:dyDescent="0.15">
      <c r="B9894">
        <f ca="1">IF(INDEX(Transactions!$L:$L,ROW()-8)="",TODAY(),INDEX(Transactions!$G:$G,ROW()-8))</f>
        <v>46238</v>
      </c>
      <c r="F9894">
        <f>IF(INDEX(Transactions!$L:$L,ROW()-8)="",0,INDEX(Transactions!$Q:$Q,ROW()-8))</f>
        <v>0</v>
      </c>
    </row>
    <row r="9895" spans="2:6" x14ac:dyDescent="0.15">
      <c r="B9895">
        <f ca="1">IF(INDEX(Transactions!$L:$L,ROW()-8)="",TODAY(),INDEX(Transactions!$G:$G,ROW()-8))</f>
        <v>46238</v>
      </c>
      <c r="F9895">
        <f>IF(INDEX(Transactions!$L:$L,ROW()-8)="",0,INDEX(Transactions!$Q:$Q,ROW()-8))</f>
        <v>0</v>
      </c>
    </row>
    <row r="9896" spans="2:6" x14ac:dyDescent="0.15">
      <c r="B9896">
        <f ca="1">IF(INDEX(Transactions!$L:$L,ROW()-8)="",TODAY(),INDEX(Transactions!$G:$G,ROW()-8))</f>
        <v>46238</v>
      </c>
      <c r="F9896">
        <f>IF(INDEX(Transactions!$L:$L,ROW()-8)="",0,INDEX(Transactions!$Q:$Q,ROW()-8))</f>
        <v>0</v>
      </c>
    </row>
    <row r="9897" spans="2:6" x14ac:dyDescent="0.15">
      <c r="B9897">
        <f ca="1">IF(INDEX(Transactions!$L:$L,ROW()-8)="",TODAY(),INDEX(Transactions!$G:$G,ROW()-8))</f>
        <v>46238</v>
      </c>
      <c r="F9897">
        <f>IF(INDEX(Transactions!$L:$L,ROW()-8)="",0,INDEX(Transactions!$Q:$Q,ROW()-8))</f>
        <v>0</v>
      </c>
    </row>
    <row r="9898" spans="2:6" x14ac:dyDescent="0.15">
      <c r="B9898">
        <f ca="1">IF(INDEX(Transactions!$L:$L,ROW()-8)="",TODAY(),INDEX(Transactions!$G:$G,ROW()-8))</f>
        <v>46238</v>
      </c>
      <c r="F9898">
        <f>IF(INDEX(Transactions!$L:$L,ROW()-8)="",0,INDEX(Transactions!$Q:$Q,ROW()-8))</f>
        <v>0</v>
      </c>
    </row>
    <row r="9899" spans="2:6" x14ac:dyDescent="0.15">
      <c r="B9899">
        <f ca="1">IF(INDEX(Transactions!$L:$L,ROW()-8)="",TODAY(),INDEX(Transactions!$G:$G,ROW()-8))</f>
        <v>46238</v>
      </c>
      <c r="F9899">
        <f>IF(INDEX(Transactions!$L:$L,ROW()-8)="",0,INDEX(Transactions!$Q:$Q,ROW()-8))</f>
        <v>0</v>
      </c>
    </row>
    <row r="9900" spans="2:6" x14ac:dyDescent="0.15">
      <c r="B9900">
        <f ca="1">IF(INDEX(Transactions!$L:$L,ROW()-8)="",TODAY(),INDEX(Transactions!$G:$G,ROW()-8))</f>
        <v>46238</v>
      </c>
      <c r="F9900">
        <f>IF(INDEX(Transactions!$L:$L,ROW()-8)="",0,INDEX(Transactions!$Q:$Q,ROW()-8))</f>
        <v>0</v>
      </c>
    </row>
    <row r="9901" spans="2:6" x14ac:dyDescent="0.15">
      <c r="B9901">
        <f ca="1">IF(INDEX(Transactions!$L:$L,ROW()-8)="",TODAY(),INDEX(Transactions!$G:$G,ROW()-8))</f>
        <v>46238</v>
      </c>
      <c r="F9901">
        <f>IF(INDEX(Transactions!$L:$L,ROW()-8)="",0,INDEX(Transactions!$Q:$Q,ROW()-8))</f>
        <v>0</v>
      </c>
    </row>
    <row r="9902" spans="2:6" x14ac:dyDescent="0.15">
      <c r="B9902">
        <f ca="1">IF(INDEX(Transactions!$L:$L,ROW()-8)="",TODAY(),INDEX(Transactions!$G:$G,ROW()-8))</f>
        <v>46238</v>
      </c>
      <c r="F9902">
        <f>IF(INDEX(Transactions!$L:$L,ROW()-8)="",0,INDEX(Transactions!$Q:$Q,ROW()-8))</f>
        <v>0</v>
      </c>
    </row>
    <row r="9903" spans="2:6" x14ac:dyDescent="0.15">
      <c r="B9903">
        <f ca="1">IF(INDEX(Transactions!$L:$L,ROW()-8)="",TODAY(),INDEX(Transactions!$G:$G,ROW()-8))</f>
        <v>46238</v>
      </c>
      <c r="F9903">
        <f>IF(INDEX(Transactions!$L:$L,ROW()-8)="",0,INDEX(Transactions!$Q:$Q,ROW()-8))</f>
        <v>0</v>
      </c>
    </row>
    <row r="9904" spans="2:6" x14ac:dyDescent="0.15">
      <c r="B9904">
        <f ca="1">IF(INDEX(Transactions!$L:$L,ROW()-8)="",TODAY(),INDEX(Transactions!$G:$G,ROW()-8))</f>
        <v>46238</v>
      </c>
      <c r="F9904">
        <f>IF(INDEX(Transactions!$L:$L,ROW()-8)="",0,INDEX(Transactions!$Q:$Q,ROW()-8))</f>
        <v>0</v>
      </c>
    </row>
    <row r="9905" spans="2:6" x14ac:dyDescent="0.15">
      <c r="B9905">
        <f ca="1">IF(INDEX(Transactions!$L:$L,ROW()-8)="",TODAY(),INDEX(Transactions!$G:$G,ROW()-8))</f>
        <v>46238</v>
      </c>
      <c r="F9905">
        <f>IF(INDEX(Transactions!$L:$L,ROW()-8)="",0,INDEX(Transactions!$Q:$Q,ROW()-8))</f>
        <v>0</v>
      </c>
    </row>
    <row r="9906" spans="2:6" x14ac:dyDescent="0.15">
      <c r="B9906">
        <f ca="1">IF(INDEX(Transactions!$L:$L,ROW()-8)="",TODAY(),INDEX(Transactions!$G:$G,ROW()-8))</f>
        <v>46238</v>
      </c>
      <c r="F9906">
        <f>IF(INDEX(Transactions!$L:$L,ROW()-8)="",0,INDEX(Transactions!$Q:$Q,ROW()-8))</f>
        <v>0</v>
      </c>
    </row>
    <row r="9907" spans="2:6" x14ac:dyDescent="0.15">
      <c r="B9907">
        <f ca="1">IF(INDEX(Transactions!$L:$L,ROW()-8)="",TODAY(),INDEX(Transactions!$G:$G,ROW()-8))</f>
        <v>46238</v>
      </c>
      <c r="F9907">
        <f>IF(INDEX(Transactions!$L:$L,ROW()-8)="",0,INDEX(Transactions!$Q:$Q,ROW()-8))</f>
        <v>0</v>
      </c>
    </row>
    <row r="9908" spans="2:6" x14ac:dyDescent="0.15">
      <c r="B9908">
        <f ca="1">IF(INDEX(Transactions!$L:$L,ROW()-8)="",TODAY(),INDEX(Transactions!$G:$G,ROW()-8))</f>
        <v>46238</v>
      </c>
      <c r="F9908">
        <f>IF(INDEX(Transactions!$L:$L,ROW()-8)="",0,INDEX(Transactions!$Q:$Q,ROW()-8))</f>
        <v>0</v>
      </c>
    </row>
    <row r="9909" spans="2:6" x14ac:dyDescent="0.15">
      <c r="B9909">
        <f ca="1">IF(INDEX(Transactions!$L:$L,ROW()-8)="",TODAY(),INDEX(Transactions!$G:$G,ROW()-8))</f>
        <v>46238</v>
      </c>
      <c r="F9909">
        <f>IF(INDEX(Transactions!$L:$L,ROW()-8)="",0,INDEX(Transactions!$Q:$Q,ROW()-8))</f>
        <v>0</v>
      </c>
    </row>
    <row r="9910" spans="2:6" x14ac:dyDescent="0.15">
      <c r="B9910">
        <f ca="1">IF(INDEX(Transactions!$L:$L,ROW()-8)="",TODAY(),INDEX(Transactions!$G:$G,ROW()-8))</f>
        <v>46238</v>
      </c>
      <c r="F9910">
        <f>IF(INDEX(Transactions!$L:$L,ROW()-8)="",0,INDEX(Transactions!$Q:$Q,ROW()-8))</f>
        <v>0</v>
      </c>
    </row>
    <row r="9911" spans="2:6" x14ac:dyDescent="0.15">
      <c r="B9911">
        <f ca="1">IF(INDEX(Transactions!$L:$L,ROW()-8)="",TODAY(),INDEX(Transactions!$G:$G,ROW()-8))</f>
        <v>46238</v>
      </c>
      <c r="F9911">
        <f>IF(INDEX(Transactions!$L:$L,ROW()-8)="",0,INDEX(Transactions!$Q:$Q,ROW()-8))</f>
        <v>0</v>
      </c>
    </row>
    <row r="9912" spans="2:6" x14ac:dyDescent="0.15">
      <c r="B9912">
        <f ca="1">IF(INDEX(Transactions!$L:$L,ROW()-8)="",TODAY(),INDEX(Transactions!$G:$G,ROW()-8))</f>
        <v>46238</v>
      </c>
      <c r="F9912">
        <f>IF(INDEX(Transactions!$L:$L,ROW()-8)="",0,INDEX(Transactions!$Q:$Q,ROW()-8))</f>
        <v>0</v>
      </c>
    </row>
    <row r="9913" spans="2:6" x14ac:dyDescent="0.15">
      <c r="B9913">
        <f ca="1">IF(INDEX(Transactions!$L:$L,ROW()-8)="",TODAY(),INDEX(Transactions!$G:$G,ROW()-8))</f>
        <v>46238</v>
      </c>
      <c r="F9913">
        <f>IF(INDEX(Transactions!$L:$L,ROW()-8)="",0,INDEX(Transactions!$Q:$Q,ROW()-8))</f>
        <v>0</v>
      </c>
    </row>
    <row r="9914" spans="2:6" x14ac:dyDescent="0.15">
      <c r="B9914">
        <f ca="1">IF(INDEX(Transactions!$L:$L,ROW()-8)="",TODAY(),INDEX(Transactions!$G:$G,ROW()-8))</f>
        <v>46238</v>
      </c>
      <c r="F9914">
        <f>IF(INDEX(Transactions!$L:$L,ROW()-8)="",0,INDEX(Transactions!$Q:$Q,ROW()-8))</f>
        <v>0</v>
      </c>
    </row>
    <row r="9915" spans="2:6" x14ac:dyDescent="0.15">
      <c r="B9915">
        <f ca="1">IF(INDEX(Transactions!$L:$L,ROW()-8)="",TODAY(),INDEX(Transactions!$G:$G,ROW()-8))</f>
        <v>46238</v>
      </c>
      <c r="F9915">
        <f>IF(INDEX(Transactions!$L:$L,ROW()-8)="",0,INDEX(Transactions!$Q:$Q,ROW()-8))</f>
        <v>0</v>
      </c>
    </row>
    <row r="9916" spans="2:6" x14ac:dyDescent="0.15">
      <c r="B9916">
        <f ca="1">IF(INDEX(Transactions!$L:$L,ROW()-8)="",TODAY(),INDEX(Transactions!$G:$G,ROW()-8))</f>
        <v>46238</v>
      </c>
      <c r="F9916">
        <f>IF(INDEX(Transactions!$L:$L,ROW()-8)="",0,INDEX(Transactions!$Q:$Q,ROW()-8))</f>
        <v>0</v>
      </c>
    </row>
    <row r="9917" spans="2:6" x14ac:dyDescent="0.15">
      <c r="B9917">
        <f ca="1">IF(INDEX(Transactions!$L:$L,ROW()-8)="",TODAY(),INDEX(Transactions!$G:$G,ROW()-8))</f>
        <v>46238</v>
      </c>
      <c r="F9917">
        <f>IF(INDEX(Transactions!$L:$L,ROW()-8)="",0,INDEX(Transactions!$Q:$Q,ROW()-8))</f>
        <v>0</v>
      </c>
    </row>
    <row r="9918" spans="2:6" x14ac:dyDescent="0.15">
      <c r="B9918">
        <f ca="1">IF(INDEX(Transactions!$L:$L,ROW()-8)="",TODAY(),INDEX(Transactions!$G:$G,ROW()-8))</f>
        <v>46238</v>
      </c>
      <c r="F9918">
        <f>IF(INDEX(Transactions!$L:$L,ROW()-8)="",0,INDEX(Transactions!$Q:$Q,ROW()-8))</f>
        <v>0</v>
      </c>
    </row>
    <row r="9919" spans="2:6" x14ac:dyDescent="0.15">
      <c r="B9919">
        <f ca="1">IF(INDEX(Transactions!$L:$L,ROW()-8)="",TODAY(),INDEX(Transactions!$G:$G,ROW()-8))</f>
        <v>46238</v>
      </c>
      <c r="F9919">
        <f>IF(INDEX(Transactions!$L:$L,ROW()-8)="",0,INDEX(Transactions!$Q:$Q,ROW()-8))</f>
        <v>0</v>
      </c>
    </row>
    <row r="9920" spans="2:6" x14ac:dyDescent="0.15">
      <c r="B9920">
        <f ca="1">IF(INDEX(Transactions!$L:$L,ROW()-8)="",TODAY(),INDEX(Transactions!$G:$G,ROW()-8))</f>
        <v>46238</v>
      </c>
      <c r="F9920">
        <f>IF(INDEX(Transactions!$L:$L,ROW()-8)="",0,INDEX(Transactions!$Q:$Q,ROW()-8))</f>
        <v>0</v>
      </c>
    </row>
    <row r="9921" spans="2:6" x14ac:dyDescent="0.15">
      <c r="B9921">
        <f ca="1">IF(INDEX(Transactions!$L:$L,ROW()-8)="",TODAY(),INDEX(Transactions!$G:$G,ROW()-8))</f>
        <v>46238</v>
      </c>
      <c r="F9921">
        <f>IF(INDEX(Transactions!$L:$L,ROW()-8)="",0,INDEX(Transactions!$Q:$Q,ROW()-8))</f>
        <v>0</v>
      </c>
    </row>
    <row r="9922" spans="2:6" x14ac:dyDescent="0.15">
      <c r="B9922">
        <f ca="1">IF(INDEX(Transactions!$L:$L,ROW()-8)="",TODAY(),INDEX(Transactions!$G:$G,ROW()-8))</f>
        <v>46238</v>
      </c>
      <c r="F9922">
        <f>IF(INDEX(Transactions!$L:$L,ROW()-8)="",0,INDEX(Transactions!$Q:$Q,ROW()-8))</f>
        <v>0</v>
      </c>
    </row>
    <row r="9923" spans="2:6" x14ac:dyDescent="0.15">
      <c r="B9923">
        <f ca="1">IF(INDEX(Transactions!$L:$L,ROW()-8)="",TODAY(),INDEX(Transactions!$G:$G,ROW()-8))</f>
        <v>46238</v>
      </c>
      <c r="F9923">
        <f>IF(INDEX(Transactions!$L:$L,ROW()-8)="",0,INDEX(Transactions!$Q:$Q,ROW()-8))</f>
        <v>0</v>
      </c>
    </row>
    <row r="9924" spans="2:6" x14ac:dyDescent="0.15">
      <c r="B9924">
        <f ca="1">IF(INDEX(Transactions!$L:$L,ROW()-8)="",TODAY(),INDEX(Transactions!$G:$G,ROW()-8))</f>
        <v>46238</v>
      </c>
      <c r="F9924">
        <f>IF(INDEX(Transactions!$L:$L,ROW()-8)="",0,INDEX(Transactions!$Q:$Q,ROW()-8))</f>
        <v>0</v>
      </c>
    </row>
    <row r="9925" spans="2:6" x14ac:dyDescent="0.15">
      <c r="B9925">
        <f ca="1">IF(INDEX(Transactions!$L:$L,ROW()-8)="",TODAY(),INDEX(Transactions!$G:$G,ROW()-8))</f>
        <v>46238</v>
      </c>
      <c r="F9925">
        <f>IF(INDEX(Transactions!$L:$L,ROW()-8)="",0,INDEX(Transactions!$Q:$Q,ROW()-8))</f>
        <v>0</v>
      </c>
    </row>
    <row r="9926" spans="2:6" x14ac:dyDescent="0.15">
      <c r="B9926">
        <f ca="1">IF(INDEX(Transactions!$L:$L,ROW()-8)="",TODAY(),INDEX(Transactions!$G:$G,ROW()-8))</f>
        <v>46238</v>
      </c>
      <c r="F9926">
        <f>IF(INDEX(Transactions!$L:$L,ROW()-8)="",0,INDEX(Transactions!$Q:$Q,ROW()-8))</f>
        <v>0</v>
      </c>
    </row>
    <row r="9927" spans="2:6" x14ac:dyDescent="0.15">
      <c r="B9927">
        <f ca="1">IF(INDEX(Transactions!$L:$L,ROW()-8)="",TODAY(),INDEX(Transactions!$G:$G,ROW()-8))</f>
        <v>46238</v>
      </c>
      <c r="F9927">
        <f>IF(INDEX(Transactions!$L:$L,ROW()-8)="",0,INDEX(Transactions!$Q:$Q,ROW()-8))</f>
        <v>0</v>
      </c>
    </row>
    <row r="9928" spans="2:6" x14ac:dyDescent="0.15">
      <c r="B9928">
        <f ca="1">IF(INDEX(Transactions!$L:$L,ROW()-8)="",TODAY(),INDEX(Transactions!$G:$G,ROW()-8))</f>
        <v>46238</v>
      </c>
      <c r="F9928">
        <f>IF(INDEX(Transactions!$L:$L,ROW()-8)="",0,INDEX(Transactions!$Q:$Q,ROW()-8))</f>
        <v>0</v>
      </c>
    </row>
    <row r="9929" spans="2:6" x14ac:dyDescent="0.15">
      <c r="B9929">
        <f ca="1">IF(INDEX(Transactions!$L:$L,ROW()-8)="",TODAY(),INDEX(Transactions!$G:$G,ROW()-8))</f>
        <v>46238</v>
      </c>
      <c r="F9929">
        <f>IF(INDEX(Transactions!$L:$L,ROW()-8)="",0,INDEX(Transactions!$Q:$Q,ROW()-8))</f>
        <v>0</v>
      </c>
    </row>
    <row r="9930" spans="2:6" x14ac:dyDescent="0.15">
      <c r="B9930">
        <f ca="1">IF(INDEX(Transactions!$L:$L,ROW()-8)="",TODAY(),INDEX(Transactions!$G:$G,ROW()-8))</f>
        <v>46238</v>
      </c>
      <c r="F9930">
        <f>IF(INDEX(Transactions!$L:$L,ROW()-8)="",0,INDEX(Transactions!$Q:$Q,ROW()-8))</f>
        <v>0</v>
      </c>
    </row>
    <row r="9931" spans="2:6" x14ac:dyDescent="0.15">
      <c r="B9931">
        <f ca="1">IF(INDEX(Transactions!$L:$L,ROW()-8)="",TODAY(),INDEX(Transactions!$G:$G,ROW()-8))</f>
        <v>46238</v>
      </c>
      <c r="F9931">
        <f>IF(INDEX(Transactions!$L:$L,ROW()-8)="",0,INDEX(Transactions!$Q:$Q,ROW()-8))</f>
        <v>0</v>
      </c>
    </row>
    <row r="9932" spans="2:6" x14ac:dyDescent="0.15">
      <c r="B9932">
        <f ca="1">IF(INDEX(Transactions!$L:$L,ROW()-8)="",TODAY(),INDEX(Transactions!$G:$G,ROW()-8))</f>
        <v>46238</v>
      </c>
      <c r="F9932">
        <f>IF(INDEX(Transactions!$L:$L,ROW()-8)="",0,INDEX(Transactions!$Q:$Q,ROW()-8))</f>
        <v>0</v>
      </c>
    </row>
    <row r="9933" spans="2:6" x14ac:dyDescent="0.15">
      <c r="B9933">
        <f ca="1">IF(INDEX(Transactions!$L:$L,ROW()-8)="",TODAY(),INDEX(Transactions!$G:$G,ROW()-8))</f>
        <v>46238</v>
      </c>
      <c r="F9933">
        <f>IF(INDEX(Transactions!$L:$L,ROW()-8)="",0,INDEX(Transactions!$Q:$Q,ROW()-8))</f>
        <v>0</v>
      </c>
    </row>
    <row r="9934" spans="2:6" x14ac:dyDescent="0.15">
      <c r="B9934">
        <f ca="1">IF(INDEX(Transactions!$L:$L,ROW()-8)="",TODAY(),INDEX(Transactions!$G:$G,ROW()-8))</f>
        <v>46238</v>
      </c>
      <c r="F9934">
        <f>IF(INDEX(Transactions!$L:$L,ROW()-8)="",0,INDEX(Transactions!$Q:$Q,ROW()-8))</f>
        <v>0</v>
      </c>
    </row>
    <row r="9935" spans="2:6" x14ac:dyDescent="0.15">
      <c r="B9935">
        <f ca="1">IF(INDEX(Transactions!$L:$L,ROW()-8)="",TODAY(),INDEX(Transactions!$G:$G,ROW()-8))</f>
        <v>46238</v>
      </c>
      <c r="F9935">
        <f>IF(INDEX(Transactions!$L:$L,ROW()-8)="",0,INDEX(Transactions!$Q:$Q,ROW()-8))</f>
        <v>0</v>
      </c>
    </row>
    <row r="9936" spans="2:6" x14ac:dyDescent="0.15">
      <c r="B9936">
        <f ca="1">IF(INDEX(Transactions!$L:$L,ROW()-8)="",TODAY(),INDEX(Transactions!$G:$G,ROW()-8))</f>
        <v>46238</v>
      </c>
      <c r="F9936">
        <f>IF(INDEX(Transactions!$L:$L,ROW()-8)="",0,INDEX(Transactions!$Q:$Q,ROW()-8))</f>
        <v>0</v>
      </c>
    </row>
    <row r="9937" spans="2:6" x14ac:dyDescent="0.15">
      <c r="B9937">
        <f ca="1">IF(INDEX(Transactions!$L:$L,ROW()-8)="",TODAY(),INDEX(Transactions!$G:$G,ROW()-8))</f>
        <v>46238</v>
      </c>
      <c r="F9937">
        <f>IF(INDEX(Transactions!$L:$L,ROW()-8)="",0,INDEX(Transactions!$Q:$Q,ROW()-8))</f>
        <v>0</v>
      </c>
    </row>
    <row r="9938" spans="2:6" x14ac:dyDescent="0.15">
      <c r="B9938">
        <f ca="1">IF(INDEX(Transactions!$L:$L,ROW()-8)="",TODAY(),INDEX(Transactions!$G:$G,ROW()-8))</f>
        <v>46238</v>
      </c>
      <c r="F9938">
        <f>IF(INDEX(Transactions!$L:$L,ROW()-8)="",0,INDEX(Transactions!$Q:$Q,ROW()-8))</f>
        <v>0</v>
      </c>
    </row>
    <row r="9939" spans="2:6" x14ac:dyDescent="0.15">
      <c r="B9939">
        <f ca="1">IF(INDEX(Transactions!$L:$L,ROW()-8)="",TODAY(),INDEX(Transactions!$G:$G,ROW()-8))</f>
        <v>46238</v>
      </c>
      <c r="F9939">
        <f>IF(INDEX(Transactions!$L:$L,ROW()-8)="",0,INDEX(Transactions!$Q:$Q,ROW()-8))</f>
        <v>0</v>
      </c>
    </row>
    <row r="9940" spans="2:6" x14ac:dyDescent="0.15">
      <c r="B9940">
        <f ca="1">IF(INDEX(Transactions!$L:$L,ROW()-8)="",TODAY(),INDEX(Transactions!$G:$G,ROW()-8))</f>
        <v>46238</v>
      </c>
      <c r="F9940">
        <f>IF(INDEX(Transactions!$L:$L,ROW()-8)="",0,INDEX(Transactions!$Q:$Q,ROW()-8))</f>
        <v>0</v>
      </c>
    </row>
    <row r="9941" spans="2:6" x14ac:dyDescent="0.15">
      <c r="B9941">
        <f ca="1">IF(INDEX(Transactions!$L:$L,ROW()-8)="",TODAY(),INDEX(Transactions!$G:$G,ROW()-8))</f>
        <v>46238</v>
      </c>
      <c r="F9941">
        <f>IF(INDEX(Transactions!$L:$L,ROW()-8)="",0,INDEX(Transactions!$Q:$Q,ROW()-8))</f>
        <v>0</v>
      </c>
    </row>
    <row r="9942" spans="2:6" x14ac:dyDescent="0.15">
      <c r="B9942">
        <f ca="1">IF(INDEX(Transactions!$L:$L,ROW()-8)="",TODAY(),INDEX(Transactions!$G:$G,ROW()-8))</f>
        <v>46238</v>
      </c>
      <c r="F9942">
        <f>IF(INDEX(Transactions!$L:$L,ROW()-8)="",0,INDEX(Transactions!$Q:$Q,ROW()-8))</f>
        <v>0</v>
      </c>
    </row>
    <row r="9943" spans="2:6" x14ac:dyDescent="0.15">
      <c r="B9943">
        <f ca="1">IF(INDEX(Transactions!$L:$L,ROW()-8)="",TODAY(),INDEX(Transactions!$G:$G,ROW()-8))</f>
        <v>46238</v>
      </c>
      <c r="F9943">
        <f>IF(INDEX(Transactions!$L:$L,ROW()-8)="",0,INDEX(Transactions!$Q:$Q,ROW()-8))</f>
        <v>0</v>
      </c>
    </row>
    <row r="9944" spans="2:6" x14ac:dyDescent="0.15">
      <c r="B9944">
        <f ca="1">IF(INDEX(Transactions!$L:$L,ROW()-8)="",TODAY(),INDEX(Transactions!$G:$G,ROW()-8))</f>
        <v>46238</v>
      </c>
      <c r="F9944">
        <f>IF(INDEX(Transactions!$L:$L,ROW()-8)="",0,INDEX(Transactions!$Q:$Q,ROW()-8))</f>
        <v>0</v>
      </c>
    </row>
    <row r="9945" spans="2:6" x14ac:dyDescent="0.15">
      <c r="B9945">
        <f ca="1">IF(INDEX(Transactions!$L:$L,ROW()-8)="",TODAY(),INDEX(Transactions!$G:$G,ROW()-8))</f>
        <v>46238</v>
      </c>
      <c r="F9945">
        <f>IF(INDEX(Transactions!$L:$L,ROW()-8)="",0,INDEX(Transactions!$Q:$Q,ROW()-8))</f>
        <v>0</v>
      </c>
    </row>
    <row r="9946" spans="2:6" x14ac:dyDescent="0.15">
      <c r="B9946">
        <f ca="1">IF(INDEX(Transactions!$L:$L,ROW()-8)="",TODAY(),INDEX(Transactions!$G:$G,ROW()-8))</f>
        <v>46238</v>
      </c>
      <c r="F9946">
        <f>IF(INDEX(Transactions!$L:$L,ROW()-8)="",0,INDEX(Transactions!$Q:$Q,ROW()-8))</f>
        <v>0</v>
      </c>
    </row>
    <row r="9947" spans="2:6" x14ac:dyDescent="0.15">
      <c r="B9947">
        <f ca="1">IF(INDEX(Transactions!$L:$L,ROW()-8)="",TODAY(),INDEX(Transactions!$G:$G,ROW()-8))</f>
        <v>46238</v>
      </c>
      <c r="F9947">
        <f>IF(INDEX(Transactions!$L:$L,ROW()-8)="",0,INDEX(Transactions!$Q:$Q,ROW()-8))</f>
        <v>0</v>
      </c>
    </row>
    <row r="9948" spans="2:6" x14ac:dyDescent="0.15">
      <c r="B9948">
        <f ca="1">IF(INDEX(Transactions!$L:$L,ROW()-8)="",TODAY(),INDEX(Transactions!$G:$G,ROW()-8))</f>
        <v>46238</v>
      </c>
      <c r="F9948">
        <f>IF(INDEX(Transactions!$L:$L,ROW()-8)="",0,INDEX(Transactions!$Q:$Q,ROW()-8))</f>
        <v>0</v>
      </c>
    </row>
    <row r="9949" spans="2:6" x14ac:dyDescent="0.15">
      <c r="B9949">
        <f ca="1">IF(INDEX(Transactions!$L:$L,ROW()-8)="",TODAY(),INDEX(Transactions!$G:$G,ROW()-8))</f>
        <v>46238</v>
      </c>
      <c r="F9949">
        <f>IF(INDEX(Transactions!$L:$L,ROW()-8)="",0,INDEX(Transactions!$Q:$Q,ROW()-8))</f>
        <v>0</v>
      </c>
    </row>
    <row r="9950" spans="2:6" x14ac:dyDescent="0.15">
      <c r="B9950">
        <f ca="1">IF(INDEX(Transactions!$L:$L,ROW()-8)="",TODAY(),INDEX(Transactions!$G:$G,ROW()-8))</f>
        <v>46238</v>
      </c>
      <c r="F9950">
        <f>IF(INDEX(Transactions!$L:$L,ROW()-8)="",0,INDEX(Transactions!$Q:$Q,ROW()-8))</f>
        <v>0</v>
      </c>
    </row>
    <row r="9951" spans="2:6" x14ac:dyDescent="0.15">
      <c r="B9951">
        <f ca="1">IF(INDEX(Transactions!$L:$L,ROW()-8)="",TODAY(),INDEX(Transactions!$G:$G,ROW()-8))</f>
        <v>46238</v>
      </c>
      <c r="F9951">
        <f>IF(INDEX(Transactions!$L:$L,ROW()-8)="",0,INDEX(Transactions!$Q:$Q,ROW()-8))</f>
        <v>0</v>
      </c>
    </row>
    <row r="9952" spans="2:6" x14ac:dyDescent="0.15">
      <c r="B9952">
        <f ca="1">IF(INDEX(Transactions!$L:$L,ROW()-8)="",TODAY(),INDEX(Transactions!$G:$G,ROW()-8))</f>
        <v>46238</v>
      </c>
      <c r="F9952">
        <f>IF(INDEX(Transactions!$L:$L,ROW()-8)="",0,INDEX(Transactions!$Q:$Q,ROW()-8))</f>
        <v>0</v>
      </c>
    </row>
    <row r="9953" spans="2:6" x14ac:dyDescent="0.15">
      <c r="B9953">
        <f ca="1">IF(INDEX(Transactions!$L:$L,ROW()-8)="",TODAY(),INDEX(Transactions!$G:$G,ROW()-8))</f>
        <v>46238</v>
      </c>
      <c r="F9953">
        <f>IF(INDEX(Transactions!$L:$L,ROW()-8)="",0,INDEX(Transactions!$Q:$Q,ROW()-8))</f>
        <v>0</v>
      </c>
    </row>
    <row r="9954" spans="2:6" x14ac:dyDescent="0.15">
      <c r="B9954">
        <f ca="1">IF(INDEX(Transactions!$L:$L,ROW()-8)="",TODAY(),INDEX(Transactions!$G:$G,ROW()-8))</f>
        <v>46238</v>
      </c>
      <c r="F9954">
        <f>IF(INDEX(Transactions!$L:$L,ROW()-8)="",0,INDEX(Transactions!$Q:$Q,ROW()-8))</f>
        <v>0</v>
      </c>
    </row>
    <row r="9955" spans="2:6" x14ac:dyDescent="0.15">
      <c r="B9955">
        <f ca="1">IF(INDEX(Transactions!$L:$L,ROW()-8)="",TODAY(),INDEX(Transactions!$G:$G,ROW()-8))</f>
        <v>46238</v>
      </c>
      <c r="F9955">
        <f>IF(INDEX(Transactions!$L:$L,ROW()-8)="",0,INDEX(Transactions!$Q:$Q,ROW()-8))</f>
        <v>0</v>
      </c>
    </row>
    <row r="9956" spans="2:6" x14ac:dyDescent="0.15">
      <c r="B9956">
        <f ca="1">IF(INDEX(Transactions!$L:$L,ROW()-8)="",TODAY(),INDEX(Transactions!$G:$G,ROW()-8))</f>
        <v>46238</v>
      </c>
      <c r="F9956">
        <f>IF(INDEX(Transactions!$L:$L,ROW()-8)="",0,INDEX(Transactions!$Q:$Q,ROW()-8))</f>
        <v>0</v>
      </c>
    </row>
    <row r="9957" spans="2:6" x14ac:dyDescent="0.15">
      <c r="B9957">
        <f ca="1">IF(INDEX(Transactions!$L:$L,ROW()-8)="",TODAY(),INDEX(Transactions!$G:$G,ROW()-8))</f>
        <v>46238</v>
      </c>
      <c r="F9957">
        <f>IF(INDEX(Transactions!$L:$L,ROW()-8)="",0,INDEX(Transactions!$Q:$Q,ROW()-8))</f>
        <v>0</v>
      </c>
    </row>
    <row r="9958" spans="2:6" x14ac:dyDescent="0.15">
      <c r="B9958">
        <f ca="1">IF(INDEX(Transactions!$L:$L,ROW()-8)="",TODAY(),INDEX(Transactions!$G:$G,ROW()-8))</f>
        <v>46238</v>
      </c>
      <c r="F9958">
        <f>IF(INDEX(Transactions!$L:$L,ROW()-8)="",0,INDEX(Transactions!$Q:$Q,ROW()-8))</f>
        <v>0</v>
      </c>
    </row>
    <row r="9959" spans="2:6" x14ac:dyDescent="0.15">
      <c r="B9959">
        <f ca="1">IF(INDEX(Transactions!$L:$L,ROW()-8)="",TODAY(),INDEX(Transactions!$G:$G,ROW()-8))</f>
        <v>46238</v>
      </c>
      <c r="F9959">
        <f>IF(INDEX(Transactions!$L:$L,ROW()-8)="",0,INDEX(Transactions!$Q:$Q,ROW()-8))</f>
        <v>0</v>
      </c>
    </row>
    <row r="9960" spans="2:6" x14ac:dyDescent="0.15">
      <c r="B9960">
        <f ca="1">IF(INDEX(Transactions!$L:$L,ROW()-8)="",TODAY(),INDEX(Transactions!$G:$G,ROW()-8))</f>
        <v>46238</v>
      </c>
      <c r="F9960">
        <f>IF(INDEX(Transactions!$L:$L,ROW()-8)="",0,INDEX(Transactions!$Q:$Q,ROW()-8))</f>
        <v>0</v>
      </c>
    </row>
    <row r="9961" spans="2:6" x14ac:dyDescent="0.15">
      <c r="B9961">
        <f ca="1">IF(INDEX(Transactions!$L:$L,ROW()-8)="",TODAY(),INDEX(Transactions!$G:$G,ROW()-8))</f>
        <v>46238</v>
      </c>
      <c r="F9961">
        <f>IF(INDEX(Transactions!$L:$L,ROW()-8)="",0,INDEX(Transactions!$Q:$Q,ROW()-8))</f>
        <v>0</v>
      </c>
    </row>
    <row r="9962" spans="2:6" x14ac:dyDescent="0.15">
      <c r="B9962">
        <f ca="1">IF(INDEX(Transactions!$L:$L,ROW()-8)="",TODAY(),INDEX(Transactions!$G:$G,ROW()-8))</f>
        <v>46238</v>
      </c>
      <c r="F9962">
        <f>IF(INDEX(Transactions!$L:$L,ROW()-8)="",0,INDEX(Transactions!$Q:$Q,ROW()-8))</f>
        <v>0</v>
      </c>
    </row>
    <row r="9963" spans="2:6" x14ac:dyDescent="0.15">
      <c r="B9963">
        <f ca="1">IF(INDEX(Transactions!$L:$L,ROW()-8)="",TODAY(),INDEX(Transactions!$G:$G,ROW()-8))</f>
        <v>46238</v>
      </c>
      <c r="F9963">
        <f>IF(INDEX(Transactions!$L:$L,ROW()-8)="",0,INDEX(Transactions!$Q:$Q,ROW()-8))</f>
        <v>0</v>
      </c>
    </row>
    <row r="9964" spans="2:6" x14ac:dyDescent="0.15">
      <c r="B9964">
        <f ca="1">IF(INDEX(Transactions!$L:$L,ROW()-8)="",TODAY(),INDEX(Transactions!$G:$G,ROW()-8))</f>
        <v>46238</v>
      </c>
      <c r="F9964">
        <f>IF(INDEX(Transactions!$L:$L,ROW()-8)="",0,INDEX(Transactions!$Q:$Q,ROW()-8))</f>
        <v>0</v>
      </c>
    </row>
    <row r="9965" spans="2:6" x14ac:dyDescent="0.15">
      <c r="B9965">
        <f ca="1">IF(INDEX(Transactions!$L:$L,ROW()-8)="",TODAY(),INDEX(Transactions!$G:$G,ROW()-8))</f>
        <v>46238</v>
      </c>
      <c r="F9965">
        <f>IF(INDEX(Transactions!$L:$L,ROW()-8)="",0,INDEX(Transactions!$Q:$Q,ROW()-8))</f>
        <v>0</v>
      </c>
    </row>
    <row r="9966" spans="2:6" x14ac:dyDescent="0.15">
      <c r="B9966">
        <f ca="1">IF(INDEX(Transactions!$L:$L,ROW()-8)="",TODAY(),INDEX(Transactions!$G:$G,ROW()-8))</f>
        <v>46238</v>
      </c>
      <c r="F9966">
        <f>IF(INDEX(Transactions!$L:$L,ROW()-8)="",0,INDEX(Transactions!$Q:$Q,ROW()-8))</f>
        <v>0</v>
      </c>
    </row>
    <row r="9967" spans="2:6" x14ac:dyDescent="0.15">
      <c r="B9967">
        <f ca="1">IF(INDEX(Transactions!$L:$L,ROW()-8)="",TODAY(),INDEX(Transactions!$G:$G,ROW()-8))</f>
        <v>46238</v>
      </c>
      <c r="F9967">
        <f>IF(INDEX(Transactions!$L:$L,ROW()-8)="",0,INDEX(Transactions!$Q:$Q,ROW()-8))</f>
        <v>0</v>
      </c>
    </row>
    <row r="9968" spans="2:6" x14ac:dyDescent="0.15">
      <c r="B9968">
        <f ca="1">IF(INDEX(Transactions!$L:$L,ROW()-8)="",TODAY(),INDEX(Transactions!$G:$G,ROW()-8))</f>
        <v>46238</v>
      </c>
      <c r="F9968">
        <f>IF(INDEX(Transactions!$L:$L,ROW()-8)="",0,INDEX(Transactions!$Q:$Q,ROW()-8))</f>
        <v>0</v>
      </c>
    </row>
    <row r="9969" spans="2:6" x14ac:dyDescent="0.15">
      <c r="B9969">
        <f ca="1">IF(INDEX(Transactions!$L:$L,ROW()-8)="",TODAY(),INDEX(Transactions!$G:$G,ROW()-8))</f>
        <v>46238</v>
      </c>
      <c r="F9969">
        <f>IF(INDEX(Transactions!$L:$L,ROW()-8)="",0,INDEX(Transactions!$Q:$Q,ROW()-8))</f>
        <v>0</v>
      </c>
    </row>
    <row r="9970" spans="2:6" x14ac:dyDescent="0.15">
      <c r="B9970">
        <f ca="1">IF(INDEX(Transactions!$L:$L,ROW()-8)="",TODAY(),INDEX(Transactions!$G:$G,ROW()-8))</f>
        <v>46238</v>
      </c>
      <c r="F9970">
        <f>IF(INDEX(Transactions!$L:$L,ROW()-8)="",0,INDEX(Transactions!$Q:$Q,ROW()-8))</f>
        <v>0</v>
      </c>
    </row>
    <row r="9971" spans="2:6" x14ac:dyDescent="0.15">
      <c r="B9971">
        <f ca="1">IF(INDEX(Transactions!$L:$L,ROW()-8)="",TODAY(),INDEX(Transactions!$G:$G,ROW()-8))</f>
        <v>46238</v>
      </c>
      <c r="F9971">
        <f>IF(INDEX(Transactions!$L:$L,ROW()-8)="",0,INDEX(Transactions!$Q:$Q,ROW()-8))</f>
        <v>0</v>
      </c>
    </row>
    <row r="9972" spans="2:6" x14ac:dyDescent="0.15">
      <c r="B9972">
        <f ca="1">IF(INDEX(Transactions!$L:$L,ROW()-8)="",TODAY(),INDEX(Transactions!$G:$G,ROW()-8))</f>
        <v>46238</v>
      </c>
      <c r="F9972">
        <f>IF(INDEX(Transactions!$L:$L,ROW()-8)="",0,INDEX(Transactions!$Q:$Q,ROW()-8))</f>
        <v>0</v>
      </c>
    </row>
    <row r="9973" spans="2:6" x14ac:dyDescent="0.15">
      <c r="B9973">
        <f ca="1">IF(INDEX(Transactions!$L:$L,ROW()-8)="",TODAY(),INDEX(Transactions!$G:$G,ROW()-8))</f>
        <v>46238</v>
      </c>
      <c r="F9973">
        <f>IF(INDEX(Transactions!$L:$L,ROW()-8)="",0,INDEX(Transactions!$Q:$Q,ROW()-8))</f>
        <v>0</v>
      </c>
    </row>
    <row r="9974" spans="2:6" x14ac:dyDescent="0.15">
      <c r="B9974">
        <f ca="1">IF(INDEX(Transactions!$L:$L,ROW()-8)="",TODAY(),INDEX(Transactions!$G:$G,ROW()-8))</f>
        <v>46238</v>
      </c>
      <c r="F9974">
        <f>IF(INDEX(Transactions!$L:$L,ROW()-8)="",0,INDEX(Transactions!$Q:$Q,ROW()-8))</f>
        <v>0</v>
      </c>
    </row>
    <row r="9975" spans="2:6" x14ac:dyDescent="0.15">
      <c r="B9975">
        <f ca="1">IF(INDEX(Transactions!$L:$L,ROW()-8)="",TODAY(),INDEX(Transactions!$G:$G,ROW()-8))</f>
        <v>46238</v>
      </c>
      <c r="F9975">
        <f>IF(INDEX(Transactions!$L:$L,ROW()-8)="",0,INDEX(Transactions!$Q:$Q,ROW()-8))</f>
        <v>0</v>
      </c>
    </row>
    <row r="9976" spans="2:6" x14ac:dyDescent="0.15">
      <c r="B9976">
        <f ca="1">IF(INDEX(Transactions!$L:$L,ROW()-8)="",TODAY(),INDEX(Transactions!$G:$G,ROW()-8))</f>
        <v>46238</v>
      </c>
      <c r="F9976">
        <f>IF(INDEX(Transactions!$L:$L,ROW()-8)="",0,INDEX(Transactions!$Q:$Q,ROW()-8))</f>
        <v>0</v>
      </c>
    </row>
    <row r="9977" spans="2:6" x14ac:dyDescent="0.15">
      <c r="B9977">
        <f ca="1">IF(INDEX(Transactions!$L:$L,ROW()-8)="",TODAY(),INDEX(Transactions!$G:$G,ROW()-8))</f>
        <v>46238</v>
      </c>
      <c r="F9977">
        <f>IF(INDEX(Transactions!$L:$L,ROW()-8)="",0,INDEX(Transactions!$Q:$Q,ROW()-8))</f>
        <v>0</v>
      </c>
    </row>
    <row r="9978" spans="2:6" x14ac:dyDescent="0.15">
      <c r="B9978">
        <f ca="1">IF(INDEX(Transactions!$L:$L,ROW()-8)="",TODAY(),INDEX(Transactions!$G:$G,ROW()-8))</f>
        <v>46238</v>
      </c>
      <c r="F9978">
        <f>IF(INDEX(Transactions!$L:$L,ROW()-8)="",0,INDEX(Transactions!$Q:$Q,ROW()-8))</f>
        <v>0</v>
      </c>
    </row>
    <row r="9979" spans="2:6" x14ac:dyDescent="0.15">
      <c r="B9979">
        <f ca="1">IF(INDEX(Transactions!$L:$L,ROW()-8)="",TODAY(),INDEX(Transactions!$G:$G,ROW()-8))</f>
        <v>46238</v>
      </c>
      <c r="F9979">
        <f>IF(INDEX(Transactions!$L:$L,ROW()-8)="",0,INDEX(Transactions!$Q:$Q,ROW()-8))</f>
        <v>0</v>
      </c>
    </row>
    <row r="9980" spans="2:6" x14ac:dyDescent="0.15">
      <c r="B9980">
        <f ca="1">IF(INDEX(Transactions!$L:$L,ROW()-8)="",TODAY(),INDEX(Transactions!$G:$G,ROW()-8))</f>
        <v>46238</v>
      </c>
      <c r="F9980">
        <f>IF(INDEX(Transactions!$L:$L,ROW()-8)="",0,INDEX(Transactions!$Q:$Q,ROW()-8))</f>
        <v>0</v>
      </c>
    </row>
    <row r="9981" spans="2:6" x14ac:dyDescent="0.15">
      <c r="B9981">
        <f ca="1">IF(INDEX(Transactions!$L:$L,ROW()-8)="",TODAY(),INDEX(Transactions!$G:$G,ROW()-8))</f>
        <v>46238</v>
      </c>
      <c r="F9981">
        <f>IF(INDEX(Transactions!$L:$L,ROW()-8)="",0,INDEX(Transactions!$Q:$Q,ROW()-8))</f>
        <v>0</v>
      </c>
    </row>
    <row r="9982" spans="2:6" x14ac:dyDescent="0.15">
      <c r="B9982">
        <f ca="1">IF(INDEX(Transactions!$L:$L,ROW()-8)="",TODAY(),INDEX(Transactions!$G:$G,ROW()-8))</f>
        <v>46238</v>
      </c>
      <c r="F9982">
        <f>IF(INDEX(Transactions!$L:$L,ROW()-8)="",0,INDEX(Transactions!$Q:$Q,ROW()-8))</f>
        <v>0</v>
      </c>
    </row>
    <row r="9983" spans="2:6" x14ac:dyDescent="0.15">
      <c r="B9983">
        <f ca="1">IF(INDEX(Transactions!$L:$L,ROW()-8)="",TODAY(),INDEX(Transactions!$G:$G,ROW()-8))</f>
        <v>46238</v>
      </c>
      <c r="F9983">
        <f>IF(INDEX(Transactions!$L:$L,ROW()-8)="",0,INDEX(Transactions!$Q:$Q,ROW()-8))</f>
        <v>0</v>
      </c>
    </row>
    <row r="9984" spans="2:6" x14ac:dyDescent="0.15">
      <c r="B9984">
        <f ca="1">IF(INDEX(Transactions!$L:$L,ROW()-8)="",TODAY(),INDEX(Transactions!$G:$G,ROW()-8))</f>
        <v>46238</v>
      </c>
      <c r="F9984">
        <f>IF(INDEX(Transactions!$L:$L,ROW()-8)="",0,INDEX(Transactions!$Q:$Q,ROW()-8))</f>
        <v>0</v>
      </c>
    </row>
    <row r="9985" spans="2:6" x14ac:dyDescent="0.15">
      <c r="B9985">
        <f ca="1">IF(INDEX(Transactions!$L:$L,ROW()-8)="",TODAY(),INDEX(Transactions!$G:$G,ROW()-8))</f>
        <v>46238</v>
      </c>
      <c r="F9985">
        <f>IF(INDEX(Transactions!$L:$L,ROW()-8)="",0,INDEX(Transactions!$Q:$Q,ROW()-8))</f>
        <v>0</v>
      </c>
    </row>
    <row r="9986" spans="2:6" x14ac:dyDescent="0.15">
      <c r="B9986">
        <f ca="1">IF(INDEX(Transactions!$L:$L,ROW()-8)="",TODAY(),INDEX(Transactions!$G:$G,ROW()-8))</f>
        <v>46238</v>
      </c>
      <c r="F9986">
        <f>IF(INDEX(Transactions!$L:$L,ROW()-8)="",0,INDEX(Transactions!$Q:$Q,ROW()-8))</f>
        <v>0</v>
      </c>
    </row>
    <row r="9987" spans="2:6" x14ac:dyDescent="0.15">
      <c r="B9987">
        <f ca="1">IF(INDEX(Transactions!$L:$L,ROW()-8)="",TODAY(),INDEX(Transactions!$G:$G,ROW()-8))</f>
        <v>46238</v>
      </c>
      <c r="F9987">
        <f>IF(INDEX(Transactions!$L:$L,ROW()-8)="",0,INDEX(Transactions!$Q:$Q,ROW()-8))</f>
        <v>0</v>
      </c>
    </row>
    <row r="9988" spans="2:6" x14ac:dyDescent="0.15">
      <c r="B9988">
        <f ca="1">IF(INDEX(Transactions!$L:$L,ROW()-8)="",TODAY(),INDEX(Transactions!$G:$G,ROW()-8))</f>
        <v>46238</v>
      </c>
      <c r="F9988">
        <f>IF(INDEX(Transactions!$L:$L,ROW()-8)="",0,INDEX(Transactions!$Q:$Q,ROW()-8))</f>
        <v>0</v>
      </c>
    </row>
    <row r="9989" spans="2:6" x14ac:dyDescent="0.15">
      <c r="B9989">
        <f ca="1">IF(INDEX(Transactions!$L:$L,ROW()-8)="",TODAY(),INDEX(Transactions!$G:$G,ROW()-8))</f>
        <v>46238</v>
      </c>
      <c r="F9989">
        <f>IF(INDEX(Transactions!$L:$L,ROW()-8)="",0,INDEX(Transactions!$Q:$Q,ROW()-8))</f>
        <v>0</v>
      </c>
    </row>
    <row r="9990" spans="2:6" x14ac:dyDescent="0.15">
      <c r="B9990">
        <f ca="1">IF(INDEX(Transactions!$L:$L,ROW()-8)="",TODAY(),INDEX(Transactions!$G:$G,ROW()-8))</f>
        <v>46238</v>
      </c>
      <c r="F9990">
        <f>IF(INDEX(Transactions!$L:$L,ROW()-8)="",0,INDEX(Transactions!$Q:$Q,ROW()-8))</f>
        <v>0</v>
      </c>
    </row>
    <row r="9991" spans="2:6" x14ac:dyDescent="0.15">
      <c r="B9991">
        <f ca="1">IF(INDEX(Transactions!$L:$L,ROW()-8)="",TODAY(),INDEX(Transactions!$G:$G,ROW()-8))</f>
        <v>46238</v>
      </c>
      <c r="F9991">
        <f>IF(INDEX(Transactions!$L:$L,ROW()-8)="",0,INDEX(Transactions!$Q:$Q,ROW()-8))</f>
        <v>0</v>
      </c>
    </row>
    <row r="9992" spans="2:6" x14ac:dyDescent="0.15">
      <c r="B9992">
        <f ca="1">IF(INDEX(Transactions!$L:$L,ROW()-8)="",TODAY(),INDEX(Transactions!$G:$G,ROW()-8))</f>
        <v>46238</v>
      </c>
      <c r="F9992">
        <f>IF(INDEX(Transactions!$L:$L,ROW()-8)="",0,INDEX(Transactions!$Q:$Q,ROW()-8))</f>
        <v>0</v>
      </c>
    </row>
    <row r="9993" spans="2:6" x14ac:dyDescent="0.15">
      <c r="B9993">
        <f ca="1">IF(INDEX(Transactions!$L:$L,ROW()-8)="",TODAY(),INDEX(Transactions!$G:$G,ROW()-8))</f>
        <v>46238</v>
      </c>
      <c r="F9993">
        <f>IF(INDEX(Transactions!$L:$L,ROW()-8)="",0,INDEX(Transactions!$Q:$Q,ROW()-8))</f>
        <v>0</v>
      </c>
    </row>
    <row r="9994" spans="2:6" x14ac:dyDescent="0.15">
      <c r="B9994">
        <f ca="1">IF(INDEX(Transactions!$L:$L,ROW()-8)="",TODAY(),INDEX(Transactions!$G:$G,ROW()-8))</f>
        <v>46238</v>
      </c>
      <c r="F9994">
        <f>IF(INDEX(Transactions!$L:$L,ROW()-8)="",0,INDEX(Transactions!$Q:$Q,ROW()-8))</f>
        <v>0</v>
      </c>
    </row>
    <row r="9995" spans="2:6" x14ac:dyDescent="0.15">
      <c r="B9995">
        <f ca="1">IF(INDEX(Transactions!$L:$L,ROW()-8)="",TODAY(),INDEX(Transactions!$G:$G,ROW()-8))</f>
        <v>46238</v>
      </c>
      <c r="F9995">
        <f>IF(INDEX(Transactions!$L:$L,ROW()-8)="",0,INDEX(Transactions!$Q:$Q,ROW()-8))</f>
        <v>0</v>
      </c>
    </row>
    <row r="9996" spans="2:6" x14ac:dyDescent="0.15">
      <c r="B9996">
        <f ca="1">IF(INDEX(Transactions!$L:$L,ROW()-8)="",TODAY(),INDEX(Transactions!$G:$G,ROW()-8))</f>
        <v>46238</v>
      </c>
      <c r="F9996">
        <f>IF(INDEX(Transactions!$L:$L,ROW()-8)="",0,INDEX(Transactions!$Q:$Q,ROW()-8))</f>
        <v>0</v>
      </c>
    </row>
    <row r="9997" spans="2:6" x14ac:dyDescent="0.15">
      <c r="B9997">
        <f ca="1">IF(INDEX(Transactions!$L:$L,ROW()-8)="",TODAY(),INDEX(Transactions!$G:$G,ROW()-8))</f>
        <v>46238</v>
      </c>
      <c r="F9997">
        <f>IF(INDEX(Transactions!$L:$L,ROW()-8)="",0,INDEX(Transactions!$Q:$Q,ROW()-8))</f>
        <v>0</v>
      </c>
    </row>
    <row r="9998" spans="2:6" x14ac:dyDescent="0.15">
      <c r="B9998">
        <f ca="1">IF(INDEX(Transactions!$L:$L,ROW()-8)="",TODAY(),INDEX(Transactions!$G:$G,ROW()-8))</f>
        <v>46238</v>
      </c>
      <c r="F9998">
        <f>IF(INDEX(Transactions!$L:$L,ROW()-8)="",0,INDEX(Transactions!$Q:$Q,ROW()-8))</f>
        <v>0</v>
      </c>
    </row>
    <row r="9999" spans="2:6" x14ac:dyDescent="0.15">
      <c r="B9999">
        <f ca="1">IF(INDEX(Transactions!$L:$L,ROW()-8)="",TODAY(),INDEX(Transactions!$G:$G,ROW()-8))</f>
        <v>46238</v>
      </c>
      <c r="F9999">
        <f>IF(INDEX(Transactions!$L:$L,ROW()-8)="",0,INDEX(Transactions!$Q:$Q,ROW()-8))</f>
        <v>0</v>
      </c>
    </row>
    <row r="10000" spans="2:6" x14ac:dyDescent="0.15">
      <c r="B10000">
        <f ca="1">IF(INDEX(Transactions!$L:$L,ROW()-8)="",TODAY(),INDEX(Transactions!$G:$G,ROW()-8))</f>
        <v>46238</v>
      </c>
      <c r="F10000">
        <f>IF(INDEX(Transactions!$L:$L,ROW()-8)="",0,INDEX(Transactions!$Q:$Q,ROW()-8))</f>
        <v>0</v>
      </c>
    </row>
    <row r="10001" spans="1:6" x14ac:dyDescent="0.15">
      <c r="B10001">
        <f ca="1">IF(INDEX(Transactions!$L:$L,ROW()-8)="",TODAY(),INDEX(Transactions!$G:$G,ROW()-8))</f>
        <v>46238</v>
      </c>
      <c r="F10001">
        <f>IF(INDEX(Transactions!$L:$L,ROW()-8)="",0,INDEX(Transactions!$Q:$Q,ROW()-8))</f>
        <v>0</v>
      </c>
    </row>
    <row r="10002" spans="1:6" x14ac:dyDescent="0.15">
      <c r="B10002">
        <f ca="1">IF(INDEX(Transactions!$L:$L,ROW()-8)="",TODAY(),INDEX(Transactions!$G:$G,ROW()-8))</f>
        <v>46238</v>
      </c>
      <c r="F10002">
        <f>IF(INDEX(Transactions!$L:$L,ROW()-8)="",0,INDEX(Transactions!$Q:$Q,ROW()-8))</f>
        <v>0</v>
      </c>
    </row>
    <row r="10003" spans="1:6" x14ac:dyDescent="0.15">
      <c r="B10003">
        <f ca="1">IF(INDEX(Transactions!$L:$L,ROW()-8)="",TODAY(),INDEX(Transactions!$G:$G,ROW()-8))</f>
        <v>46238</v>
      </c>
      <c r="F10003">
        <f>IF(INDEX(Transactions!$L:$L,ROW()-8)="",0,INDEX(Transactions!$Q:$Q,ROW()-8))</f>
        <v>0</v>
      </c>
    </row>
    <row r="10004" spans="1:6" x14ac:dyDescent="0.15">
      <c r="B10004">
        <f ca="1">IF(INDEX(Transactions!$L:$L,ROW()-8)="",TODAY(),INDEX(Transactions!$G:$G,ROW()-8))</f>
        <v>46238</v>
      </c>
      <c r="F10004">
        <f>IF(INDEX(Transactions!$L:$L,ROW()-8)="",0,INDEX(Transactions!$Q:$Q,ROW()-8))</f>
        <v>0</v>
      </c>
    </row>
    <row r="10005" spans="1:6" x14ac:dyDescent="0.15">
      <c r="B10005">
        <f ca="1">IF(INDEX(Transactions!$L:$L,ROW()-8)="",TODAY(),INDEX(Transactions!$G:$G,ROW()-8))</f>
        <v>46238</v>
      </c>
      <c r="F10005">
        <f>IF(INDEX(Transactions!$L:$L,ROW()-8)="",0,INDEX(Transactions!$Q:$Q,ROW()-8))</f>
        <v>0</v>
      </c>
    </row>
    <row r="10006" spans="1:6" x14ac:dyDescent="0.15">
      <c r="B10006">
        <f ca="1">IF(INDEX(Transactions!$L:$L,ROW()-8)="",TODAY(),INDEX(Transactions!$G:$G,ROW()-8))</f>
        <v>46238</v>
      </c>
      <c r="F10006">
        <f>IF(INDEX(Transactions!$L:$L,ROW()-8)="",0,INDEX(Transactions!$Q:$Q,ROW()-8))</f>
        <v>0</v>
      </c>
    </row>
    <row r="10007" spans="1:6" x14ac:dyDescent="0.15">
      <c r="B10007">
        <f ca="1">IF(INDEX(Transactions!$L:$L,ROW()-8)="",TODAY(),INDEX(Transactions!$G:$G,ROW()-8))</f>
        <v>46238</v>
      </c>
      <c r="F10007">
        <f>IF(INDEX(Transactions!$L:$L,ROW()-8)="",0,INDEX(Transactions!$Q:$Q,ROW()-8))</f>
        <v>0</v>
      </c>
    </row>
    <row r="10008" spans="1:6" x14ac:dyDescent="0.15">
      <c r="B10008">
        <f ca="1">IF(INDEX(Transactions!$L:$L,ROW()-8)="",TODAY(),INDEX(Transactions!$G:$G,ROW()-8))</f>
        <v>46238</v>
      </c>
      <c r="F10008">
        <f>IF(INDEX(Transactions!$L:$L,ROW()-8)="",0,INDEX(Transactions!$Q:$Q,ROW()-8))</f>
        <v>0</v>
      </c>
    </row>
    <row r="10009" spans="1:6" x14ac:dyDescent="0.15">
      <c r="B10009">
        <f ca="1">IF(INDEX(Transactions!$L:$L,ROW()-8)="",TODAY(),INDEX(Transactions!$G:$G,ROW()-8))</f>
        <v>46238</v>
      </c>
      <c r="F10009">
        <f>IF(INDEX(Transactions!$L:$L,ROW()-8)="",0,INDEX(Transactions!$Q:$Q,ROW()-8))</f>
        <v>0</v>
      </c>
    </row>
    <row r="10010" spans="1:6" x14ac:dyDescent="0.15">
      <c r="A10010" t="s">
        <v>523</v>
      </c>
      <c r="B10010">
        <f ca="1">TODAY()</f>
        <v>46238</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Allocation</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2026-08-04T03:32:04Z</dcterms:modified>
  <dc:language>en-US</dc:language>
</cp:coreProperties>
</file>