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580" windowHeight="11535" activeTab="1"/>
  </bookViews>
  <sheets>
    <sheet name="mov inve" sheetId="1" r:id="rId1"/>
    <sheet name="ventas" sheetId="2" r:id="rId2"/>
    <sheet name="Hoja1" sheetId="3" state="hidden" r:id="rId3"/>
    <sheet name="Hoja3" sheetId="5" state="hidden" r:id="rId4"/>
  </sheets>
  <definedNames>
    <definedName name="_xlnm._FilterDatabase" localSheetId="2" hidden="1">Hoja1!$N$1:$R$2530</definedName>
    <definedName name="_xlnm._FilterDatabase" localSheetId="3" hidden="1">Hoja3!#REF!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L3" i="1"/>
  <c r="M3" i="1" s="1"/>
  <c r="L4" i="1"/>
  <c r="M4" i="1" s="1"/>
  <c r="L5" i="1"/>
  <c r="L6" i="1"/>
  <c r="L7" i="1"/>
  <c r="L8" i="1"/>
  <c r="L9" i="1"/>
  <c r="M9" i="1" s="1"/>
  <c r="L10" i="1"/>
  <c r="M10" i="1" s="1"/>
  <c r="L11" i="1"/>
  <c r="M11" i="1" s="1"/>
  <c r="L12" i="1"/>
  <c r="M12" i="1" s="1"/>
  <c r="L13" i="1"/>
  <c r="L14" i="1"/>
  <c r="L15" i="1"/>
  <c r="L16" i="1"/>
  <c r="L17" i="1"/>
  <c r="M17" i="1" s="1"/>
  <c r="L18" i="1"/>
  <c r="M18" i="1" s="1"/>
  <c r="L19" i="1"/>
  <c r="M19" i="1" s="1"/>
  <c r="L20" i="1"/>
  <c r="M20" i="1" s="1"/>
  <c r="L21" i="1"/>
  <c r="L22" i="1"/>
  <c r="L23" i="1"/>
  <c r="L24" i="1"/>
  <c r="L25" i="1"/>
  <c r="M25" i="1" s="1"/>
  <c r="L26" i="1"/>
  <c r="M26" i="1" s="1"/>
  <c r="L27" i="1"/>
  <c r="M27" i="1" s="1"/>
  <c r="L28" i="1"/>
  <c r="M28" i="1" s="1"/>
  <c r="L29" i="1"/>
  <c r="L30" i="1"/>
  <c r="L31" i="1"/>
  <c r="L32" i="1"/>
  <c r="L33" i="1"/>
  <c r="M33" i="1" s="1"/>
  <c r="L34" i="1"/>
  <c r="M34" i="1" s="1"/>
  <c r="L35" i="1"/>
  <c r="M35" i="1" s="1"/>
  <c r="L36" i="1"/>
  <c r="M36" i="1" s="1"/>
  <c r="L37" i="1"/>
  <c r="L38" i="1"/>
  <c r="L39" i="1"/>
  <c r="L40" i="1"/>
  <c r="L41" i="1"/>
  <c r="M41" i="1" s="1"/>
  <c r="L42" i="1"/>
  <c r="M42" i="1" s="1"/>
  <c r="L43" i="1"/>
  <c r="M43" i="1" s="1"/>
  <c r="L44" i="1"/>
  <c r="M44" i="1" s="1"/>
  <c r="L45" i="1"/>
  <c r="L46" i="1"/>
  <c r="L47" i="1"/>
  <c r="L48" i="1"/>
  <c r="L49" i="1"/>
  <c r="M49" i="1" s="1"/>
  <c r="L50" i="1"/>
  <c r="M50" i="1" s="1"/>
  <c r="L51" i="1"/>
  <c r="M51" i="1" s="1"/>
  <c r="L52" i="1"/>
  <c r="M52" i="1" s="1"/>
  <c r="L53" i="1"/>
  <c r="L54" i="1"/>
  <c r="L55" i="1"/>
  <c r="L56" i="1"/>
  <c r="L57" i="1"/>
  <c r="M57" i="1" s="1"/>
  <c r="L58" i="1"/>
  <c r="M58" i="1" s="1"/>
  <c r="L59" i="1"/>
  <c r="M59" i="1" s="1"/>
  <c r="L60" i="1"/>
  <c r="M60" i="1" s="1"/>
  <c r="L61" i="1"/>
  <c r="L62" i="1"/>
  <c r="L63" i="1"/>
  <c r="L64" i="1"/>
  <c r="L65" i="1"/>
  <c r="M65" i="1" s="1"/>
  <c r="L66" i="1"/>
  <c r="M66" i="1" s="1"/>
  <c r="L67" i="1"/>
  <c r="M67" i="1" s="1"/>
  <c r="L68" i="1"/>
  <c r="M68" i="1" s="1"/>
  <c r="L69" i="1"/>
  <c r="L70" i="1"/>
  <c r="L71" i="1"/>
  <c r="L72" i="1"/>
  <c r="L73" i="1"/>
  <c r="M73" i="1" s="1"/>
  <c r="L74" i="1"/>
  <c r="M74" i="1" s="1"/>
  <c r="L75" i="1"/>
  <c r="M75" i="1" s="1"/>
  <c r="L76" i="1"/>
  <c r="M76" i="1" s="1"/>
  <c r="L77" i="1"/>
  <c r="L78" i="1"/>
  <c r="L79" i="1"/>
  <c r="L80" i="1"/>
  <c r="L81" i="1"/>
  <c r="M81" i="1" s="1"/>
  <c r="L82" i="1"/>
  <c r="M82" i="1" s="1"/>
  <c r="L83" i="1"/>
  <c r="M83" i="1" s="1"/>
  <c r="L84" i="1"/>
  <c r="M84" i="1" s="1"/>
  <c r="L85" i="1"/>
  <c r="L86" i="1"/>
  <c r="L87" i="1"/>
  <c r="L88" i="1"/>
  <c r="L89" i="1"/>
  <c r="M89" i="1" s="1"/>
  <c r="L90" i="1"/>
  <c r="M90" i="1" s="1"/>
  <c r="L91" i="1"/>
  <c r="M91" i="1" s="1"/>
  <c r="L92" i="1"/>
  <c r="M92" i="1" s="1"/>
  <c r="L93" i="1"/>
  <c r="L94" i="1"/>
  <c r="L95" i="1"/>
  <c r="L96" i="1"/>
  <c r="L97" i="1"/>
  <c r="M97" i="1" s="1"/>
  <c r="L98" i="1"/>
  <c r="M98" i="1" s="1"/>
  <c r="L99" i="1"/>
  <c r="M99" i="1" s="1"/>
  <c r="L100" i="1"/>
  <c r="M100" i="1" s="1"/>
  <c r="L101" i="1"/>
  <c r="L102" i="1"/>
  <c r="L103" i="1"/>
  <c r="L104" i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L112" i="1"/>
  <c r="L113" i="1"/>
  <c r="M113" i="1" s="1"/>
  <c r="L114" i="1"/>
  <c r="M114" i="1" s="1"/>
  <c r="L115" i="1"/>
  <c r="M115" i="1" s="1"/>
  <c r="L116" i="1"/>
  <c r="M116" i="1" s="1"/>
  <c r="L117" i="1"/>
  <c r="L118" i="1"/>
  <c r="L119" i="1"/>
  <c r="L120" i="1"/>
  <c r="L121" i="1"/>
  <c r="M121" i="1" s="1"/>
  <c r="L122" i="1"/>
  <c r="M122" i="1" s="1"/>
  <c r="L123" i="1"/>
  <c r="M123" i="1" s="1"/>
  <c r="L124" i="1"/>
  <c r="M124" i="1" s="1"/>
  <c r="L125" i="1"/>
  <c r="L126" i="1"/>
  <c r="L127" i="1"/>
  <c r="L128" i="1"/>
  <c r="L129" i="1"/>
  <c r="M129" i="1" s="1"/>
  <c r="L130" i="1"/>
  <c r="M130" i="1" s="1"/>
  <c r="L131" i="1"/>
  <c r="M131" i="1" s="1"/>
  <c r="L132" i="1"/>
  <c r="M132" i="1" s="1"/>
  <c r="L133" i="1"/>
  <c r="L134" i="1"/>
  <c r="L135" i="1"/>
  <c r="L136" i="1"/>
  <c r="L137" i="1"/>
  <c r="M137" i="1" s="1"/>
  <c r="L138" i="1"/>
  <c r="M138" i="1" s="1"/>
  <c r="L139" i="1"/>
  <c r="M139" i="1" s="1"/>
  <c r="L140" i="1"/>
  <c r="M140" i="1" s="1"/>
  <c r="L141" i="1"/>
  <c r="L142" i="1"/>
  <c r="L143" i="1"/>
  <c r="L144" i="1"/>
  <c r="L145" i="1"/>
  <c r="M145" i="1" s="1"/>
  <c r="L146" i="1"/>
  <c r="M146" i="1" s="1"/>
  <c r="L147" i="1"/>
  <c r="M147" i="1" s="1"/>
  <c r="L148" i="1"/>
  <c r="M148" i="1" s="1"/>
  <c r="L149" i="1"/>
  <c r="L150" i="1"/>
  <c r="L151" i="1"/>
  <c r="L152" i="1"/>
  <c r="L153" i="1"/>
  <c r="M153" i="1" s="1"/>
  <c r="L154" i="1"/>
  <c r="M154" i="1" s="1"/>
  <c r="L155" i="1"/>
  <c r="M155" i="1" s="1"/>
  <c r="L156" i="1"/>
  <c r="M156" i="1" s="1"/>
  <c r="L157" i="1"/>
  <c r="L158" i="1"/>
  <c r="L159" i="1"/>
  <c r="L160" i="1"/>
  <c r="L161" i="1"/>
  <c r="M161" i="1" s="1"/>
  <c r="L162" i="1"/>
  <c r="M162" i="1" s="1"/>
  <c r="L163" i="1"/>
  <c r="M163" i="1" s="1"/>
  <c r="L164" i="1"/>
  <c r="M164" i="1" s="1"/>
  <c r="L165" i="1"/>
  <c r="L166" i="1"/>
  <c r="L167" i="1"/>
  <c r="L168" i="1"/>
  <c r="L169" i="1"/>
  <c r="M169" i="1" s="1"/>
  <c r="L170" i="1"/>
  <c r="M170" i="1" s="1"/>
  <c r="L171" i="1"/>
  <c r="M171" i="1" s="1"/>
  <c r="L172" i="1"/>
  <c r="M172" i="1" s="1"/>
  <c r="L173" i="1"/>
  <c r="L174" i="1"/>
  <c r="L175" i="1"/>
  <c r="L176" i="1"/>
  <c r="L177" i="1"/>
  <c r="M177" i="1" s="1"/>
  <c r="L178" i="1"/>
  <c r="M178" i="1" s="1"/>
  <c r="L179" i="1"/>
  <c r="M179" i="1" s="1"/>
  <c r="L180" i="1"/>
  <c r="M180" i="1" s="1"/>
  <c r="L181" i="1"/>
  <c r="L182" i="1"/>
  <c r="L183" i="1"/>
  <c r="L184" i="1"/>
  <c r="L185" i="1"/>
  <c r="M185" i="1" s="1"/>
  <c r="L186" i="1"/>
  <c r="M186" i="1" s="1"/>
  <c r="L187" i="1"/>
  <c r="M187" i="1" s="1"/>
  <c r="L188" i="1"/>
  <c r="M188" i="1" s="1"/>
  <c r="L189" i="1"/>
  <c r="L190" i="1"/>
  <c r="L191" i="1"/>
  <c r="L192" i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L201" i="1"/>
  <c r="M201" i="1" s="1"/>
  <c r="L202" i="1"/>
  <c r="M202" i="1" s="1"/>
  <c r="L203" i="1"/>
  <c r="M203" i="1" s="1"/>
  <c r="L204" i="1"/>
  <c r="M204" i="1" s="1"/>
  <c r="L205" i="1"/>
  <c r="L206" i="1"/>
  <c r="L207" i="1"/>
  <c r="L208" i="1"/>
  <c r="L209" i="1"/>
  <c r="M209" i="1" s="1"/>
  <c r="L210" i="1"/>
  <c r="M210" i="1" s="1"/>
  <c r="L211" i="1"/>
  <c r="M211" i="1" s="1"/>
  <c r="L212" i="1"/>
  <c r="M212" i="1" s="1"/>
  <c r="L213" i="1"/>
  <c r="L214" i="1"/>
  <c r="L215" i="1"/>
  <c r="L216" i="1"/>
  <c r="L217" i="1"/>
  <c r="M217" i="1" s="1"/>
  <c r="L218" i="1"/>
  <c r="M218" i="1" s="1"/>
  <c r="L219" i="1"/>
  <c r="M219" i="1" s="1"/>
  <c r="L220" i="1"/>
  <c r="M220" i="1" s="1"/>
  <c r="L221" i="1"/>
  <c r="L222" i="1"/>
  <c r="L223" i="1"/>
  <c r="L224" i="1"/>
  <c r="L225" i="1"/>
  <c r="M225" i="1" s="1"/>
  <c r="L226" i="1"/>
  <c r="M226" i="1" s="1"/>
  <c r="L227" i="1"/>
  <c r="M227" i="1" s="1"/>
  <c r="L228" i="1"/>
  <c r="M228" i="1" s="1"/>
  <c r="L229" i="1"/>
  <c r="L230" i="1"/>
  <c r="L231" i="1"/>
  <c r="L232" i="1"/>
  <c r="L233" i="1"/>
  <c r="M233" i="1" s="1"/>
  <c r="L234" i="1"/>
  <c r="M234" i="1" s="1"/>
  <c r="L235" i="1"/>
  <c r="M235" i="1" s="1"/>
  <c r="L236" i="1"/>
  <c r="M236" i="1" s="1"/>
  <c r="L237" i="1"/>
  <c r="L238" i="1"/>
  <c r="L239" i="1"/>
  <c r="L240" i="1"/>
  <c r="L241" i="1"/>
  <c r="M241" i="1" s="1"/>
  <c r="L242" i="1"/>
  <c r="M242" i="1" s="1"/>
  <c r="L243" i="1"/>
  <c r="M243" i="1" s="1"/>
  <c r="L244" i="1"/>
  <c r="M244" i="1" s="1"/>
  <c r="L245" i="1"/>
  <c r="L246" i="1"/>
  <c r="L247" i="1"/>
  <c r="L248" i="1"/>
  <c r="L249" i="1"/>
  <c r="M249" i="1" s="1"/>
  <c r="L250" i="1"/>
  <c r="M250" i="1" s="1"/>
  <c r="L251" i="1"/>
  <c r="M251" i="1" s="1"/>
  <c r="L252" i="1"/>
  <c r="M252" i="1" s="1"/>
  <c r="L253" i="1"/>
  <c r="L254" i="1"/>
  <c r="L255" i="1"/>
  <c r="L256" i="1"/>
  <c r="L257" i="1"/>
  <c r="M257" i="1" s="1"/>
  <c r="L258" i="1"/>
  <c r="M258" i="1" s="1"/>
  <c r="L259" i="1"/>
  <c r="M259" i="1" s="1"/>
  <c r="L260" i="1"/>
  <c r="M260" i="1" s="1"/>
  <c r="L261" i="1"/>
  <c r="L262" i="1"/>
  <c r="L263" i="1"/>
  <c r="L264" i="1"/>
  <c r="L265" i="1"/>
  <c r="M265" i="1" s="1"/>
  <c r="L266" i="1"/>
  <c r="M266" i="1" s="1"/>
  <c r="L267" i="1"/>
  <c r="M267" i="1" s="1"/>
  <c r="L268" i="1"/>
  <c r="M268" i="1" s="1"/>
  <c r="L269" i="1"/>
  <c r="L270" i="1"/>
  <c r="L271" i="1"/>
  <c r="L272" i="1"/>
  <c r="L273" i="1"/>
  <c r="M273" i="1" s="1"/>
  <c r="L274" i="1"/>
  <c r="M274" i="1" s="1"/>
  <c r="L275" i="1"/>
  <c r="M275" i="1" s="1"/>
  <c r="L276" i="1"/>
  <c r="M276" i="1" s="1"/>
  <c r="L277" i="1"/>
  <c r="L278" i="1"/>
  <c r="L279" i="1"/>
  <c r="L280" i="1"/>
  <c r="L281" i="1"/>
  <c r="M281" i="1" s="1"/>
  <c r="L282" i="1"/>
  <c r="M282" i="1" s="1"/>
  <c r="L283" i="1"/>
  <c r="M283" i="1" s="1"/>
  <c r="L284" i="1"/>
  <c r="M284" i="1" s="1"/>
  <c r="L285" i="1"/>
  <c r="L286" i="1"/>
  <c r="L287" i="1"/>
  <c r="L288" i="1"/>
  <c r="L289" i="1"/>
  <c r="M289" i="1" s="1"/>
  <c r="L290" i="1"/>
  <c r="M290" i="1" s="1"/>
  <c r="L291" i="1"/>
  <c r="M291" i="1" s="1"/>
  <c r="L292" i="1"/>
  <c r="M292" i="1" s="1"/>
  <c r="L293" i="1"/>
  <c r="L294" i="1"/>
  <c r="L295" i="1"/>
  <c r="L296" i="1"/>
  <c r="L297" i="1"/>
  <c r="M297" i="1" s="1"/>
  <c r="L298" i="1"/>
  <c r="M298" i="1" s="1"/>
  <c r="L299" i="1"/>
  <c r="M299" i="1" s="1"/>
  <c r="L300" i="1"/>
  <c r="M300" i="1" s="1"/>
  <c r="L301" i="1"/>
  <c r="L302" i="1"/>
  <c r="L303" i="1"/>
  <c r="L304" i="1"/>
  <c r="L305" i="1"/>
  <c r="M305" i="1" s="1"/>
  <c r="L306" i="1"/>
  <c r="M306" i="1" s="1"/>
  <c r="L307" i="1"/>
  <c r="M307" i="1" s="1"/>
  <c r="L308" i="1"/>
  <c r="M308" i="1" s="1"/>
  <c r="L309" i="1"/>
  <c r="L310" i="1"/>
  <c r="L311" i="1"/>
  <c r="L312" i="1"/>
  <c r="L313" i="1"/>
  <c r="M313" i="1" s="1"/>
  <c r="L314" i="1"/>
  <c r="M314" i="1" s="1"/>
  <c r="L315" i="1"/>
  <c r="M315" i="1" s="1"/>
  <c r="L316" i="1"/>
  <c r="M316" i="1" s="1"/>
  <c r="L317" i="1"/>
  <c r="L318" i="1"/>
  <c r="L319" i="1"/>
  <c r="L320" i="1"/>
  <c r="L321" i="1"/>
  <c r="M321" i="1" s="1"/>
  <c r="L322" i="1"/>
  <c r="M322" i="1" s="1"/>
  <c r="L323" i="1"/>
  <c r="M323" i="1" s="1"/>
  <c r="L324" i="1"/>
  <c r="M324" i="1" s="1"/>
  <c r="L325" i="1"/>
  <c r="L326" i="1"/>
  <c r="L327" i="1"/>
  <c r="L328" i="1"/>
  <c r="L329" i="1"/>
  <c r="M329" i="1" s="1"/>
  <c r="L330" i="1"/>
  <c r="M330" i="1" s="1"/>
  <c r="L331" i="1"/>
  <c r="M331" i="1" s="1"/>
  <c r="L332" i="1"/>
  <c r="M332" i="1" s="1"/>
  <c r="L333" i="1"/>
  <c r="L334" i="1"/>
  <c r="L335" i="1"/>
  <c r="L336" i="1"/>
  <c r="L337" i="1"/>
  <c r="M337" i="1" s="1"/>
  <c r="L338" i="1"/>
  <c r="M338" i="1" s="1"/>
  <c r="L339" i="1"/>
  <c r="M339" i="1" s="1"/>
  <c r="L340" i="1"/>
  <c r="M340" i="1" s="1"/>
  <c r="L341" i="1"/>
  <c r="L342" i="1"/>
  <c r="L343" i="1"/>
  <c r="L344" i="1"/>
  <c r="L345" i="1"/>
  <c r="M345" i="1" s="1"/>
  <c r="L346" i="1"/>
  <c r="M346" i="1" s="1"/>
  <c r="L347" i="1"/>
  <c r="M347" i="1" s="1"/>
  <c r="L348" i="1"/>
  <c r="M348" i="1" s="1"/>
  <c r="L349" i="1"/>
  <c r="L350" i="1"/>
  <c r="L351" i="1"/>
  <c r="L352" i="1"/>
  <c r="L353" i="1"/>
  <c r="M353" i="1" s="1"/>
  <c r="L354" i="1"/>
  <c r="M354" i="1" s="1"/>
  <c r="L355" i="1"/>
  <c r="M355" i="1" s="1"/>
  <c r="L356" i="1"/>
  <c r="M356" i="1" s="1"/>
  <c r="L357" i="1"/>
  <c r="L358" i="1"/>
  <c r="L359" i="1"/>
  <c r="L360" i="1"/>
  <c r="L361" i="1"/>
  <c r="M361" i="1" s="1"/>
  <c r="L362" i="1"/>
  <c r="M362" i="1" s="1"/>
  <c r="L363" i="1"/>
  <c r="M363" i="1" s="1"/>
  <c r="L364" i="1"/>
  <c r="M364" i="1" s="1"/>
  <c r="L365" i="1"/>
  <c r="L366" i="1"/>
  <c r="L367" i="1"/>
  <c r="L368" i="1"/>
  <c r="L369" i="1"/>
  <c r="M369" i="1" s="1"/>
  <c r="L370" i="1"/>
  <c r="M370" i="1" s="1"/>
  <c r="L371" i="1"/>
  <c r="M371" i="1" s="1"/>
  <c r="L372" i="1"/>
  <c r="M372" i="1" s="1"/>
  <c r="L373" i="1"/>
  <c r="L374" i="1"/>
  <c r="L375" i="1"/>
  <c r="L376" i="1"/>
  <c r="L377" i="1"/>
  <c r="M377" i="1" s="1"/>
  <c r="L378" i="1"/>
  <c r="M378" i="1" s="1"/>
  <c r="L379" i="1"/>
  <c r="M379" i="1" s="1"/>
  <c r="L380" i="1"/>
  <c r="M380" i="1" s="1"/>
  <c r="L381" i="1"/>
  <c r="L382" i="1"/>
  <c r="L383" i="1"/>
  <c r="L384" i="1"/>
  <c r="L385" i="1"/>
  <c r="M385" i="1" s="1"/>
  <c r="L386" i="1"/>
  <c r="M386" i="1" s="1"/>
  <c r="L387" i="1"/>
  <c r="M387" i="1" s="1"/>
  <c r="L388" i="1"/>
  <c r="M388" i="1" s="1"/>
  <c r="L389" i="1"/>
  <c r="L390" i="1"/>
  <c r="L391" i="1"/>
  <c r="L392" i="1"/>
  <c r="L393" i="1"/>
  <c r="M393" i="1" s="1"/>
  <c r="L394" i="1"/>
  <c r="M394" i="1" s="1"/>
  <c r="L395" i="1"/>
  <c r="M395" i="1" s="1"/>
  <c r="L396" i="1"/>
  <c r="M396" i="1" s="1"/>
  <c r="L397" i="1"/>
  <c r="L398" i="1"/>
  <c r="L399" i="1"/>
  <c r="L400" i="1"/>
  <c r="L401" i="1"/>
  <c r="M401" i="1" s="1"/>
  <c r="L402" i="1"/>
  <c r="M402" i="1" s="1"/>
  <c r="L403" i="1"/>
  <c r="M403" i="1" s="1"/>
  <c r="L404" i="1"/>
  <c r="M404" i="1" s="1"/>
  <c r="L405" i="1"/>
  <c r="L406" i="1"/>
  <c r="L407" i="1"/>
  <c r="L408" i="1"/>
  <c r="L409" i="1"/>
  <c r="M409" i="1" s="1"/>
  <c r="L410" i="1"/>
  <c r="M410" i="1" s="1"/>
  <c r="L411" i="1"/>
  <c r="M411" i="1" s="1"/>
  <c r="L412" i="1"/>
  <c r="M412" i="1" s="1"/>
  <c r="L413" i="1"/>
  <c r="L414" i="1"/>
  <c r="L415" i="1"/>
  <c r="L416" i="1"/>
  <c r="L417" i="1"/>
  <c r="M417" i="1" s="1"/>
  <c r="L418" i="1"/>
  <c r="M418" i="1" s="1"/>
  <c r="L419" i="1"/>
  <c r="M419" i="1" s="1"/>
  <c r="L420" i="1"/>
  <c r="M420" i="1" s="1"/>
  <c r="L421" i="1"/>
  <c r="L422" i="1"/>
  <c r="L423" i="1"/>
  <c r="L424" i="1"/>
  <c r="L425" i="1"/>
  <c r="M425" i="1" s="1"/>
  <c r="L426" i="1"/>
  <c r="M426" i="1" s="1"/>
  <c r="L427" i="1"/>
  <c r="M427" i="1" s="1"/>
  <c r="L428" i="1"/>
  <c r="M428" i="1" s="1"/>
  <c r="L429" i="1"/>
  <c r="L430" i="1"/>
  <c r="L431" i="1"/>
  <c r="L432" i="1"/>
  <c r="L433" i="1"/>
  <c r="M433" i="1" s="1"/>
  <c r="L434" i="1"/>
  <c r="M434" i="1" s="1"/>
  <c r="L435" i="1"/>
  <c r="M435" i="1" s="1"/>
  <c r="L436" i="1"/>
  <c r="M436" i="1" s="1"/>
  <c r="L437" i="1"/>
  <c r="L438" i="1"/>
  <c r="L439" i="1"/>
  <c r="L440" i="1"/>
  <c r="L441" i="1"/>
  <c r="M441" i="1" s="1"/>
  <c r="L442" i="1"/>
  <c r="M442" i="1" s="1"/>
  <c r="L443" i="1"/>
  <c r="M443" i="1" s="1"/>
  <c r="L444" i="1"/>
  <c r="M444" i="1" s="1"/>
  <c r="L445" i="1"/>
  <c r="L446" i="1"/>
  <c r="L447" i="1"/>
  <c r="L448" i="1"/>
  <c r="L449" i="1"/>
  <c r="M449" i="1" s="1"/>
  <c r="L450" i="1"/>
  <c r="M450" i="1" s="1"/>
  <c r="L451" i="1"/>
  <c r="M451" i="1" s="1"/>
  <c r="L452" i="1"/>
  <c r="M452" i="1" s="1"/>
  <c r="L453" i="1"/>
  <c r="L454" i="1"/>
  <c r="L455" i="1"/>
  <c r="L456" i="1"/>
  <c r="L457" i="1"/>
  <c r="M457" i="1" s="1"/>
  <c r="L458" i="1"/>
  <c r="M458" i="1" s="1"/>
  <c r="L459" i="1"/>
  <c r="M459" i="1" s="1"/>
  <c r="L460" i="1"/>
  <c r="M460" i="1" s="1"/>
  <c r="L461" i="1"/>
  <c r="L462" i="1"/>
  <c r="L463" i="1"/>
  <c r="L464" i="1"/>
  <c r="L465" i="1"/>
  <c r="M465" i="1" s="1"/>
  <c r="L466" i="1"/>
  <c r="M466" i="1" s="1"/>
  <c r="L467" i="1"/>
  <c r="M467" i="1" s="1"/>
  <c r="L468" i="1"/>
  <c r="M468" i="1" s="1"/>
  <c r="L469" i="1"/>
  <c r="L470" i="1"/>
  <c r="L471" i="1"/>
  <c r="L472" i="1"/>
  <c r="L473" i="1"/>
  <c r="M473" i="1" s="1"/>
  <c r="L474" i="1"/>
  <c r="M474" i="1" s="1"/>
  <c r="L475" i="1"/>
  <c r="M475" i="1" s="1"/>
  <c r="L476" i="1"/>
  <c r="M476" i="1" s="1"/>
  <c r="L477" i="1"/>
  <c r="L478" i="1"/>
  <c r="L479" i="1"/>
  <c r="L480" i="1"/>
  <c r="L481" i="1"/>
  <c r="M481" i="1" s="1"/>
  <c r="L482" i="1"/>
  <c r="M482" i="1" s="1"/>
  <c r="L483" i="1"/>
  <c r="M483" i="1" s="1"/>
  <c r="L484" i="1"/>
  <c r="M484" i="1" s="1"/>
  <c r="L485" i="1"/>
  <c r="L486" i="1"/>
  <c r="L487" i="1"/>
  <c r="L488" i="1"/>
  <c r="L489" i="1"/>
  <c r="M489" i="1" s="1"/>
  <c r="L490" i="1"/>
  <c r="M490" i="1" s="1"/>
  <c r="L491" i="1"/>
  <c r="M491" i="1" s="1"/>
  <c r="L492" i="1"/>
  <c r="M492" i="1" s="1"/>
  <c r="L493" i="1"/>
  <c r="L494" i="1"/>
  <c r="L495" i="1"/>
  <c r="L496" i="1"/>
  <c r="L497" i="1"/>
  <c r="M497" i="1" s="1"/>
  <c r="L498" i="1"/>
  <c r="M498" i="1" s="1"/>
  <c r="L499" i="1"/>
  <c r="M499" i="1" s="1"/>
  <c r="L500" i="1"/>
  <c r="M500" i="1" s="1"/>
  <c r="L501" i="1"/>
  <c r="L502" i="1"/>
  <c r="L503" i="1"/>
  <c r="L504" i="1"/>
  <c r="L505" i="1"/>
  <c r="M505" i="1" s="1"/>
  <c r="L506" i="1"/>
  <c r="M506" i="1" s="1"/>
  <c r="L507" i="1"/>
  <c r="M507" i="1" s="1"/>
  <c r="L508" i="1"/>
  <c r="M508" i="1" s="1"/>
  <c r="L509" i="1"/>
  <c r="L510" i="1"/>
  <c r="L511" i="1"/>
  <c r="L512" i="1"/>
  <c r="L513" i="1"/>
  <c r="M513" i="1" s="1"/>
  <c r="L514" i="1"/>
  <c r="M514" i="1" s="1"/>
  <c r="L515" i="1"/>
  <c r="M515" i="1" s="1"/>
  <c r="L516" i="1"/>
  <c r="M516" i="1" s="1"/>
  <c r="L517" i="1"/>
  <c r="L518" i="1"/>
  <c r="L519" i="1"/>
  <c r="L520" i="1"/>
  <c r="M5" i="1"/>
  <c r="M6" i="1"/>
  <c r="M7" i="1"/>
  <c r="M8" i="1"/>
  <c r="M13" i="1"/>
  <c r="M14" i="1"/>
  <c r="M15" i="1"/>
  <c r="M16" i="1"/>
  <c r="M21" i="1"/>
  <c r="M22" i="1"/>
  <c r="M23" i="1"/>
  <c r="M24" i="1"/>
  <c r="M29" i="1"/>
  <c r="M30" i="1"/>
  <c r="M31" i="1"/>
  <c r="M32" i="1"/>
  <c r="M37" i="1"/>
  <c r="M38" i="1"/>
  <c r="M39" i="1"/>
  <c r="M40" i="1"/>
  <c r="M45" i="1"/>
  <c r="M46" i="1"/>
  <c r="M47" i="1"/>
  <c r="M48" i="1"/>
  <c r="M53" i="1"/>
  <c r="M54" i="1"/>
  <c r="M55" i="1"/>
  <c r="M56" i="1"/>
  <c r="M61" i="1"/>
  <c r="M62" i="1"/>
  <c r="M63" i="1"/>
  <c r="M64" i="1"/>
  <c r="M69" i="1"/>
  <c r="M70" i="1"/>
  <c r="M71" i="1"/>
  <c r="M72" i="1"/>
  <c r="M77" i="1"/>
  <c r="M78" i="1"/>
  <c r="M79" i="1"/>
  <c r="M80" i="1"/>
  <c r="M85" i="1"/>
  <c r="M86" i="1"/>
  <c r="M87" i="1"/>
  <c r="M88" i="1"/>
  <c r="M93" i="1"/>
  <c r="M94" i="1"/>
  <c r="M95" i="1"/>
  <c r="M96" i="1"/>
  <c r="M101" i="1"/>
  <c r="M102" i="1"/>
  <c r="M103" i="1"/>
  <c r="M104" i="1"/>
  <c r="M109" i="1"/>
  <c r="M110" i="1"/>
  <c r="M111" i="1"/>
  <c r="M112" i="1"/>
  <c r="M117" i="1"/>
  <c r="M118" i="1"/>
  <c r="M119" i="1"/>
  <c r="M120" i="1"/>
  <c r="M125" i="1"/>
  <c r="M126" i="1"/>
  <c r="M127" i="1"/>
  <c r="M128" i="1"/>
  <c r="M133" i="1"/>
  <c r="M134" i="1"/>
  <c r="M135" i="1"/>
  <c r="M136" i="1"/>
  <c r="M141" i="1"/>
  <c r="M142" i="1"/>
  <c r="M143" i="1"/>
  <c r="M144" i="1"/>
  <c r="M149" i="1"/>
  <c r="M150" i="1"/>
  <c r="M151" i="1"/>
  <c r="M152" i="1"/>
  <c r="M157" i="1"/>
  <c r="M158" i="1"/>
  <c r="M159" i="1"/>
  <c r="M160" i="1"/>
  <c r="M165" i="1"/>
  <c r="M166" i="1"/>
  <c r="M167" i="1"/>
  <c r="M168" i="1"/>
  <c r="M173" i="1"/>
  <c r="M174" i="1"/>
  <c r="M175" i="1"/>
  <c r="M176" i="1"/>
  <c r="M181" i="1"/>
  <c r="M182" i="1"/>
  <c r="M183" i="1"/>
  <c r="M184" i="1"/>
  <c r="M189" i="1"/>
  <c r="M190" i="1"/>
  <c r="M191" i="1"/>
  <c r="M192" i="1"/>
  <c r="M197" i="1"/>
  <c r="M198" i="1"/>
  <c r="M199" i="1"/>
  <c r="M200" i="1"/>
  <c r="M205" i="1"/>
  <c r="M206" i="1"/>
  <c r="M207" i="1"/>
  <c r="M208" i="1"/>
  <c r="M213" i="1"/>
  <c r="M214" i="1"/>
  <c r="M215" i="1"/>
  <c r="M216" i="1"/>
  <c r="M221" i="1"/>
  <c r="M222" i="1"/>
  <c r="M223" i="1"/>
  <c r="M224" i="1"/>
  <c r="M229" i="1"/>
  <c r="M230" i="1"/>
  <c r="M231" i="1"/>
  <c r="M232" i="1"/>
  <c r="M237" i="1"/>
  <c r="M238" i="1"/>
  <c r="M239" i="1"/>
  <c r="M240" i="1"/>
  <c r="M245" i="1"/>
  <c r="M246" i="1"/>
  <c r="M247" i="1"/>
  <c r="M248" i="1"/>
  <c r="M253" i="1"/>
  <c r="M254" i="1"/>
  <c r="M255" i="1"/>
  <c r="M256" i="1"/>
  <c r="M261" i="1"/>
  <c r="M262" i="1"/>
  <c r="M263" i="1"/>
  <c r="M264" i="1"/>
  <c r="M269" i="1"/>
  <c r="M270" i="1"/>
  <c r="M271" i="1"/>
  <c r="M272" i="1"/>
  <c r="M277" i="1"/>
  <c r="M278" i="1"/>
  <c r="M279" i="1"/>
  <c r="M280" i="1"/>
  <c r="M285" i="1"/>
  <c r="M286" i="1"/>
  <c r="M287" i="1"/>
  <c r="M288" i="1"/>
  <c r="M293" i="1"/>
  <c r="M294" i="1"/>
  <c r="M295" i="1"/>
  <c r="M296" i="1"/>
  <c r="M301" i="1"/>
  <c r="M302" i="1"/>
  <c r="M303" i="1"/>
  <c r="M304" i="1"/>
  <c r="M309" i="1"/>
  <c r="M310" i="1"/>
  <c r="M311" i="1"/>
  <c r="M312" i="1"/>
  <c r="M317" i="1"/>
  <c r="M318" i="1"/>
  <c r="M319" i="1"/>
  <c r="M320" i="1"/>
  <c r="M325" i="1"/>
  <c r="M326" i="1"/>
  <c r="M327" i="1"/>
  <c r="M328" i="1"/>
  <c r="M333" i="1"/>
  <c r="M334" i="1"/>
  <c r="M335" i="1"/>
  <c r="M336" i="1"/>
  <c r="M341" i="1"/>
  <c r="M342" i="1"/>
  <c r="M343" i="1"/>
  <c r="M344" i="1"/>
  <c r="M349" i="1"/>
  <c r="M350" i="1"/>
  <c r="M351" i="1"/>
  <c r="M352" i="1"/>
  <c r="M357" i="1"/>
  <c r="M358" i="1"/>
  <c r="M359" i="1"/>
  <c r="M360" i="1"/>
  <c r="M365" i="1"/>
  <c r="M366" i="1"/>
  <c r="M367" i="1"/>
  <c r="M368" i="1"/>
  <c r="M373" i="1"/>
  <c r="M374" i="1"/>
  <c r="M375" i="1"/>
  <c r="M376" i="1"/>
  <c r="M381" i="1"/>
  <c r="M382" i="1"/>
  <c r="M383" i="1"/>
  <c r="M384" i="1"/>
  <c r="M389" i="1"/>
  <c r="M390" i="1"/>
  <c r="M391" i="1"/>
  <c r="M392" i="1"/>
  <c r="M397" i="1"/>
  <c r="M398" i="1"/>
  <c r="M399" i="1"/>
  <c r="M400" i="1"/>
  <c r="M405" i="1"/>
  <c r="M406" i="1"/>
  <c r="M407" i="1"/>
  <c r="M408" i="1"/>
  <c r="M413" i="1"/>
  <c r="M414" i="1"/>
  <c r="M415" i="1"/>
  <c r="M416" i="1"/>
  <c r="M421" i="1"/>
  <c r="M422" i="1"/>
  <c r="M423" i="1"/>
  <c r="M424" i="1"/>
  <c r="M429" i="1"/>
  <c r="M430" i="1"/>
  <c r="M431" i="1"/>
  <c r="M432" i="1"/>
  <c r="M437" i="1"/>
  <c r="M438" i="1"/>
  <c r="M439" i="1"/>
  <c r="M440" i="1"/>
  <c r="M445" i="1"/>
  <c r="M446" i="1"/>
  <c r="M447" i="1"/>
  <c r="M448" i="1"/>
  <c r="M453" i="1"/>
  <c r="M454" i="1"/>
  <c r="M455" i="1"/>
  <c r="M456" i="1"/>
  <c r="M461" i="1"/>
  <c r="M462" i="1"/>
  <c r="M463" i="1"/>
  <c r="M464" i="1"/>
  <c r="M469" i="1"/>
  <c r="M470" i="1"/>
  <c r="M471" i="1"/>
  <c r="M472" i="1"/>
  <c r="M477" i="1"/>
  <c r="M478" i="1"/>
  <c r="M479" i="1"/>
  <c r="M480" i="1"/>
  <c r="M485" i="1"/>
  <c r="M486" i="1"/>
  <c r="M487" i="1"/>
  <c r="M488" i="1"/>
  <c r="M493" i="1"/>
  <c r="M494" i="1"/>
  <c r="M495" i="1"/>
  <c r="M496" i="1"/>
  <c r="M501" i="1"/>
  <c r="M502" i="1"/>
  <c r="M503" i="1"/>
  <c r="M504" i="1"/>
  <c r="M509" i="1"/>
  <c r="M510" i="1"/>
  <c r="M511" i="1"/>
  <c r="M512" i="1"/>
  <c r="M517" i="1"/>
  <c r="M518" i="1"/>
  <c r="M519" i="1"/>
  <c r="M5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E2" i="1" l="1"/>
  <c r="L2" i="1"/>
  <c r="M2" i="1" s="1"/>
  <c r="N2" i="1"/>
  <c r="F24" i="2" l="1"/>
  <c r="C10" i="2" l="1"/>
  <c r="B8" i="2"/>
  <c r="C22" i="2"/>
  <c r="B18" i="2"/>
  <c r="D10" i="2"/>
  <c r="D22" i="2"/>
  <c r="C18" i="2"/>
  <c r="B17" i="2"/>
  <c r="B10" i="2"/>
  <c r="C21" i="2"/>
  <c r="B19" i="2"/>
  <c r="B6" i="2"/>
  <c r="D19" i="2"/>
  <c r="D8" i="2"/>
  <c r="C6" i="2"/>
  <c r="C9" i="2"/>
  <c r="D21" i="2"/>
  <c r="B22" i="2"/>
  <c r="C8" i="2"/>
  <c r="B7" i="2"/>
  <c r="C19" i="2"/>
  <c r="D6" i="2"/>
  <c r="B20" i="2"/>
  <c r="C20" i="2"/>
  <c r="D20" i="2"/>
  <c r="D17" i="2"/>
  <c r="D9" i="2"/>
  <c r="C17" i="2"/>
  <c r="B21" i="2"/>
  <c r="C7" i="2"/>
  <c r="D7" i="2"/>
  <c r="D5" i="2"/>
  <c r="B5" i="2"/>
  <c r="C5" i="2"/>
  <c r="B9" i="2"/>
  <c r="D18" i="2"/>
  <c r="F6" i="2"/>
  <c r="F17" i="2"/>
  <c r="B30" i="2" l="1"/>
  <c r="B31" i="2"/>
  <c r="F9" i="2"/>
  <c r="F8" i="2"/>
  <c r="F5" i="2"/>
  <c r="F10" i="2"/>
  <c r="F7" i="2"/>
  <c r="F29" i="2"/>
  <c r="F22" i="2"/>
  <c r="F21" i="2"/>
  <c r="F20" i="2"/>
  <c r="F19" i="2"/>
  <c r="F18" i="2"/>
  <c r="F33" i="2" l="1"/>
  <c r="F34" i="2"/>
  <c r="C31" i="2"/>
  <c r="F31" i="2"/>
  <c r="F30" i="2"/>
  <c r="F32" i="2"/>
  <c r="D31" i="2" l="1"/>
  <c r="E31" i="2" s="1"/>
  <c r="G31" i="2" s="1"/>
  <c r="H31" i="2" s="1"/>
  <c r="B29" i="2"/>
  <c r="B34" i="2"/>
  <c r="C30" i="2"/>
  <c r="E9" i="2"/>
  <c r="D32" i="2"/>
  <c r="E10" i="2"/>
  <c r="G10" i="2" s="1"/>
  <c r="H10" i="2" s="1"/>
  <c r="E21" i="2"/>
  <c r="E8" i="2"/>
  <c r="G8" i="2" s="1"/>
  <c r="H8" i="2" s="1"/>
  <c r="D12" i="2"/>
  <c r="E18" i="2"/>
  <c r="D24" i="2"/>
  <c r="D33" i="2"/>
  <c r="E22" i="2"/>
  <c r="C32" i="2"/>
  <c r="B24" i="2"/>
  <c r="C34" i="2"/>
  <c r="E6" i="2"/>
  <c r="G6" i="2" s="1"/>
  <c r="H6" i="2" s="1"/>
  <c r="B12" i="2"/>
  <c r="E20" i="2"/>
  <c r="C24" i="2"/>
  <c r="E5" i="2"/>
  <c r="C29" i="2"/>
  <c r="E17" i="2"/>
  <c r="C33" i="2"/>
  <c r="B33" i="2"/>
  <c r="E7" i="2"/>
  <c r="G7" i="2" s="1"/>
  <c r="H7" i="2" s="1"/>
  <c r="D29" i="2"/>
  <c r="E19" i="2"/>
  <c r="D34" i="2"/>
  <c r="C12" i="2"/>
  <c r="B32" i="2"/>
  <c r="D30" i="2"/>
  <c r="E12" i="2" l="1"/>
  <c r="E24" i="2"/>
  <c r="E30" i="2"/>
  <c r="G30" i="2" s="1"/>
  <c r="H30" i="2" s="1"/>
  <c r="G9" i="2"/>
  <c r="H9" i="2" s="1"/>
  <c r="G5" i="2"/>
  <c r="H5" i="2" s="1"/>
  <c r="E34" i="2"/>
  <c r="G34" i="2" s="1"/>
  <c r="H34" i="2" s="1"/>
  <c r="C36" i="2"/>
  <c r="E29" i="2"/>
  <c r="B36" i="2"/>
  <c r="E33" i="2"/>
  <c r="G33" i="2" s="1"/>
  <c r="H33" i="2" s="1"/>
  <c r="D36" i="2"/>
  <c r="E32" i="2"/>
  <c r="G32" i="2" s="1"/>
  <c r="H32" i="2" s="1"/>
  <c r="E36" i="2" l="1"/>
  <c r="G36" i="2" s="1"/>
  <c r="G29" i="2"/>
  <c r="H29" i="2" s="1"/>
  <c r="H12" i="2"/>
  <c r="H36" i="2" l="1"/>
  <c r="M18" i="2" s="1"/>
  <c r="M21" i="2" s="1"/>
</calcChain>
</file>

<file path=xl/sharedStrings.xml><?xml version="1.0" encoding="utf-8"?>
<sst xmlns="http://schemas.openxmlformats.org/spreadsheetml/2006/main" count="20057" uniqueCount="5406">
  <si>
    <t xml:space="preserve">Documento </t>
  </si>
  <si>
    <t xml:space="preserve">Clave de artículo </t>
  </si>
  <si>
    <t xml:space="preserve">Descripción </t>
  </si>
  <si>
    <t xml:space="preserve">Línea </t>
  </si>
  <si>
    <t xml:space="preserve">Clave cliente/proveedor </t>
  </si>
  <si>
    <t xml:space="preserve">Concepto </t>
  </si>
  <si>
    <t xml:space="preserve">Fecha </t>
  </si>
  <si>
    <t xml:space="preserve">Cantidad </t>
  </si>
  <si>
    <t>TIBAYYO1000</t>
  </si>
  <si>
    <t>Tinta Base Agua Yellow 1 Lt YOYO</t>
  </si>
  <si>
    <t>INK</t>
  </si>
  <si>
    <t>TIBAMYO1000</t>
  </si>
  <si>
    <t>Tinta Base Agua Magenta 1 Lt YOYO</t>
  </si>
  <si>
    <t>TIBAKYO1000</t>
  </si>
  <si>
    <t>Tinta Base Agua Black 1 Lt YOYO</t>
  </si>
  <si>
    <t>CATEPST1331KCN</t>
  </si>
  <si>
    <t>Cart Comp Eps T133120 TX420/320/43</t>
  </si>
  <si>
    <t>6H6</t>
  </si>
  <si>
    <t>HC5</t>
  </si>
  <si>
    <t>TOKMTK17YO1K</t>
  </si>
  <si>
    <t>Toner Kyocera Mita FS1000+/TK17 1 Kg YOY</t>
  </si>
  <si>
    <t>3P4F</t>
  </si>
  <si>
    <t>TIBACYO1000</t>
  </si>
  <si>
    <t>Tinta Base Agua Cyan 1 Lt YOYO</t>
  </si>
  <si>
    <t>TOBR1240MKI210</t>
  </si>
  <si>
    <t>Toner Brother 1240 5340/TN430 210g  MKI</t>
  </si>
  <si>
    <t>BOTOAN8X18</t>
  </si>
  <si>
    <t>Bolsa Toner Chica Antiestática 8X18 12A</t>
  </si>
  <si>
    <t>4A4</t>
  </si>
  <si>
    <t>TOHP1102MKI90</t>
  </si>
  <si>
    <t>Toner HP 1212/1102  90g MKI</t>
  </si>
  <si>
    <t>TOSHAR200GN</t>
  </si>
  <si>
    <t>Toner Botella AR 160/161 600g</t>
  </si>
  <si>
    <t>8B</t>
  </si>
  <si>
    <t>7H6</t>
  </si>
  <si>
    <t>CIBR5380EC</t>
  </si>
  <si>
    <t>Cilindro Brother DR520/620/720/TN550 EC</t>
  </si>
  <si>
    <t>TOSA5000MKI220</t>
  </si>
  <si>
    <t>Toner Sam 6060/ 2150/ 1450 220g  MKI</t>
  </si>
  <si>
    <t>CHSA1910GN</t>
  </si>
  <si>
    <t>Chip Sam 1910/2580/MLT-105</t>
  </si>
  <si>
    <t>1N4</t>
  </si>
  <si>
    <t>TOSA2165YO70</t>
  </si>
  <si>
    <t>Toner Sam 2165/101/103/2955 70g YOYO</t>
  </si>
  <si>
    <t>3Y4F</t>
  </si>
  <si>
    <t>CLLX16</t>
  </si>
  <si>
    <t>Clip Lex 16/26/21/22</t>
  </si>
  <si>
    <t>VAR</t>
  </si>
  <si>
    <t>CHHPUNIVKGN</t>
  </si>
  <si>
    <t>CHIP HP UNIK 1005/2035/1102/1606/Can119</t>
  </si>
  <si>
    <t>1D4</t>
  </si>
  <si>
    <t>CATEPST0731KCN</t>
  </si>
  <si>
    <t>Cart Comp Eps T0731 N Black</t>
  </si>
  <si>
    <t>CATEPST1334YCN</t>
  </si>
  <si>
    <t>Cart Comp Eps T22/TX120 133 Yellow</t>
  </si>
  <si>
    <t>CATEPST1333MCN</t>
  </si>
  <si>
    <t>Cart Comp Eps T22/TX120 133 Magent</t>
  </si>
  <si>
    <t>CATEPST1332CCN</t>
  </si>
  <si>
    <t>Cart Comp Eps T22/TX120 133 Cyan</t>
  </si>
  <si>
    <t>CATHPD2660CCN</t>
  </si>
  <si>
    <t>Cart Comp Nvo HP 60 XL Color</t>
  </si>
  <si>
    <t>6L6</t>
  </si>
  <si>
    <t>CHSA2022GN</t>
  </si>
  <si>
    <t>Chip Sam D111S/M2020/W/2022W/2070W 1K</t>
  </si>
  <si>
    <t>MOSTR</t>
  </si>
  <si>
    <t>5K4</t>
  </si>
  <si>
    <t>TOBR3040CMKI90</t>
  </si>
  <si>
    <t>Toner Brother TN 210 Cyan 90g MKI</t>
  </si>
  <si>
    <t>CASA2022CN</t>
  </si>
  <si>
    <t>Cart Comp Nvo Sam 2022/ML-111/2020</t>
  </si>
  <si>
    <t>TIBAMYO125</t>
  </si>
  <si>
    <t>Tinta Univ HP/Brother/Lex Mag 125ml YOYO</t>
  </si>
  <si>
    <t>CAHP1606CN</t>
  </si>
  <si>
    <t>Cart Comp Nvo HP 1606/278A/M1536</t>
  </si>
  <si>
    <t>7R2</t>
  </si>
  <si>
    <t>CARIA1060CO</t>
  </si>
  <si>
    <t>Toner Cart  AFICIO 1060/1075/2051 1100g</t>
  </si>
  <si>
    <t>CHHPU10YGN</t>
  </si>
  <si>
    <t>Chip HP 400/200/M451/1025/1415/1215 U10Y</t>
  </si>
  <si>
    <t>CHHPU10MGN</t>
  </si>
  <si>
    <t>Chip HP 400/200/M451/1025/1415/1215 U10M</t>
  </si>
  <si>
    <t>CHHPU10CGN</t>
  </si>
  <si>
    <t>Chip HP 400/200/M451/1025/1415/1215 U10C</t>
  </si>
  <si>
    <t>CIXEXD100EC</t>
  </si>
  <si>
    <t>Cilindro Xerox XD100 ECO</t>
  </si>
  <si>
    <t>2P4</t>
  </si>
  <si>
    <t>CIHP1518MKI</t>
  </si>
  <si>
    <t>Cilindro HP 1215/1312 MKI</t>
  </si>
  <si>
    <t>2P4F</t>
  </si>
  <si>
    <t>CATEPST0732CCN</t>
  </si>
  <si>
    <t>Cart Comp Eps T0732N Cyan</t>
  </si>
  <si>
    <t>CATEPST0634YCN</t>
  </si>
  <si>
    <t>Cart Comp Eps T0634 Yellow</t>
  </si>
  <si>
    <t>CATEPST0633MCN</t>
  </si>
  <si>
    <t>Cart Comp Eps T0633 Magenta</t>
  </si>
  <si>
    <t>CATEPST0632CCN</t>
  </si>
  <si>
    <t>Cart Comp Eps T0632 Cyan</t>
  </si>
  <si>
    <t>7G6</t>
  </si>
  <si>
    <t>CIHP1010MKI</t>
  </si>
  <si>
    <t>Cilindro HP 1010/12A/15/18/20/22 12A  MK</t>
  </si>
  <si>
    <t>3P4</t>
  </si>
  <si>
    <t>TOSA300KMKI90</t>
  </si>
  <si>
    <t>Toner Sam CLP300/XE6110 Black 90g MKI</t>
  </si>
  <si>
    <t>TOSA300CMKI40</t>
  </si>
  <si>
    <t>Toner Sam CLP300/XE6110 Cyan 40g MKI</t>
  </si>
  <si>
    <t>TOHP1518YMKI45</t>
  </si>
  <si>
    <t>Toner HP 1215/43A/1518 Yellow 40g MKI</t>
  </si>
  <si>
    <t>TOHP1518MMKI45</t>
  </si>
  <si>
    <t>Toner HP 1215/42A/1518 Magenta 45g MKI</t>
  </si>
  <si>
    <t>TOHP1518CMKI45</t>
  </si>
  <si>
    <t>Toner HP 1215/41A/1518 Cyan 45g MKI</t>
  </si>
  <si>
    <t>TOHP1518KMKI55</t>
  </si>
  <si>
    <t>Toner HP 1215/40A/1518 Black 55g MKI</t>
  </si>
  <si>
    <t>CASA2165CN</t>
  </si>
  <si>
    <t>* Cart Comp Nvo Sam 2160/ML101/2165</t>
  </si>
  <si>
    <t>CHSA2160GN</t>
  </si>
  <si>
    <t>Chip Sam SIN FIRMWARE 101/2165  1.5K</t>
  </si>
  <si>
    <t>1L4</t>
  </si>
  <si>
    <t>TOHPU5MKIK</t>
  </si>
  <si>
    <t>Toner HP Universal U5 1 Kg MKI</t>
  </si>
  <si>
    <t>TOHPU6MKI1K</t>
  </si>
  <si>
    <t>POLVO HP 1005/1505/1102/1606 U6 1K MKI</t>
  </si>
  <si>
    <t>NEW</t>
  </si>
  <si>
    <t>TOKMTK17YO290</t>
  </si>
  <si>
    <t>Toner Kyocera Mita FS1000+/TK17 290g YOY</t>
  </si>
  <si>
    <t>CAHP1160UCN</t>
  </si>
  <si>
    <t>Cart Comp Nvo HP 1160/1320/49A/53A /2014</t>
  </si>
  <si>
    <t>TOHP1025YMKI30</t>
  </si>
  <si>
    <t>Toner HP 1025/312A/CF352 Yellow 30g MKI</t>
  </si>
  <si>
    <t>TOHP1025MMKI30</t>
  </si>
  <si>
    <t>Toner HP 1025/313A/CF353 Magenta 30g MKI</t>
  </si>
  <si>
    <t>TOHP1025KMKI35</t>
  </si>
  <si>
    <t>Toner HP 1025/310A/CF350 Black 35g MKI</t>
  </si>
  <si>
    <t>TOHP1025CMKI30</t>
  </si>
  <si>
    <t>Toner HP 1025/311A/CF351 Cyan 30g MKI</t>
  </si>
  <si>
    <t>CHHPM176KGN</t>
  </si>
  <si>
    <t>Chip HP M176/350A/177 Black 1.3K</t>
  </si>
  <si>
    <t>CHSA6320GN</t>
  </si>
  <si>
    <t>Chip Sam SCX-6220/6120/6320/6520 8K</t>
  </si>
  <si>
    <t>CASA1660CN</t>
  </si>
  <si>
    <t>Cart Comp Nvo Sam 1660/ML104/1665</t>
  </si>
  <si>
    <t>CIHP1606MKI</t>
  </si>
  <si>
    <t>Cilindro HP 1102/1536/1212 MKI</t>
  </si>
  <si>
    <t>CHHPU10KGN</t>
  </si>
  <si>
    <t>Chip HP 400/200/M451/1025/1415/1215 U10K</t>
  </si>
  <si>
    <t>CHSA1660GNV</t>
  </si>
  <si>
    <t>Chip Sam 1660 MLT-104 /65/66 Verde 1.5K</t>
  </si>
  <si>
    <t>CISA2168EC</t>
  </si>
  <si>
    <t>Cilindro Sam 2165/101/111/2168</t>
  </si>
  <si>
    <t>CACANGPR22CO</t>
  </si>
  <si>
    <t>Toner Cart IR 1018/1022 465g</t>
  </si>
  <si>
    <t>CABR1112CN</t>
  </si>
  <si>
    <t>Cart Comp Nvo Brother 1110/TN1060/1810</t>
  </si>
  <si>
    <t>TOSA1610MKI100</t>
  </si>
  <si>
    <t>Toner Sam 1610/2010/4725/4521 100g MKI</t>
  </si>
  <si>
    <t>TOHPU6YO1K</t>
  </si>
  <si>
    <t>Toner HP 1005/1102/1606  U6 1 Kg YOYO</t>
  </si>
  <si>
    <t>CHHPUNIV1AGN</t>
  </si>
  <si>
    <t>Chip HP 1320/53A/51A/2015/3005/3035</t>
  </si>
  <si>
    <t>5P4F</t>
  </si>
  <si>
    <t>CHSA3820GN</t>
  </si>
  <si>
    <t>Chip Sam M3320/MLT-203/3820 5K Gen</t>
  </si>
  <si>
    <t>TIBAYYO125</t>
  </si>
  <si>
    <t>Tinta Univ HP/Brother/LexYell 125ml YOYO</t>
  </si>
  <si>
    <t>TIBAKYO125</t>
  </si>
  <si>
    <t>Tinta Univ HP/Brother/Lex Bk 125ml YOYO</t>
  </si>
  <si>
    <t>TIBACYO125</t>
  </si>
  <si>
    <t>Tinta Univ HP/Brother/LexCyan 125ml YOYO</t>
  </si>
  <si>
    <t>RVXEXD100YO190</t>
  </si>
  <si>
    <t>Revelador XD100  190g YOYO</t>
  </si>
  <si>
    <t>Cart Comp Nvo HPM127/CF283/M125</t>
  </si>
  <si>
    <t>CIHP1025EC</t>
  </si>
  <si>
    <t>Cilindro HP 1025/CE 314A/M175A Eco</t>
  </si>
  <si>
    <t>CAHPPRO400UCN</t>
  </si>
  <si>
    <t>Cart Comp Nvo HP CF280A/505A/Can119/2035</t>
  </si>
  <si>
    <t>TOBR3040YMKI85</t>
  </si>
  <si>
    <t>Toner Brother TN 210 Yellow 85g MKI</t>
  </si>
  <si>
    <t>TOBR3040MMKI95</t>
  </si>
  <si>
    <t>Toner Brother TN 210 Magenta 95g MKI</t>
  </si>
  <si>
    <t>TOBR3040KMKI85</t>
  </si>
  <si>
    <t>Toner Brother TN 210 Black 85g MKI</t>
  </si>
  <si>
    <t>CIHP3015MKI</t>
  </si>
  <si>
    <t>Cilindro HP 3010/55A/55X MKI</t>
  </si>
  <si>
    <t>CASA1910CN</t>
  </si>
  <si>
    <t>Cart Comp Nvo Sam 1910/105L</t>
  </si>
  <si>
    <t>TOOK4200YO90</t>
  </si>
  <si>
    <t>Toner Okidata B4200/4300/4350 90g  Y</t>
  </si>
  <si>
    <t>CASA1640CN</t>
  </si>
  <si>
    <t>Cart Comp Nvo Sam ML2240/ML108/2240</t>
  </si>
  <si>
    <t>CHSA2240GN</t>
  </si>
  <si>
    <t>Chip Sam 1640 MLT-108  1.5k</t>
  </si>
  <si>
    <t>RMHP1005GN</t>
  </si>
  <si>
    <t>Rod Magnético HP 1005/1505/35A</t>
  </si>
  <si>
    <t>5P4</t>
  </si>
  <si>
    <t>CARIA171CO</t>
  </si>
  <si>
    <t>CHXE4118GN</t>
  </si>
  <si>
    <t>Chip Xerox 4118 GEN. 8K</t>
  </si>
  <si>
    <t>CHSA3310GN1</t>
  </si>
  <si>
    <t>Chip Sam 3310/4833 5637/5737/D205 5K</t>
  </si>
  <si>
    <t>CABR7055CN</t>
  </si>
  <si>
    <t>Cart Comp Nvo Brother 2010/ TN410/420</t>
  </si>
  <si>
    <t>CIBR2130EC</t>
  </si>
  <si>
    <t>Cilindro Brother 2130/DR420/450/ 2240ECO</t>
  </si>
  <si>
    <t>TOSAUG1YO1K</t>
  </si>
  <si>
    <t>Toner Sam Univ G1/101/103/1610 1 Kg YOYO</t>
  </si>
  <si>
    <t>CIHP1200MKI</t>
  </si>
  <si>
    <t>Cilindro HP 1200/15A/1300 MKI</t>
  </si>
  <si>
    <t>CAHPPRO400XCN</t>
  </si>
  <si>
    <t>Cart Comp Nvo HP 400/CF280X</t>
  </si>
  <si>
    <t>CHSHAL2031GN</t>
  </si>
  <si>
    <t>TOXEXD100YO220</t>
  </si>
  <si>
    <t>Toner Xerox XD100/AL1000 220g YOYO</t>
  </si>
  <si>
    <t>CATHP2000KCN</t>
  </si>
  <si>
    <t>Cart Comp Nvo HP 122 XL Black</t>
  </si>
  <si>
    <t>CATEPST0734YCN</t>
  </si>
  <si>
    <t>Cart Comp Eps T0734 Yellow</t>
  </si>
  <si>
    <t>CATEPST0733MCN</t>
  </si>
  <si>
    <t>Cart Comp Eps T0733 Magenta</t>
  </si>
  <si>
    <t>CARIA1022CO</t>
  </si>
  <si>
    <t>Toner Cart  AFICIO 1022/1027/2022 360g</t>
  </si>
  <si>
    <t>CAHP1518UMCN</t>
  </si>
  <si>
    <t>Cart Comp Nvo Univ 1215/M251/1415 Mag</t>
  </si>
  <si>
    <t>CHCA1120GN</t>
  </si>
  <si>
    <t>Chip Canon 1120</t>
  </si>
  <si>
    <t>CIHP1160MKI</t>
  </si>
  <si>
    <t>Cilindro HP 1160/ 1320/49A/2015 MKI</t>
  </si>
  <si>
    <t>CUXEXD100GN</t>
  </si>
  <si>
    <t>Cuchilla Limp Xerox  XD100</t>
  </si>
  <si>
    <t>ENBR1112GN</t>
  </si>
  <si>
    <t>Engrane Brother TN 1030/1050/1060</t>
  </si>
  <si>
    <t>CTOCHGN(M)</t>
  </si>
  <si>
    <t>Caja Toner Chica Vde/Azul Marino GEN</t>
  </si>
  <si>
    <t>VICPA</t>
  </si>
  <si>
    <t>CHSA4200GN</t>
  </si>
  <si>
    <t>Chip Sam SCX-4200 3K</t>
  </si>
  <si>
    <t>CISA1710MKI</t>
  </si>
  <si>
    <t>Cilindro Sam 1710 4216/4200/4300 MKI</t>
  </si>
  <si>
    <t>Cart Comp Eps T22/TX120 132 Black</t>
  </si>
  <si>
    <t>CATEPST1321KCN</t>
  </si>
  <si>
    <t>CIBR2040EC</t>
  </si>
  <si>
    <t>Cilindro Brother 2040/DR-350 /TN350 ECO</t>
  </si>
  <si>
    <t>CHXE3325GN</t>
  </si>
  <si>
    <t>Chip Xerox 3315/3325 (106R02310) 5K Gen</t>
  </si>
  <si>
    <t>CHXE3550GN</t>
  </si>
  <si>
    <t>Chip Xerox 3550 11K (nuevo)</t>
  </si>
  <si>
    <t>CISA1660MKI</t>
  </si>
  <si>
    <t>Cilindro Sam 1660 MLT-104  MKI</t>
  </si>
  <si>
    <t>CHHPM127GN</t>
  </si>
  <si>
    <t>Chip HP M127/CF283/M125 Gen</t>
  </si>
  <si>
    <t>CHHP1025DGN</t>
  </si>
  <si>
    <t>Chip HP 1025/314A Drum Gen</t>
  </si>
  <si>
    <t>CAHP1005UCN2</t>
  </si>
  <si>
    <t>CACAN1120CN</t>
  </si>
  <si>
    <t>Comp Nvo Canon 1120/120/1150/1170</t>
  </si>
  <si>
    <t>CAHP1518UYCN</t>
  </si>
  <si>
    <t>Cart Comp Nvo Univ 1215/M251/1415 Yellow</t>
  </si>
  <si>
    <t>CAHP1518UKCN</t>
  </si>
  <si>
    <t>Cart Comp Nvo Univ 1215/M251/1415 Black</t>
  </si>
  <si>
    <t>CAHP1518UCCN</t>
  </si>
  <si>
    <t>Cart Comp Nvo Univ 1215/M251/1415 Cyan</t>
  </si>
  <si>
    <t>CHXE3210GN</t>
  </si>
  <si>
    <t>Chip Xerox 3210/3220  (4k)</t>
  </si>
  <si>
    <t>CACANGPR17CO</t>
  </si>
  <si>
    <t>Toner Cart IR 5070/5570 2000g</t>
  </si>
  <si>
    <t>CACANGPR15CO</t>
  </si>
  <si>
    <t>Toner Cart IR 2230/2270/3030/3245 1219g</t>
  </si>
  <si>
    <t>CIHP2055MKI</t>
  </si>
  <si>
    <t>Cilindro HP 2035 2055/05A/X MKI</t>
  </si>
  <si>
    <t>ORG</t>
  </si>
  <si>
    <t>CASA1610CN</t>
  </si>
  <si>
    <t>5A4</t>
  </si>
  <si>
    <t>CAKM1000UCO</t>
  </si>
  <si>
    <t>Toner Cart KM1500/FS1000 TK17/18 300g</t>
  </si>
  <si>
    <t>TIEPSDBKYO125</t>
  </si>
  <si>
    <t>Tinta Durabrite Black 125ml YOYO</t>
  </si>
  <si>
    <t>TOHP1010MKI100</t>
  </si>
  <si>
    <t>Toner HP 1010/12A 100g MKI</t>
  </si>
  <si>
    <t>CHRI3400GN</t>
  </si>
  <si>
    <t>Chip Ricoh SP 3410 5K</t>
  </si>
  <si>
    <t>CISA1910MKI</t>
  </si>
  <si>
    <t>Cilindro Sam 1910/ 2850/4828 MKI</t>
  </si>
  <si>
    <t>CARIA2015CO</t>
  </si>
  <si>
    <t>Toner Cart AFICIO 2015/2016  Ty1130 260g</t>
  </si>
  <si>
    <t>TOBRUNIVYO1K</t>
  </si>
  <si>
    <t>Toner Brother Universal  1 Kg YOYO</t>
  </si>
  <si>
    <t>CHSA360KGN</t>
  </si>
  <si>
    <t>Chip Sam 365/CLT-406/CLX3300 Black</t>
  </si>
  <si>
    <t>CACAN6530CN</t>
  </si>
  <si>
    <t>Cart Comp Nvo Canon 106 /6500/0264B001A</t>
  </si>
  <si>
    <t>CACANGPR6CO</t>
  </si>
  <si>
    <t>Toner Cart IR 2200/2800 795g</t>
  </si>
  <si>
    <t>CHSA2625GN</t>
  </si>
  <si>
    <t>Chip Sam D116/M2625/2626 3K Gen</t>
  </si>
  <si>
    <t>ENBRL2360GN</t>
  </si>
  <si>
    <t>Engrane Brother L2540/TN660/630/MFC2740</t>
  </si>
  <si>
    <t>CASA2955CN</t>
  </si>
  <si>
    <t>Cart Comp Nvo Sam 2955  4729/ML-103</t>
  </si>
  <si>
    <t>CHOK410GN</t>
  </si>
  <si>
    <t>Chip Oki B440/B410  3.5K</t>
  </si>
  <si>
    <t>ENBR5440GN</t>
  </si>
  <si>
    <t>Engrane Brother TN750/720/HL5470/5450</t>
  </si>
  <si>
    <t>CHSA2955GN</t>
  </si>
  <si>
    <t>Chip Sam SCX4729 MLT-103 2.5K</t>
  </si>
  <si>
    <t>TIEPSL210YGN100</t>
  </si>
  <si>
    <t>Tinta Eps L355/T664/L110/L800 Yell 100ml</t>
  </si>
  <si>
    <t>TIEPSL210MGN100</t>
  </si>
  <si>
    <t>Tinta Eps L355/T664/L110/L800 Mag 100ml</t>
  </si>
  <si>
    <t>TIEPSL210KGN100</t>
  </si>
  <si>
    <t>Tinta Eps L110/664/L310 Black 100ml GEN</t>
  </si>
  <si>
    <t>TIEPSL210CGN100</t>
  </si>
  <si>
    <t>Tinta Eps L355/T664/L110/L800 Cyan 100ml</t>
  </si>
  <si>
    <t>CHSA4300GN</t>
  </si>
  <si>
    <t>Chip Sam SCX 4300 MLT-109 2K</t>
  </si>
  <si>
    <t>CHLXX264GN</t>
  </si>
  <si>
    <t>Chip Lexmark X264 /X363 9K</t>
  </si>
  <si>
    <t>CABRL2360CN</t>
  </si>
  <si>
    <t>Cart Comp Nvo Brother TN660/630/2700 2.6</t>
  </si>
  <si>
    <t>CACANGPR35CO</t>
  </si>
  <si>
    <t>Cart Toner Canon IR 2520/GPR35/2525 700g</t>
  </si>
  <si>
    <t>CARIA4000CO</t>
  </si>
  <si>
    <t>Toner Cart AFICIO MP3500/4000 630g</t>
  </si>
  <si>
    <t>PAGLOSSY8.5X11</t>
  </si>
  <si>
    <t>Papel Fotográfico Glossy 8.5X11 230g 20h</t>
  </si>
  <si>
    <t>PAPEL</t>
  </si>
  <si>
    <t>RMHP1160GN</t>
  </si>
  <si>
    <t>Rod Magnético HP 1320/49A/2015/55/2035</t>
  </si>
  <si>
    <t>CHOK411GN</t>
  </si>
  <si>
    <t>Chip Oki B431/MB461/471/411 3K</t>
  </si>
  <si>
    <t>ATODOSIF</t>
  </si>
  <si>
    <t>Dosificador Cuello de Botella 38mm</t>
  </si>
  <si>
    <t>CACANNPG11CO</t>
  </si>
  <si>
    <t>Toner Cart NP 6012/7130/6512 280g</t>
  </si>
  <si>
    <t>CISA1610MKI</t>
  </si>
  <si>
    <t>Cilindro Sam 1610/2010/4725/4521/3117 MK</t>
  </si>
  <si>
    <t xml:space="preserve">Vendedor </t>
  </si>
  <si>
    <t xml:space="preserve">Precio </t>
  </si>
  <si>
    <t>cant</t>
  </si>
  <si>
    <t>vent. Total</t>
  </si>
  <si>
    <t>Grupo</t>
  </si>
  <si>
    <t>CYCN</t>
  </si>
  <si>
    <t>Reporte de ventas  con calculo de comisiones</t>
  </si>
  <si>
    <t>Venta total</t>
  </si>
  <si>
    <t>Cancelaciones</t>
  </si>
  <si>
    <t>Devoluciones</t>
  </si>
  <si>
    <t>Total</t>
  </si>
  <si>
    <t>Meta</t>
  </si>
  <si>
    <t>Cumple</t>
  </si>
  <si>
    <t>Comisión</t>
  </si>
  <si>
    <t>FG</t>
  </si>
  <si>
    <t>COP</t>
  </si>
  <si>
    <t>INS</t>
  </si>
  <si>
    <t>TI</t>
  </si>
  <si>
    <t>local</t>
  </si>
  <si>
    <t>Total Venta</t>
  </si>
  <si>
    <t>Comisiones</t>
  </si>
  <si>
    <t>CAKMTK410CO</t>
  </si>
  <si>
    <t>Toner Cart KM 1620/1635/1650  870g</t>
  </si>
  <si>
    <t>CIHP1606XMKI</t>
  </si>
  <si>
    <t>Cilindro HP 1005/85A/1102/1212 MKI NGS</t>
  </si>
  <si>
    <t>CIHP1010XMKI</t>
  </si>
  <si>
    <t>Cilindro HP 1010/12A/Can 104 MKI NGS</t>
  </si>
  <si>
    <t>CHLXE230GN</t>
  </si>
  <si>
    <t>Chip LEX E230/32/34/240/340/330/32DL1700</t>
  </si>
  <si>
    <t>CILX230MKI</t>
  </si>
  <si>
    <t>Cilindro Lexmark E232/330/332 MKI</t>
  </si>
  <si>
    <t>TOSH5020GN320</t>
  </si>
  <si>
    <t>Toner  Botella Sharp AR5015/5220 537 g</t>
  </si>
  <si>
    <t>CHXE4150GN</t>
  </si>
  <si>
    <t>Chip Xerox 4150</t>
  </si>
  <si>
    <t>CAHPM277YCN</t>
  </si>
  <si>
    <t>Cart Comp Nvo HP M252/CF402A Yell 1.4K</t>
  </si>
  <si>
    <t>CAHPM277MCN</t>
  </si>
  <si>
    <t>Cart Comp Nvo HP M252/CF403A Mag 1.5k</t>
  </si>
  <si>
    <t>CAHPM277KCN</t>
  </si>
  <si>
    <t>Cart Comp Nvo HP M252/CF400A Bk 1.5</t>
  </si>
  <si>
    <t>CAHPM277CCN</t>
  </si>
  <si>
    <t>Cart Comp Nvo HP M252/CF401A Cyan 1.5</t>
  </si>
  <si>
    <t>CAXE3325CN</t>
  </si>
  <si>
    <t>Cart Comp Nvo Xerox 3325/106R02313 10K</t>
  </si>
  <si>
    <t>CABR2270CN</t>
  </si>
  <si>
    <t>CASA4655CN</t>
  </si>
  <si>
    <t>Cart Comp Nvo Sam SCX4655/MLT-D117S 2.5K</t>
  </si>
  <si>
    <t>INAIRME</t>
  </si>
  <si>
    <t>Inserto Aire HP15A/13/24 26.5X33 Mediano</t>
  </si>
  <si>
    <t>4P4</t>
  </si>
  <si>
    <t>CASAM2675CN</t>
  </si>
  <si>
    <t>Cart Comp Nvo Sam M2625/ML-116L/2826 3K</t>
  </si>
  <si>
    <t>TOHP1160MKI130</t>
  </si>
  <si>
    <t>Toner HP 2015/49A/130g MKI</t>
  </si>
  <si>
    <t>CISA6320EC</t>
  </si>
  <si>
    <t>Cilindro Sam SCX6320/M20/6220 ECO</t>
  </si>
  <si>
    <t>CHXE3140GN</t>
  </si>
  <si>
    <t>Chip Xerox 3155/316/3140</t>
  </si>
  <si>
    <t xml:space="preserve">Vicente </t>
  </si>
  <si>
    <t>TIBAKYO250</t>
  </si>
  <si>
    <t>Tinta Univ HP/Brother/Lex Bk 250ml YOYO</t>
  </si>
  <si>
    <t>CABR2140CN</t>
  </si>
  <si>
    <t>Cart Comp Nvo Brother 2170/TN360/7440</t>
  </si>
  <si>
    <t>CATHP2000CCN</t>
  </si>
  <si>
    <t>Cart Comp Nvo HP 122 XL Tricolor</t>
  </si>
  <si>
    <t>CHXEPE220EC</t>
  </si>
  <si>
    <t>Chip Xerox PE 220 ECO 3K</t>
  </si>
  <si>
    <t>RMSA2165GN</t>
  </si>
  <si>
    <t>Rod Magnético Sam 2160/ML-101 Gen</t>
  </si>
  <si>
    <t>CATEPST0631KCN</t>
  </si>
  <si>
    <t>Cart Comp Eps T0631 Black</t>
  </si>
  <si>
    <t>CHXEM20iGN</t>
  </si>
  <si>
    <t>Chip Xerox M20/M20i 8k</t>
  </si>
  <si>
    <t>CUCANIR1018</t>
  </si>
  <si>
    <t>Cuchilla Limp GPR22 E03964</t>
  </si>
  <si>
    <t>TOSHAR201GN</t>
  </si>
  <si>
    <t>Tones Sharp AR 150/151/155/162/207 238gr</t>
  </si>
  <si>
    <t>CIHP1160EC</t>
  </si>
  <si>
    <t>Cilindro HP 1320/49A/53A/2015 ECO</t>
  </si>
  <si>
    <t>Toner Cart AFICIO 171/1515 230g</t>
  </si>
  <si>
    <t>CAHPM402CN</t>
  </si>
  <si>
    <t>Cart Comp Nvo HP M426/CF226A/M402</t>
  </si>
  <si>
    <t>CHXE3610GN</t>
  </si>
  <si>
    <t>Chip Xerox 3610/106R02732/3615 25.3K</t>
  </si>
  <si>
    <t>CATEPST1964YCN2</t>
  </si>
  <si>
    <t>Cart Comp Eps T1964/XP101/201/204/401 Ye</t>
  </si>
  <si>
    <t>CATEPST1962CCN2</t>
  </si>
  <si>
    <t>Cart Comp Eps T1962/XP101/201/204/401 Cy</t>
  </si>
  <si>
    <t>CATEPST1963MCN2</t>
  </si>
  <si>
    <t>Cart Comp Eps T1963/XP101/201/204/401 Ma</t>
  </si>
  <si>
    <t>CATEPST1971KCN2</t>
  </si>
  <si>
    <t>Cart Comp Eps T1971/XP101/201/204/401 Bk</t>
  </si>
  <si>
    <t>JEVEGD50</t>
  </si>
  <si>
    <t>Jeringa c/Ventosa Grande 50 ml</t>
  </si>
  <si>
    <t>AELALCYOL</t>
  </si>
  <si>
    <t>Alcohol Isopropi YOYO 1LT</t>
  </si>
  <si>
    <t>CARBROJ4510</t>
  </si>
  <si>
    <t>Kit Cart Rec Brother 4410/LC103-107 chip</t>
  </si>
  <si>
    <t>TIEPSDBYYO125</t>
  </si>
  <si>
    <t>Tinta Durabrite Yellow 125ML YOYO</t>
  </si>
  <si>
    <t>TIEPSDBCYO125</t>
  </si>
  <si>
    <t>Tinta Durabrite Cyan 125ml YOYO</t>
  </si>
  <si>
    <t>CHXE3100GN</t>
  </si>
  <si>
    <t>Chip Xerox 3100</t>
  </si>
  <si>
    <t>CHSA4650GN</t>
  </si>
  <si>
    <t>Chip Sam D117S/SCX4650/4655 2.5K Gen</t>
  </si>
  <si>
    <t>CASHAL2031CO</t>
  </si>
  <si>
    <t>Toner Cart AL2031/2041/2051</t>
  </si>
  <si>
    <t>CAHP1606CN2</t>
  </si>
  <si>
    <t>Cart Comp Nvo HP 1606/278A/M1536 N</t>
  </si>
  <si>
    <t>CAHPM127CN2</t>
  </si>
  <si>
    <t>1LA4H</t>
  </si>
  <si>
    <t>BAJA</t>
  </si>
  <si>
    <t>CHSA2625DGN</t>
  </si>
  <si>
    <t>Chip Sam D116/M2625/2626 Drum 9KGen</t>
  </si>
  <si>
    <t>ENV</t>
  </si>
  <si>
    <t>TIBRUKYO250</t>
  </si>
  <si>
    <t>Tinta Brother Universal Black 250 ML YOY</t>
  </si>
  <si>
    <t>CAHPM176UYCN</t>
  </si>
  <si>
    <t>Cart Comp Nvo HP M177/CF352/CP1025 Yello</t>
  </si>
  <si>
    <t>CAHPM176UMCN</t>
  </si>
  <si>
    <t>Cart Comp Nvo HP M177/CF353/CP1025 Mag</t>
  </si>
  <si>
    <t>CAHPM176UKCN</t>
  </si>
  <si>
    <t>Cart Comp Nvo HP M177/CF350/CP1025 Black</t>
  </si>
  <si>
    <t>CAHPM176UCCN</t>
  </si>
  <si>
    <t>Cart Comp Nvo HP M177/CF351/CP1025 Cyan</t>
  </si>
  <si>
    <t>6G6</t>
  </si>
  <si>
    <t>5A4G</t>
  </si>
  <si>
    <t>3K4Y</t>
  </si>
  <si>
    <t>TISUBYYO125</t>
  </si>
  <si>
    <t>Tinta Sublimacion Yellow 125ml YOYO</t>
  </si>
  <si>
    <t>TISUBKYO125</t>
  </si>
  <si>
    <t>Tinta Sublimacion Black 125ml YOYO</t>
  </si>
  <si>
    <t>TISUBCYO125</t>
  </si>
  <si>
    <t>Tinta Sublimacion Cyan 125ml YOYO</t>
  </si>
  <si>
    <t>CHXE3010GN</t>
  </si>
  <si>
    <t>Chip Xerox 3010/3040/3045</t>
  </si>
  <si>
    <t>EV125ML50</t>
  </si>
  <si>
    <t>Envase Plástico 125ml 50 pzs</t>
  </si>
  <si>
    <t>CHHPM176CGN</t>
  </si>
  <si>
    <t>Chip HP M176/351A/177 Cyan 1K</t>
  </si>
  <si>
    <t>CHHPM176YGN</t>
  </si>
  <si>
    <t>Chip HP M176/352A/177 Yellow 1K</t>
  </si>
  <si>
    <t>CHHPM176MGN</t>
  </si>
  <si>
    <t>Chip HP M176/353A/177 Magenta 1K</t>
  </si>
  <si>
    <t>CHLXE260GN</t>
  </si>
  <si>
    <t>Chip Lexmark 360/460 3.5K</t>
  </si>
  <si>
    <t>CHHP400AGN</t>
  </si>
  <si>
    <t>Chip HP P 400/280A/M401/M425 2.7K</t>
  </si>
  <si>
    <t>CABR5450CN</t>
  </si>
  <si>
    <t>Cart Com Nvo Brother TN750/720/6180</t>
  </si>
  <si>
    <t>CAHP1010UCN2</t>
  </si>
  <si>
    <t>Cart Comp Nvo Univ HP 1010/12A/C103/C104</t>
  </si>
  <si>
    <t>INAIRCH1</t>
  </si>
  <si>
    <t>Inserto Aire HP 1005/1010/ 41x24cm</t>
  </si>
  <si>
    <t>CAHP1010UCN</t>
  </si>
  <si>
    <t>CATHP1015KCN</t>
  </si>
  <si>
    <t>Cart Comp Nvo HP 662XL Black</t>
  </si>
  <si>
    <t>CATHP1015CCN</t>
  </si>
  <si>
    <t>Cart Comp Nvo HP 662XL Color</t>
  </si>
  <si>
    <t>TIBRUCYO250</t>
  </si>
  <si>
    <t>Tinta Brother Universal Cyan 250 ML YOYO</t>
  </si>
  <si>
    <t>TIBRUMYO250</t>
  </si>
  <si>
    <t>Tinta Brother Universal Magenta 250 ML Y</t>
  </si>
  <si>
    <t>CIBR1112EC</t>
  </si>
  <si>
    <t>Cilindro Brother 1112/DR-1060/1020 Eco</t>
  </si>
  <si>
    <t>CHHP3015AGN</t>
  </si>
  <si>
    <t>Chip HP 3015/255A/3010 Generico</t>
  </si>
  <si>
    <t>CAHPPRO400UCN2</t>
  </si>
  <si>
    <t>Cart Comp Nvo HP CF280A/505A/Can120/2035</t>
  </si>
  <si>
    <t>CIHP2055EC</t>
  </si>
  <si>
    <t>Cilindro HP 2035 05A/X/CF280/M401 ECO</t>
  </si>
  <si>
    <t>CHXE3215GN</t>
  </si>
  <si>
    <t>Chip Xerox Phaser 3052/106R02778/3260 3K</t>
  </si>
  <si>
    <t>RMHP1010GN</t>
  </si>
  <si>
    <t>Rod Magnético HP 1010/12A/1015</t>
  </si>
  <si>
    <t>CHHPU7KGN</t>
  </si>
  <si>
    <t>Chip HP 2600/3600/3800 Black 6K Gen</t>
  </si>
  <si>
    <t>CIHP1606EC</t>
  </si>
  <si>
    <t>Cilindro HP 1606/1102 278A/85A</t>
  </si>
  <si>
    <t>CHHPU7YGN</t>
  </si>
  <si>
    <t>Chip HP 2600/3600/CM1015 Yellow 4K Gen</t>
  </si>
  <si>
    <t>CAHP4014CN</t>
  </si>
  <si>
    <t>Cart Comp Nvo HP 4014/364A/4015</t>
  </si>
  <si>
    <t>CHHPU7MGN</t>
  </si>
  <si>
    <t>Chip HP 2600/3600/CM1015 Magenta 4K Gen</t>
  </si>
  <si>
    <t>CHHPU7CGN</t>
  </si>
  <si>
    <t>Chip HP 2600/3600/CM1015 Cyan 4K Gen</t>
  </si>
  <si>
    <t>CHHPM452KGN</t>
  </si>
  <si>
    <t>Chip HP M477/CF410A/M452 Black</t>
  </si>
  <si>
    <t>TIBRUYYO250</t>
  </si>
  <si>
    <t>Tinta Brother Universal Yellow 250ml YOY</t>
  </si>
  <si>
    <t>CTIHPCHAGN</t>
  </si>
  <si>
    <t>Caja HPTinta  21/22/56/60 Chica GEN</t>
  </si>
  <si>
    <t>CAHP3015XCN</t>
  </si>
  <si>
    <t>Cart Comp Nvo HP 3015/255X/3016 12.5K</t>
  </si>
  <si>
    <t>TOSAUNIYO1K</t>
  </si>
  <si>
    <t>Toner Sam Universal  1 Kg YOYO</t>
  </si>
  <si>
    <t>CAHP3015CN</t>
  </si>
  <si>
    <t>Cart Comp Nvo HP 3015/255A/3016</t>
  </si>
  <si>
    <t>TOSA1710MKI70</t>
  </si>
  <si>
    <t>Toner Sam 1710/1750/1740/ SCX4500 70g MK</t>
  </si>
  <si>
    <t>CHSA4550GN</t>
  </si>
  <si>
    <t>Chip Sam D4550/4551 10 k</t>
  </si>
  <si>
    <t>CAHP1100CN</t>
  </si>
  <si>
    <t>Cart Comp Nvo HP 1100/92A/EP-22 2.5K    </t>
  </si>
  <si>
    <t>CISA1910EC</t>
  </si>
  <si>
    <t>Cilindro Sam 1910/ 2850/4828 ECO</t>
  </si>
  <si>
    <t>CHXE6000YGN</t>
  </si>
  <si>
    <t>Chip Xerox 6000/6010/1629 Yellow v.1.50</t>
  </si>
  <si>
    <t>CHXE6000KGN</t>
  </si>
  <si>
    <t>Chip Xerox 6000/6010/1630 Black v.1.50</t>
  </si>
  <si>
    <t>CARIA2035CO</t>
  </si>
  <si>
    <t>Toner Cart AFICIO 2035/45 Type 3110 550g</t>
  </si>
  <si>
    <t>CHHPM252YGN</t>
  </si>
  <si>
    <t>Chip HP M277/CF402A/M252 Yellow</t>
  </si>
  <si>
    <t>CAHPM476UKCN</t>
  </si>
  <si>
    <t>Cart Comp Univ HP 2025/M451/M475 Bk</t>
  </si>
  <si>
    <t>CHHPM252KGN</t>
  </si>
  <si>
    <t>Chip HP M277/CF400A/M252 Black</t>
  </si>
  <si>
    <t>TIHPVIMYO250</t>
  </si>
  <si>
    <t>Tinta Vivera HP 93/95/97 Mag 250ml YOYO</t>
  </si>
  <si>
    <t>CAXEXD100CN</t>
  </si>
  <si>
    <t>Cart Comp Nvo AL 1000/1020 XD100 Toner</t>
  </si>
  <si>
    <t>CAHPM476UYCN</t>
  </si>
  <si>
    <t>Cart Comp Univ HP 2025/M451/M475 Yellow</t>
  </si>
  <si>
    <t>CAHPM476UMCN</t>
  </si>
  <si>
    <t>Cart Comp Univ HP 2025/M451/M475 Mag</t>
  </si>
  <si>
    <t>CAHPM476UCCN</t>
  </si>
  <si>
    <t>Cart Comp Univ HP 2025/M451/M475 Cyan</t>
  </si>
  <si>
    <t>CAREPSTX120</t>
  </si>
  <si>
    <t>Kit Cart Rec Eps T22/ T01321/T01332/33</t>
  </si>
  <si>
    <t>CHHPM452MGN</t>
  </si>
  <si>
    <t>Chip HP M477/CF413A/M452 Magenta</t>
  </si>
  <si>
    <t>CABR9320CCN</t>
  </si>
  <si>
    <t>Cart Comp Nvo Univ Brother TN210/40 Cyan</t>
  </si>
  <si>
    <t>CHHP3525KGN</t>
  </si>
  <si>
    <t>Chip HP CP3525/3530/50A  Black 5K</t>
  </si>
  <si>
    <t>TOHP3525KMKI130</t>
  </si>
  <si>
    <t>Toner HP 3530/250A Black 130g MKI</t>
  </si>
  <si>
    <t>CAKMTASK255CO</t>
  </si>
  <si>
    <t>Toner Cart Task Alfa 255/2556 TK475 520g</t>
  </si>
  <si>
    <t>CAKMTK1147CN</t>
  </si>
  <si>
    <t>Toner Cart FS 1035MFP/1135/M2035</t>
  </si>
  <si>
    <t>CASA6320CO</t>
  </si>
  <si>
    <t>Cart Comp Sam SCX6320/6120/6220/6322</t>
  </si>
  <si>
    <t>BOTOAN10X18</t>
  </si>
  <si>
    <t>Bolsa Toner Med Antiestática 4000/27/96</t>
  </si>
  <si>
    <t>TIHPUPCYOL</t>
  </si>
  <si>
    <t>Tinta Pigm/Vivera HP22/57/93/12 Cyan 1Lt</t>
  </si>
  <si>
    <t>NDM</t>
  </si>
  <si>
    <t>CAHP1200CO</t>
  </si>
  <si>
    <t>Cart Comp HP 1200/15A</t>
  </si>
  <si>
    <t>Cart Comp Nvo HP 1005/1505/1102 35/85/78</t>
  </si>
  <si>
    <t>CIKM2810GN</t>
  </si>
  <si>
    <t>Cilindro Kyocera Mita 1016/2810  TK137</t>
  </si>
  <si>
    <t>2g7</t>
  </si>
  <si>
    <t>ATOBR1112</t>
  </si>
  <si>
    <t>Tapa Lateral Brother TN 1030/1050/1060</t>
  </si>
  <si>
    <t>TOSA1910YO50</t>
  </si>
  <si>
    <t>Toner Sam 1660/ MLT-105/ 1860/4623 50g Y</t>
  </si>
  <si>
    <t>TIEPSL210KYOL</t>
  </si>
  <si>
    <t>Tinta Eps L355/T644/T50/L800 Black 1Lt Y</t>
  </si>
  <si>
    <t>PROM6</t>
  </si>
  <si>
    <t>Chip Sharp AL2041/2031/2051 6K</t>
  </si>
  <si>
    <t>CHLXE120GN</t>
  </si>
  <si>
    <t>Chip Lexmark E120 ECO 2K</t>
  </si>
  <si>
    <t>CARBROJ100</t>
  </si>
  <si>
    <t>Kit Cart Rec Brother J100/LC539LC535</t>
  </si>
  <si>
    <t>CASHAR400NTCO</t>
  </si>
  <si>
    <t>Toner Cart AR250/280/285  700g</t>
  </si>
  <si>
    <t>TISUBMYOL</t>
  </si>
  <si>
    <t>Tinta Sublimacion Magenta 1 Lt YOYO</t>
  </si>
  <si>
    <t>CIHP9000MKI</t>
  </si>
  <si>
    <t>Cilindro HP 9000/ 43X MKI</t>
  </si>
  <si>
    <t>CHSA2850GN</t>
  </si>
  <si>
    <t>Chip Sam 2850/ ML-209/2851 2K</t>
  </si>
  <si>
    <t>CABR5340CO</t>
  </si>
  <si>
    <t>Cart  Comp Brother 5340/TN650/8080 8K</t>
  </si>
  <si>
    <t>CHXE3635GN</t>
  </si>
  <si>
    <t>Chip Xerox Phaser 3635</t>
  </si>
  <si>
    <t>CIHPM252MKI</t>
  </si>
  <si>
    <t>Cilindro M277/CF402A/M252  MKI</t>
  </si>
  <si>
    <t>TOHP2600CMKI75</t>
  </si>
  <si>
    <t>Toner HP 2600/6001A Cyan 75g MKI</t>
  </si>
  <si>
    <t>CHXE3300GN</t>
  </si>
  <si>
    <t>Chip Xerox 3300</t>
  </si>
  <si>
    <t>TOHP2025KMKI90</t>
  </si>
  <si>
    <t>Toner HP 2025/2320/ 530A Black 90g MKI</t>
  </si>
  <si>
    <t>CAKMTK112CO</t>
  </si>
  <si>
    <t>Toner Cart FS 720/1016 290g TK110</t>
  </si>
  <si>
    <t>Cart Comp Nvo Brother TN450/HL2270D</t>
  </si>
  <si>
    <t>CAKODI181CO</t>
  </si>
  <si>
    <t>Toner Cart  Di 152/181/200 413g</t>
  </si>
  <si>
    <t>CHSHAR5015GN</t>
  </si>
  <si>
    <t>Chip Sharp 5020/5316E/5320</t>
  </si>
  <si>
    <t>TOHP2600KMKI75</t>
  </si>
  <si>
    <t>Toner HP 2600/6000A Black 75g MKI</t>
  </si>
  <si>
    <t>Cart Comp Nvo Sam ML2010/1610/ 4521/3117</t>
  </si>
  <si>
    <t>CAHP3015XCN2</t>
  </si>
  <si>
    <t>Cart Comp Nvo HP 3015/255X/3016</t>
  </si>
  <si>
    <t>CHOK420GN</t>
  </si>
  <si>
    <t>Chip Oki 440/480 10K</t>
  </si>
  <si>
    <t>CATEPST1321KCN2</t>
  </si>
  <si>
    <t>CHHPM252MGN</t>
  </si>
  <si>
    <t>Chip HP M277/CF403A/M252 Magenta</t>
  </si>
  <si>
    <t>EV250ML</t>
  </si>
  <si>
    <t>Envase Plástico  250ml 50 pzs</t>
  </si>
  <si>
    <t>SCEPSTX120</t>
  </si>
  <si>
    <t>Sist Cont Eps T22/ T01321/T01332/33/34/</t>
  </si>
  <si>
    <t>TOHP2600YMKI70</t>
  </si>
  <si>
    <t>Toner HP 2600/6002A Yellow 70g MKI</t>
  </si>
  <si>
    <t>TOHP2600MMKI55</t>
  </si>
  <si>
    <t>Toner HP 2600/6003A Magenta 55g MKI</t>
  </si>
  <si>
    <t>CHOK110YGN</t>
  </si>
  <si>
    <t>Chip Oki 130/160 Yellow</t>
  </si>
  <si>
    <t>CHOK110MGN</t>
  </si>
  <si>
    <t>Chip Oki 130/160 Magenta</t>
  </si>
  <si>
    <t>TOHPAXMKI140</t>
  </si>
  <si>
    <t>Toner HP AX/1100/92A /5L/FX3 140g MKI</t>
  </si>
  <si>
    <t>CHXE6130MGN</t>
  </si>
  <si>
    <t>Chip Xerox Phaser 6130 Magenta FY</t>
  </si>
  <si>
    <t>CHXE6130CGN</t>
  </si>
  <si>
    <t>Chip Xerox Phaser 6130 Cyan FY</t>
  </si>
  <si>
    <t>CAKM1025CO</t>
  </si>
  <si>
    <t>Toner Cart KM FS 1025/TK-1122 130g</t>
  </si>
  <si>
    <t>CAREPSTX110</t>
  </si>
  <si>
    <t>Kit Cart Rec Eps T21/ TX210/TX220</t>
  </si>
  <si>
    <t>CACANGPR10CO</t>
  </si>
  <si>
    <t>Toner Cart  IR 1210/1310 300g</t>
  </si>
  <si>
    <t>CHOK431GN</t>
  </si>
  <si>
    <t>Chip Oki B431/411/461/471 7K</t>
  </si>
  <si>
    <t>TOHP3015MKI280</t>
  </si>
  <si>
    <t>Toner HP 3010/255A 280g MKI</t>
  </si>
  <si>
    <t>CISA3050MKI</t>
  </si>
  <si>
    <t>Cilindro Sam 3050DELL 1815/2335 XP3300 M</t>
  </si>
  <si>
    <t>TIEPSDBMYO125</t>
  </si>
  <si>
    <t>Tinta Durabrite Magenta 125ml YOYO</t>
  </si>
  <si>
    <t>PCRHP1005GN</t>
  </si>
  <si>
    <t>PCR HP 1005/35A/36A/1102</t>
  </si>
  <si>
    <t>CISA2850EC</t>
  </si>
  <si>
    <t>Cilindro Sam 2850/1910 /4828</t>
  </si>
  <si>
    <t>TORIA550GN1220</t>
  </si>
  <si>
    <t>CAHPM452KCN</t>
  </si>
  <si>
    <t>Cart Comp Nvo HP M477/CF410A/M452 Black</t>
  </si>
  <si>
    <t>CHSA1210GN</t>
  </si>
  <si>
    <t>Chip/Fusible Sam 4016/4216   2K</t>
  </si>
  <si>
    <t>1P4</t>
  </si>
  <si>
    <t>OEPST664420</t>
  </si>
  <si>
    <t>Botella de Tinta Eps T664420/L200 Yellow</t>
  </si>
  <si>
    <t>OEPST664320</t>
  </si>
  <si>
    <t>Botella de Tinta Eps T664320/L200 Mag</t>
  </si>
  <si>
    <t>OEPST664220</t>
  </si>
  <si>
    <t>Botella de Tinta Eps T664220/L200 Cyan</t>
  </si>
  <si>
    <t>CAXE3550CN</t>
  </si>
  <si>
    <t>Cart Comp Nvo Xerox 3550/106R01529 11K</t>
  </si>
  <si>
    <t>CASA1710CN</t>
  </si>
  <si>
    <t>Cart Comp Nvo Sam 1710/4016/3116</t>
  </si>
  <si>
    <t>CAKMTK172CO</t>
  </si>
  <si>
    <t>Toner Cart FS 1320D/1370DN 240g</t>
  </si>
  <si>
    <t>CHSHAR235GN</t>
  </si>
  <si>
    <t>TIHPVIYYOL</t>
  </si>
  <si>
    <t>Tinta Vivera HP 93/95/97 Yellow 1 Lt YOY</t>
  </si>
  <si>
    <t>TIHPVIMYOL</t>
  </si>
  <si>
    <t>Tinta Vivera HP 93/95/97 Magenta 1 Lt YO</t>
  </si>
  <si>
    <t>TIHPVICYOL</t>
  </si>
  <si>
    <t>Tinta Vivera HP 93/95/97 Cyan 1 Lt YOYO</t>
  </si>
  <si>
    <t>TIHPUPKYOL</t>
  </si>
  <si>
    <t>Tinta Pigm/Vivera  HP21/92/122 BK Lt</t>
  </si>
  <si>
    <t>SCEPST50</t>
  </si>
  <si>
    <t>Sist Cont Eps T50/R290/ 82N 6 colores</t>
  </si>
  <si>
    <t>CAKMTK1102CO</t>
  </si>
  <si>
    <t>Toner Cart FS 1024/TK1102 100g</t>
  </si>
  <si>
    <t>CHSA415YGN</t>
  </si>
  <si>
    <t>Chip Sam CLP 415/CLT-504/475 Yellow 1.8K</t>
  </si>
  <si>
    <t>CHSA415MGN</t>
  </si>
  <si>
    <t>Chip Sam CLP 415/CLT-504/475 Mag 1.8K</t>
  </si>
  <si>
    <t>CHSA415KGN</t>
  </si>
  <si>
    <t>Chip Sam CLP 415/CLT-504/475 Black 2.5K</t>
  </si>
  <si>
    <t>CHSA415CGN</t>
  </si>
  <si>
    <t>Chip Sam CLP 415/CLT-504/475 Cyan 1.8K</t>
  </si>
  <si>
    <t>TIHPVICYO250</t>
  </si>
  <si>
    <t>Tinta Vivera HP 93/95/97 Cyan 250ml YOYO</t>
  </si>
  <si>
    <t>CABR5340CN</t>
  </si>
  <si>
    <t>CHSA4725GN</t>
  </si>
  <si>
    <t>Chip Sam SCX-4725 3K</t>
  </si>
  <si>
    <t>CAKM1020CO</t>
  </si>
  <si>
    <t>Toner Cart KM FS1020/TK-1112 110g</t>
  </si>
  <si>
    <t>CAKMTK352CO</t>
  </si>
  <si>
    <t>Cart Toner Kyocera FS3040/3140MFP 465g</t>
  </si>
  <si>
    <t>CACANNPG7CO</t>
  </si>
  <si>
    <t>Toner Cart NP 6025/6030 500g</t>
  </si>
  <si>
    <t>TISUBYYOL</t>
  </si>
  <si>
    <t>Tinta Sublimacion Yellow 1 Lt YOYO</t>
  </si>
  <si>
    <t>CHHPM452YGN</t>
  </si>
  <si>
    <t>Chip HP M477/CF412A/M452 Yellow</t>
  </si>
  <si>
    <t>TOHP2025YMKI70</t>
  </si>
  <si>
    <t>Toner HP 2025/2320/ 532A Yellow 70g MKI</t>
  </si>
  <si>
    <t>TOHP2025MMKI70</t>
  </si>
  <si>
    <t>Toner HP 2025/2320/ 533A Magenta 70g MKI</t>
  </si>
  <si>
    <t>TOHP2025CMKI70</t>
  </si>
  <si>
    <t>Toner HP 2025/2320/ 531A Cyan 70g MKI</t>
  </si>
  <si>
    <t>CACAN2016CN</t>
  </si>
  <si>
    <t>Toner Cart IR 2016/2020 GPR18 460g</t>
  </si>
  <si>
    <t>CIBR5140EC</t>
  </si>
  <si>
    <t>Cilindro Brother 5150/ DR-510/TN570 ECO</t>
  </si>
  <si>
    <t>CHSA360MGN</t>
  </si>
  <si>
    <t>Chip Sam 365/ CTL-406/CLX3300 Magenta</t>
  </si>
  <si>
    <t>CISA2950EC</t>
  </si>
  <si>
    <t>Cilindro Sam 2950 MLT-103 SCX4729 ECO</t>
  </si>
  <si>
    <t>ENBR5250GN</t>
  </si>
  <si>
    <t>CHHPM452CGN</t>
  </si>
  <si>
    <t>Chip HP M477/CF411A/M452 Cyan</t>
  </si>
  <si>
    <t>PABONDO</t>
  </si>
  <si>
    <t>Papel  Foto Bond Oficio c/500 hojas Scri</t>
  </si>
  <si>
    <t>CHHPM252CGN</t>
  </si>
  <si>
    <t>Chip HP M277/CF401A/M252 Cyan</t>
  </si>
  <si>
    <t>BOTOPL13X20</t>
  </si>
  <si>
    <t>Bolsa Toner Gde Plástica 4200/38/39/4300</t>
  </si>
  <si>
    <t>Cart Comp Nvo Univ HP1010/12A /C103/C104</t>
  </si>
  <si>
    <t>CAHPM452MCN</t>
  </si>
  <si>
    <t>Cart Comp Nvo HP M477/CF413A/M452 Mag</t>
  </si>
  <si>
    <t>CAREPSTX420</t>
  </si>
  <si>
    <t>Kit Cart Rec Eps TX320F/ T01331/32/33/</t>
  </si>
  <si>
    <t>CAXE3100CN</t>
  </si>
  <si>
    <t>Cart Comp Nvo  Xerox 3100</t>
  </si>
  <si>
    <t>LD106</t>
  </si>
  <si>
    <t>LD105</t>
  </si>
  <si>
    <t>LD104</t>
  </si>
  <si>
    <t>SCEPSXP201</t>
  </si>
  <si>
    <t>Sist Cont Eps  XP201/XP211/XP401/XP411</t>
  </si>
  <si>
    <t>TOHP2100MKI280</t>
  </si>
  <si>
    <t>Toner HP 2100/ 96A 280g MKI</t>
  </si>
  <si>
    <t>TOHP2035MKI290</t>
  </si>
  <si>
    <t>Toner HP 2055/ 505X 290g MKI</t>
  </si>
  <si>
    <t>CABR290YCN</t>
  </si>
  <si>
    <t>Cart Comp Brother LC 61/5490 Yell</t>
  </si>
  <si>
    <t>PROM3</t>
  </si>
  <si>
    <t>CABR290MCN</t>
  </si>
  <si>
    <t>Cart Comp Brother LC 61/5490 Mag</t>
  </si>
  <si>
    <t>CABR290KCN</t>
  </si>
  <si>
    <t>Cart Comp Brother LC 61/5490 Black</t>
  </si>
  <si>
    <t>CABR290CCN</t>
  </si>
  <si>
    <t>Cart Comp Brother LC 61/5490 Cyan</t>
  </si>
  <si>
    <t>TISUBMYO125</t>
  </si>
  <si>
    <t>Tinta Sublimacion Magenta 125ml YOYO</t>
  </si>
  <si>
    <t>CHSA320YGN</t>
  </si>
  <si>
    <t>Chip Sam CLP 320 Yellow ECO  1K</t>
  </si>
  <si>
    <t>CHSA320MGN</t>
  </si>
  <si>
    <t>Chip Sam CLP 320 Magenta ECO 1K</t>
  </si>
  <si>
    <t>CHSA320KGN</t>
  </si>
  <si>
    <t>Chip Sam CLP 320 Black ECO 1.5K</t>
  </si>
  <si>
    <t>CHSA320CGN</t>
  </si>
  <si>
    <t>Chip Sam CLP 320 Cyan ECO 1K</t>
  </si>
  <si>
    <t>LD103</t>
  </si>
  <si>
    <t>CASA4655CO</t>
  </si>
  <si>
    <t>Cart Comp Sam SCX4655/MLT-D117S 2.5K</t>
  </si>
  <si>
    <t>TISUBKYOL</t>
  </si>
  <si>
    <t>Tinta Sublimacion Black 1 Lt YOYO</t>
  </si>
  <si>
    <t>CAHPM506ACN</t>
  </si>
  <si>
    <t>Cart Comp Nvo HP M506/CF287A/MFC M527</t>
  </si>
  <si>
    <t>LD102</t>
  </si>
  <si>
    <t>TOLX230MKI90</t>
  </si>
  <si>
    <t>Toner Lexmark E230/12A8300/ 232 90g MKI</t>
  </si>
  <si>
    <t>CACANGPR24CO</t>
  </si>
  <si>
    <t>Toner Cart IR 5050/ 5075/5065 2200g</t>
  </si>
  <si>
    <t>CISA1710EC</t>
  </si>
  <si>
    <t>Cilindro Sam 1710/4216/4300 ECO</t>
  </si>
  <si>
    <t>SCEPSTX420</t>
  </si>
  <si>
    <t>Sist Cont Eps TX420/430/ 1381/1332/33/34</t>
  </si>
  <si>
    <t>CATHP840KCN</t>
  </si>
  <si>
    <t>Cart Comp Nvo HP 15XL Black</t>
  </si>
  <si>
    <t>CAHPM451YCO</t>
  </si>
  <si>
    <t>Cart Comp HP M451/CE412 Yellow</t>
  </si>
  <si>
    <t>CAHPM451MCO</t>
  </si>
  <si>
    <t>Cart Comp HP M451/CE413 Magenta</t>
  </si>
  <si>
    <t>CAHPM451CCO</t>
  </si>
  <si>
    <t>Cart Comp HP M451/CE411 Cyan</t>
  </si>
  <si>
    <t>CIHPAXMKI</t>
  </si>
  <si>
    <t>Cilindro HP AX/1100/92A/5L//FX3 MKI</t>
  </si>
  <si>
    <t>INAIRCH</t>
  </si>
  <si>
    <t>*Inserto Aire HP 1010/  24X37.5  Chi</t>
  </si>
  <si>
    <t>OEPT140120</t>
  </si>
  <si>
    <t>Cartucho de Tinta Epson T140 TX560/TX620</t>
  </si>
  <si>
    <t>CAHPM452YCN</t>
  </si>
  <si>
    <t>Cart Comp Nvo HP M477/CF412A/M452 Yellow</t>
  </si>
  <si>
    <t>CIRI3400GN</t>
  </si>
  <si>
    <t>Cilindro Ricoh 3410 GEN</t>
  </si>
  <si>
    <t>2K4</t>
  </si>
  <si>
    <t>LD101</t>
  </si>
  <si>
    <t>CAHPM551KCO</t>
  </si>
  <si>
    <t>Cart Comp HP CE400/M551 Black</t>
  </si>
  <si>
    <t>TOHP1200MKI150</t>
  </si>
  <si>
    <t>Toner HP 1100/15A/1300 150g MKI</t>
  </si>
  <si>
    <t>CAHPM127CN</t>
  </si>
  <si>
    <t>CICANGPR22GN</t>
  </si>
  <si>
    <t>Cilindro Canon iR1022/GPR 22/1018 Gen</t>
  </si>
  <si>
    <t>CAHPPRO400UCO</t>
  </si>
  <si>
    <t>Cart Comp HP CF280A/505A/Can119/2035</t>
  </si>
  <si>
    <t>CALXE260CO</t>
  </si>
  <si>
    <t>Cart Comp Lex E260/260dn/E460dn 3.5K</t>
  </si>
  <si>
    <t>TIHPUPYYO250</t>
  </si>
  <si>
    <t>Tinta Pigm HP Yellow 250 ml YOYO</t>
  </si>
  <si>
    <t>TIHPUPMYO250</t>
  </si>
  <si>
    <t>Tinta Pigm HP Magenta 250 ml YOYO</t>
  </si>
  <si>
    <t>TIHPUPKYO250</t>
  </si>
  <si>
    <t>Tinta Pigm HP Univ Black 250ml  YOYO</t>
  </si>
  <si>
    <t>TIHPUPCYO250</t>
  </si>
  <si>
    <t>Tinta Pigm HP Cyan Cuarto</t>
  </si>
  <si>
    <t>TOBRUNIIVYO500</t>
  </si>
  <si>
    <t>Toner Brother Universal Medio Kg YOYO</t>
  </si>
  <si>
    <t>CAHP2600MCO</t>
  </si>
  <si>
    <t>Cart Comp HP 2600/6003/CM1015 Magenta</t>
  </si>
  <si>
    <t>CAHP2600YCO</t>
  </si>
  <si>
    <t>Cart Comp HP 2600/6002/CM1015 Yellow</t>
  </si>
  <si>
    <t>CHHP4555KGN</t>
  </si>
  <si>
    <t>CHIP HP 390A /M601/602/603/M4555 10K</t>
  </si>
  <si>
    <t>CIHP4015MKI</t>
  </si>
  <si>
    <t>Cilindro HP 4014/4555/ MKI</t>
  </si>
  <si>
    <t>ASFILTROAT</t>
  </si>
  <si>
    <t>Filtro Aspiradora Atrix Omega</t>
  </si>
  <si>
    <t>CDSA2160GN</t>
  </si>
  <si>
    <t>Cuchilla Dosif Sam 2165/ML-101</t>
  </si>
  <si>
    <t>CACANNP1010CO</t>
  </si>
  <si>
    <t>Toner Cart  NP-1010/1020/6010 105g (1pz)</t>
  </si>
  <si>
    <t>CAKMTK137CN</t>
  </si>
  <si>
    <t>Toner Cart  KM2810 /FS1028/1100/2820</t>
  </si>
  <si>
    <t>TOSA300YMKI45</t>
  </si>
  <si>
    <t>Toner Sam CLP300/XE6110 Yellow 45g MKI</t>
  </si>
  <si>
    <t>TOSA300MMKI40</t>
  </si>
  <si>
    <t>Toner Sam CLP300/XE6110 Magenta 40g MKI</t>
  </si>
  <si>
    <t>CHXE6000MGN</t>
  </si>
  <si>
    <t>Chip Xerox 6000/6010/1628 Mag v.1.50.</t>
  </si>
  <si>
    <t>CHXE6000CGN</t>
  </si>
  <si>
    <t>Chip Xerox 6000/6010/1627 Cyan  v.1.50</t>
  </si>
  <si>
    <t>CASACLP365KCN</t>
  </si>
  <si>
    <t>Cart Comp Nvo Sam CLP360/CLT-K406S 1.5K</t>
  </si>
  <si>
    <t>CASA4070CN</t>
  </si>
  <si>
    <t>Cart Sam 4070/MLT-203L/M3320/3820/4020 5</t>
  </si>
  <si>
    <t>7A</t>
  </si>
  <si>
    <t>ATOBR2240TL</t>
  </si>
  <si>
    <t>Tapa Lateral TN420/450/HL2230/2240</t>
  </si>
  <si>
    <t>ENBR2130GN</t>
  </si>
  <si>
    <t>Engrane Brother 2130/ TN-410/420/ DCP-70</t>
  </si>
  <si>
    <t>TIHPVIYYO250</t>
  </si>
  <si>
    <t>Tinta Vivera HP 93/95/97 Yell 250ml YOYO</t>
  </si>
  <si>
    <t>TIBAMYO250</t>
  </si>
  <si>
    <t>Tinta Univ HP/Brother/Lex Mag 250ml YOYO</t>
  </si>
  <si>
    <t>CACANGPR8CO</t>
  </si>
  <si>
    <t>Toner Cart IR 1600/2000 440g</t>
  </si>
  <si>
    <t>CHXE6110CGN</t>
  </si>
  <si>
    <t>Chip Xerox Phaser 6110 Cyan</t>
  </si>
  <si>
    <t>CISA3310EC</t>
  </si>
  <si>
    <t>Cilindro Sam 3310/ML-205/3710 ECO</t>
  </si>
  <si>
    <t>2A4</t>
  </si>
  <si>
    <t>CUHP1010MKI</t>
  </si>
  <si>
    <t>Cuchilla Limp HP 1012/2612A MKI</t>
  </si>
  <si>
    <t>BOTOAN14X18</t>
  </si>
  <si>
    <t>Bolsa Toner Gde Antiestática 14X18  38A/</t>
  </si>
  <si>
    <t>CAHP4555CN</t>
  </si>
  <si>
    <t>Cart Comp Nvo HP4555/390A/M602</t>
  </si>
  <si>
    <t>CASHAR450CO</t>
  </si>
  <si>
    <t>Toner Cart ARM 350/M280 814g</t>
  </si>
  <si>
    <t>CARBRO165</t>
  </si>
  <si>
    <t>Kit Cart Rec Brother MFC5890/LC61/ J61</t>
  </si>
  <si>
    <t>CAOKB410CN</t>
  </si>
  <si>
    <t>Cart Comp Nvo Okidata B410/430/440 3.5K</t>
  </si>
  <si>
    <t>CINAZ200</t>
  </si>
  <si>
    <t>Cinta Azul 13mm 200 mts</t>
  </si>
  <si>
    <t>CHHP400XGN</t>
  </si>
  <si>
    <t>Chip HP P 400/280X/M401/M425 6.9K</t>
  </si>
  <si>
    <t>TOHP1505MKI80</t>
  </si>
  <si>
    <t>Toner HP 1505/35A/1005/1102 80 g MKI</t>
  </si>
  <si>
    <t>CIHP5000MKI</t>
  </si>
  <si>
    <t>Cilindro HP 5000/29X  MKI</t>
  </si>
  <si>
    <t>CARI3400CN</t>
  </si>
  <si>
    <t>Comp  Nvo Ricoh SP3410/3510</t>
  </si>
  <si>
    <t>CIKM1500GN</t>
  </si>
  <si>
    <t>Cilindro Kyocera Mita 1000/1815/TK17 GEN</t>
  </si>
  <si>
    <t>CIHP2100MKI</t>
  </si>
  <si>
    <t>Cilindro HP 2100/96A/L50 MKI</t>
  </si>
  <si>
    <t>CTOMDGN(M)</t>
  </si>
  <si>
    <t>Caja Toner Mediana Verde/Azul  GEN</t>
  </si>
  <si>
    <t>TOSA2955YO100</t>
  </si>
  <si>
    <t>Toner Sam 2950/MLT-103 /SCX4729  100g YO</t>
  </si>
  <si>
    <t>RMHP4000GN</t>
  </si>
  <si>
    <t>Rod Magnético HP 2100/27A/2200/2300/2400</t>
  </si>
  <si>
    <t>CHHP3015XGN</t>
  </si>
  <si>
    <t>Chip HP 3010/3015X 255X Generico</t>
  </si>
  <si>
    <t>CIHP2300MIK</t>
  </si>
  <si>
    <t>Cilindro HP 2300/10A MKI</t>
  </si>
  <si>
    <t>CAHPM551MCO</t>
  </si>
  <si>
    <t>Cart Comp HP CE403/M551 Magenta</t>
  </si>
  <si>
    <t>CASACLP365YCN</t>
  </si>
  <si>
    <t>Cart Comp Nvo Sam CLP360/CLT-Y406S 1K</t>
  </si>
  <si>
    <t>CASACLP365MCN</t>
  </si>
  <si>
    <t>Cart Comp Nvo Sam CLP360/CLT-M406S 1K</t>
  </si>
  <si>
    <t>CASACLP365CCN</t>
  </si>
  <si>
    <t>Cart Comp Nvo Sam CLP360/CLT-C406S 1K</t>
  </si>
  <si>
    <t>CIXE3100EC</t>
  </si>
  <si>
    <t>Cilindro Xerox 3100MFP/S 106R01379  ECO</t>
  </si>
  <si>
    <t>ENBR3040GN</t>
  </si>
  <si>
    <t>Engrane Brother 3070/ TN-210/MFC9320 GEN</t>
  </si>
  <si>
    <t>TOHPULT1KYO</t>
  </si>
  <si>
    <t>Toner HP Ultima GEN 1  Kg YOYO</t>
  </si>
  <si>
    <t>ENBR4140GN</t>
  </si>
  <si>
    <t>Engrane Brother 4150/ TN310/315/325/4570</t>
  </si>
  <si>
    <t>CAXE3010CN</t>
  </si>
  <si>
    <t>Cart Comp Nvo Xerox 3010/3040/2182 2.2K</t>
  </si>
  <si>
    <t>CAKM1035CO</t>
  </si>
  <si>
    <t>Toner Cart KM FS1035/TK-1147 380g HY</t>
  </si>
  <si>
    <t>CIHP2400MKI</t>
  </si>
  <si>
    <t>Cilindro HP 2420/3005/11A/3027  MKI</t>
  </si>
  <si>
    <t>TIEPSL210YYOL</t>
  </si>
  <si>
    <t>Tinta Eps L355/T644/T50/L800 Yell 1Lt YO</t>
  </si>
  <si>
    <t>TIEPSL210MYOL</t>
  </si>
  <si>
    <t>Tinta Eps L355/T644/T50/L800  Mag 1Lt YO</t>
  </si>
  <si>
    <t>TIEPSL210CYOL</t>
  </si>
  <si>
    <t>Tinta Eps L355/T644/T50/L800 Cyan 1Lt YO</t>
  </si>
  <si>
    <t>CILX260EC</t>
  </si>
  <si>
    <t>Cilindro Lexmark 360/460 30K ECO</t>
  </si>
  <si>
    <t>CHSA310YGN</t>
  </si>
  <si>
    <t>Chip Sam CLP 310 Yellow  1K</t>
  </si>
  <si>
    <t>TIBAYYO250</t>
  </si>
  <si>
    <t>Tinta Univ HP/Brother/LexYell 250ml YOYO</t>
  </si>
  <si>
    <t>TOHP2035MKI115</t>
  </si>
  <si>
    <t>Toner HP  2035/2055/ 505A 115g  MKI</t>
  </si>
  <si>
    <t>CASA3310CN</t>
  </si>
  <si>
    <t>Cart Comp Nvo Sam 3310/205L/SCX4833 5K</t>
  </si>
  <si>
    <t>TIHP8000PCYOL</t>
  </si>
  <si>
    <t>Tinta HP 8500/940 Pigm Cyan  1 Lt YOYO</t>
  </si>
  <si>
    <t>CISA1660EC</t>
  </si>
  <si>
    <t>Cilindro Sam 1660/MLT-104/1630/1665  ECO</t>
  </si>
  <si>
    <t>CIHP1010EC</t>
  </si>
  <si>
    <t>Cilindro HP 1010/12A/1015 12A ECO</t>
  </si>
  <si>
    <t>PCRHPAXGN</t>
  </si>
  <si>
    <t>PCR HP 1320/2035/12A/49A/15A/53A</t>
  </si>
  <si>
    <t>CIHP1200EC</t>
  </si>
  <si>
    <t>Cilindro HP 1200/15A/1300 ECO</t>
  </si>
  <si>
    <t>CAKMTK137CO</t>
  </si>
  <si>
    <t>Toner Cart  KM2810 /FS1028/1100  280g</t>
  </si>
  <si>
    <t>CARBROJ725</t>
  </si>
  <si>
    <t>Kit Cart Rec Brother MFCJ6510/LC75/71</t>
  </si>
  <si>
    <t>CAHP1005UCN1</t>
  </si>
  <si>
    <t>Cart Comp Nvo HP 1005/1102 35/36/85A</t>
  </si>
  <si>
    <t>JEVECH</t>
  </si>
  <si>
    <t>Jeringa c/Ventosa Chica 20 ml</t>
  </si>
  <si>
    <t>CIHP4100MKI</t>
  </si>
  <si>
    <t>Cilindro HP 4100/61A/61X MKI</t>
  </si>
  <si>
    <t>TIHP8000PYYOL</t>
  </si>
  <si>
    <t>Tinta HP 8500/940 Pigm Yellow 1 Lt YOYO</t>
  </si>
  <si>
    <t>CARIA1015CO</t>
  </si>
  <si>
    <t>Toner Cart  AFICIO 1015/1018/1113 260g</t>
  </si>
  <si>
    <t>CHOK110KGN</t>
  </si>
  <si>
    <t>Chip Oki 130/160 Black</t>
  </si>
  <si>
    <t>CHOK110CGN</t>
  </si>
  <si>
    <t>Chip Oki 130/160 Cyan</t>
  </si>
  <si>
    <t>CAHPM176YCN</t>
  </si>
  <si>
    <t>Cart Comp Nvo HP M177/CF352/130 Yellow</t>
  </si>
  <si>
    <t>TOHP1518UCYO500</t>
  </si>
  <si>
    <t>Toner HP Univ 1215/1415/2025 C 500g YOYO</t>
  </si>
  <si>
    <t>PROM</t>
  </si>
  <si>
    <t>OHPC9352CL</t>
  </si>
  <si>
    <t>Cartucho de Tinta HP 22 XL Black Oirigna</t>
  </si>
  <si>
    <t>OHPC9351AL</t>
  </si>
  <si>
    <t>Cartucho de Tinta HP 21 Black Original</t>
  </si>
  <si>
    <t>CAHPM551YCO</t>
  </si>
  <si>
    <t>Cart Comp HP CE402/M551 Yellow</t>
  </si>
  <si>
    <t>CAHPM551CCO</t>
  </si>
  <si>
    <t>Cart Comp HP CE401/M551 Cyan</t>
  </si>
  <si>
    <t>SCEPSTX110</t>
  </si>
  <si>
    <t>Sist Cont Eps T21/TX110</t>
  </si>
  <si>
    <t>TIEPSL210CLYOL</t>
  </si>
  <si>
    <t>Tinta Eps L355/T50/L800 mAG</t>
  </si>
  <si>
    <t>TIEPSL210MLYOL</t>
  </si>
  <si>
    <t>Tinta Eps L355/T50/L800 Mag Light 1L YOY</t>
  </si>
  <si>
    <t xml:space="preserve">Descripción del producto  </t>
  </si>
  <si>
    <t>Fecha alta</t>
  </si>
  <si>
    <t>Cilindro HP 1005/1102/1212 MKI</t>
  </si>
  <si>
    <t>Cilindro HP 1606/1005/1102 278A/85A Eco</t>
  </si>
  <si>
    <t>Toner  HP 1005/1505/1102/1606 U6 1K MKI</t>
  </si>
  <si>
    <t>CASA2165CN2</t>
  </si>
  <si>
    <t>Cart Comp Nvo Sam 2160/ML101/2165</t>
  </si>
  <si>
    <t>TIBAKED1000</t>
  </si>
  <si>
    <t>Tinta Base Agua Black Eco Dye 1 Lt</t>
  </si>
  <si>
    <t>CASHARM550CO</t>
  </si>
  <si>
    <t>Toner Botella  Sharp ARM620/621 1500g</t>
  </si>
  <si>
    <t>Cilindro Brother 5340/TN550/620/720 EC</t>
  </si>
  <si>
    <t>TIBACED1000</t>
  </si>
  <si>
    <t>Tinta Base Agua Cyan Eco Dye 1 Lt</t>
  </si>
  <si>
    <t>CISA3710EC</t>
  </si>
  <si>
    <t>Cilindro Sam ML3712/ML203/205/Xe3320 59D</t>
  </si>
  <si>
    <t>CABR2240DCN2</t>
  </si>
  <si>
    <t>Cart Comp Drum Nvo Brother 2230/DR420 N</t>
  </si>
  <si>
    <t>Toner Brother 1240/TN-430/5340 210g  MKI</t>
  </si>
  <si>
    <t>CABR4150KCN</t>
  </si>
  <si>
    <t>Cart Comp Nvo Brother 4170/TN315/25/45/7</t>
  </si>
  <si>
    <t>CAHP1200UCN</t>
  </si>
  <si>
    <t>Cart Comp Nvo HP 1200/15A/13A/1300</t>
  </si>
  <si>
    <t>CARIA550CO</t>
  </si>
  <si>
    <t>Toner Cart AFICIO 650/550 1220g Gp 5105D</t>
  </si>
  <si>
    <t>TIBACYO250</t>
  </si>
  <si>
    <t>Tinta Univ HP/Brother/LexCyan 250ml YOYO</t>
  </si>
  <si>
    <t>CAXE3210CO</t>
  </si>
  <si>
    <t>Cart Comp Xerox WC 3210/R01487/3220 4.1K</t>
  </si>
  <si>
    <t>CAOKB431CN</t>
  </si>
  <si>
    <t>Cart Comp Nvo OkiB431/44574901/MB491 10K</t>
  </si>
  <si>
    <t>Cilindro Brother 2130/DR-420/450/2240ECO</t>
  </si>
  <si>
    <t>TOHP4015YO460</t>
  </si>
  <si>
    <t>Toner HP 4015/4014/64A/4555 460 g YOYO</t>
  </si>
  <si>
    <t>CHSA2250GN</t>
  </si>
  <si>
    <t>Chip Sam 2250/51/52 5K</t>
  </si>
  <si>
    <t>CABR4150MCN</t>
  </si>
  <si>
    <t>CHLXT640GN</t>
  </si>
  <si>
    <t>Chip Lexmark OPTRA T640/642/642n/644n 21</t>
  </si>
  <si>
    <t>CHDE2335GN</t>
  </si>
  <si>
    <t>Chip Dell 2335</t>
  </si>
  <si>
    <t>CHXE3250GN</t>
  </si>
  <si>
    <t>Chip Xerox 3250 (5K)</t>
  </si>
  <si>
    <t>TOHP3005MKI325</t>
  </si>
  <si>
    <t>Toner HP 3005/ 51A 325g MKI</t>
  </si>
  <si>
    <t>CHSA300KGN</t>
  </si>
  <si>
    <t>Chip Sam. CLP300/CLX3160 Bk 2K</t>
  </si>
  <si>
    <t>CHSA300CGN</t>
  </si>
  <si>
    <t>Chip Sam. CLP300/CLX3160 Cyan 1K</t>
  </si>
  <si>
    <t>TOHP2550KMKI180</t>
  </si>
  <si>
    <t>Toner HP 2500/9700A/3960A Black 180g MKI</t>
  </si>
  <si>
    <t>CHSA300MGN</t>
  </si>
  <si>
    <t>Chip Sam. CLP300/CLX3160 Magenta 1K</t>
  </si>
  <si>
    <t>CILX210MKI</t>
  </si>
  <si>
    <t>Cilindro LEX E210/Sam 1210 MKI</t>
  </si>
  <si>
    <t>CHSA300YGN</t>
  </si>
  <si>
    <t>Chip Sam. CLP300/CLX3160 Yellow 1K</t>
  </si>
  <si>
    <t>TIEPSR270CYOL</t>
  </si>
  <si>
    <t>Tinta Eps HD R270/R290/T50 Cyan 1 Lt YOY</t>
  </si>
  <si>
    <t>CHXE6500CGN</t>
  </si>
  <si>
    <t>Chip Xerox 6505/106R01601C Cyan 2.5K GEN</t>
  </si>
  <si>
    <t>1?4</t>
  </si>
  <si>
    <t>CATHPC4480CCN</t>
  </si>
  <si>
    <t>Cart Comp Nvo 75 XL Tricolor</t>
  </si>
  <si>
    <t>CAKM1500CO</t>
  </si>
  <si>
    <t>Toner Cart KM 1505/1510/1810  300g</t>
  </si>
  <si>
    <t>TOXE6130CMKI50</t>
  </si>
  <si>
    <t>Toner Xerox Phaser 6130N/106R1278 Cyan 5</t>
  </si>
  <si>
    <t>CAKMTK122CO</t>
  </si>
  <si>
    <t>Toner Cart  FS 1030/1030D 300g</t>
  </si>
  <si>
    <t>TOHP1606YO1K</t>
  </si>
  <si>
    <t>Toner HP1606/280/285/278 1 Kg YOYO</t>
  </si>
  <si>
    <t>KTKM1620</t>
  </si>
  <si>
    <t>Kit Kyocera Mita KM1620/50/2020 Drum/WB</t>
  </si>
  <si>
    <t>SHAR621CHIP</t>
  </si>
  <si>
    <t>CHIP SHARP AR-621 M550/620/621/700/720</t>
  </si>
  <si>
    <t>CARHP6230</t>
  </si>
  <si>
    <t>Kit Cart Rec HP Pro 6830/934/935C/M/Y</t>
  </si>
  <si>
    <t>TIHP8000PMYOL</t>
  </si>
  <si>
    <t>Tinta HP 8500/940 Pigm Mag 1 Lt YOYO</t>
  </si>
  <si>
    <t>CAKM1530CO</t>
  </si>
  <si>
    <t>Toner Cart KM 1530/1525 450g</t>
  </si>
  <si>
    <t>CAKMTK312CO</t>
  </si>
  <si>
    <t>Toner Cart FS 2000D/3900 370g</t>
  </si>
  <si>
    <t>CISA3050EC</t>
  </si>
  <si>
    <t>Cilindro Sam 3050DELL 1815/2335/XE3550</t>
  </si>
  <si>
    <t>TOLXT630YO840</t>
  </si>
  <si>
    <t>Toner Lexmark T630/632/620/650 840g YOYO</t>
  </si>
  <si>
    <t>TIEPSR270YYOL</t>
  </si>
  <si>
    <t>Tinta Eps HD R270/R290/T50 Yellow 1 Lt Y</t>
  </si>
  <si>
    <t>SCEPST30</t>
  </si>
  <si>
    <t>Sist Cont Eps T30/ T731H/73NC/M/Y Alto</t>
  </si>
  <si>
    <t>TIHP8000MYO125</t>
  </si>
  <si>
    <t>Tinta HP 8500/ 940 Magenta 125ml YOYO BA</t>
  </si>
  <si>
    <t>CUHP4000MKI</t>
  </si>
  <si>
    <t>Cuchilla Limp HP 4100/27A/4014/4015 MKI</t>
  </si>
  <si>
    <t>CHLXX203GN</t>
  </si>
  <si>
    <t>Chip Lexmark X203/ X204</t>
  </si>
  <si>
    <t>TIHP8000PMYO125</t>
  </si>
  <si>
    <t>Tinta HP 8500/940 Pigm Mag 125ml YOYO</t>
  </si>
  <si>
    <t>TISUBCYOL</t>
  </si>
  <si>
    <t>Tinta Sublimacion Cyan 1 Lt YOYO</t>
  </si>
  <si>
    <t>CABR5450CN2</t>
  </si>
  <si>
    <t>TOSAUNIEB1K</t>
  </si>
  <si>
    <t>Toner Sam Univ 1 Kg Genérico</t>
  </si>
  <si>
    <t>OHPCZ104AL</t>
  </si>
  <si>
    <t>Cartucho de Tinta HP 662 Tricolor Origin</t>
  </si>
  <si>
    <t>SCEPSTX320</t>
  </si>
  <si>
    <t>Sist Cont Eps TX320F/ T01331/32/33/34</t>
  </si>
  <si>
    <t>JEVECH50</t>
  </si>
  <si>
    <t>Jeringa c/Ventosa Chica 50 ml</t>
  </si>
  <si>
    <t>TIHPUPYYOL</t>
  </si>
  <si>
    <t>Tinta Pigm/Vivera HP22/57/93/12 Yell 1Lt</t>
  </si>
  <si>
    <t>Cilindro Sam 3310/ML-205/3710  39D ECO</t>
  </si>
  <si>
    <t>OHPOCZ114AL</t>
  </si>
  <si>
    <t>Cartucho de Tinta HP 670 Cyan Original</t>
  </si>
  <si>
    <t>OHPCZ115AL</t>
  </si>
  <si>
    <t>Cartucho de Tinta HP 670 Magenta Origina</t>
  </si>
  <si>
    <t>OHPCZ116AL</t>
  </si>
  <si>
    <t>Cartucho de Tinta HP 670 Yellow Original</t>
  </si>
  <si>
    <t>CHXE3320GN</t>
  </si>
  <si>
    <t>Chip Xerox 3320/106R02306 11K Gen</t>
  </si>
  <si>
    <t>CAHPM176MCN</t>
  </si>
  <si>
    <t>Cart Comp Nvo HP M177/CF353/130 Mag</t>
  </si>
  <si>
    <t>CHXE3200GN</t>
  </si>
  <si>
    <t>Chip Xerox 3200</t>
  </si>
  <si>
    <t>CAREPSTX525</t>
  </si>
  <si>
    <t>Kit Cart Rec Eps TX525FW/ T1381/1402/0</t>
  </si>
  <si>
    <t>CAOKB410DCN</t>
  </si>
  <si>
    <t>Cart Comp Drum Nvo Oki B410/430/440 25K</t>
  </si>
  <si>
    <t>CHXE6110MGN</t>
  </si>
  <si>
    <t>Chip Xerox Phaser 6110 Magenta</t>
  </si>
  <si>
    <t>CATHPJ4550KCN</t>
  </si>
  <si>
    <t>Cart Comp Nvo HP 901 XL Black</t>
  </si>
  <si>
    <t>CAREPST42</t>
  </si>
  <si>
    <t>Kit Cart Rec Eps T42WD/ T1401/02/03/04</t>
  </si>
  <si>
    <t>CUHP1518MKI</t>
  </si>
  <si>
    <t>Cuchilla Limp HP 1215/1312</t>
  </si>
  <si>
    <t>CABR5240CN</t>
  </si>
  <si>
    <t>Cart Comp Nvo Brother 5240/TN550/3130</t>
  </si>
  <si>
    <t>CACANPC300CN</t>
  </si>
  <si>
    <t>Cart Comp Nvo Canon 330/E40/204/220/</t>
  </si>
  <si>
    <t>CAHPM251KXCN</t>
  </si>
  <si>
    <t>Cart Comp Nvo HP M251/200/CF210X Bk 2.4K</t>
  </si>
  <si>
    <t>CAHP3015CO</t>
  </si>
  <si>
    <t>Cart Comp HP 3015/255A/3016</t>
  </si>
  <si>
    <t>CHXE6140YGN</t>
  </si>
  <si>
    <t>Chip Xerox 6140 Yellow</t>
  </si>
  <si>
    <t>CHSHAR201GN</t>
  </si>
  <si>
    <t>Chip Sharp AR205/206/207/160/163/64</t>
  </si>
  <si>
    <t>TOSAUNIVYO10K</t>
  </si>
  <si>
    <t>Toner Sam Univ G4/1610-2165 10Kg YOYO</t>
  </si>
  <si>
    <t>CHLXT650GN</t>
  </si>
  <si>
    <t>Chip Lexmark T652/T654/T656 25K Gen</t>
  </si>
  <si>
    <t>Cilindro CanoniR1022/GPR 22/1018 Gen</t>
  </si>
  <si>
    <t>CITSE28GN</t>
  </si>
  <si>
    <t>Cilindro Toshiba T-3500/ E-S28/35/45 GEN</t>
  </si>
  <si>
    <t>CASA3710CN</t>
  </si>
  <si>
    <t>Cart Comp Nvo Sam 3710/12/205E/4833 10K</t>
  </si>
  <si>
    <t>CHDE1130GN</t>
  </si>
  <si>
    <t>Chip Dell 1133/1135</t>
  </si>
  <si>
    <t>TOSA300UMYO500</t>
  </si>
  <si>
    <t>Toner Sam CLP300/XE6110 Magenta 500g YOY</t>
  </si>
  <si>
    <t>PROM1</t>
  </si>
  <si>
    <t>TOSA300UYYO500</t>
  </si>
  <si>
    <t>Toner Sam CLP300/XE6110 Yellow 500g YOYO</t>
  </si>
  <si>
    <t>TOSA300UCYO500</t>
  </si>
  <si>
    <t>Toner Sam CLP300/XE6110 Cyan 500g YOYO</t>
  </si>
  <si>
    <t>CATHPJ4540CCN</t>
  </si>
  <si>
    <t>Cart Comp Nvo HP 901 Color</t>
  </si>
  <si>
    <t>TOHPM551KMKI135</t>
  </si>
  <si>
    <t>Toner HP M551/CE400A Black 135 g MKI</t>
  </si>
  <si>
    <t>CHDE1720GN</t>
  </si>
  <si>
    <t>Chip Dell 1720</t>
  </si>
  <si>
    <t>TOHP9000MKI1650</t>
  </si>
  <si>
    <t>Toner HP 9040/ 43X / 9050 1650g MKI</t>
  </si>
  <si>
    <t>TOHP2015MKI300</t>
  </si>
  <si>
    <t>Toner HP 1320/ 53A/ 2015/2400/20/30 300g</t>
  </si>
  <si>
    <t>CATSE28CO</t>
  </si>
  <si>
    <t>Toner Cart  E STUDIO 28/35/45 450g</t>
  </si>
  <si>
    <t>CHHP88MGN</t>
  </si>
  <si>
    <t>Chip HP 88 Magenta</t>
  </si>
  <si>
    <t>CARIMP2001CO</t>
  </si>
  <si>
    <t>Toner Cart Ricoh MP2001/2501L/SP 230g</t>
  </si>
  <si>
    <t>CITSE168GN</t>
  </si>
  <si>
    <t>Cilindro Toshiba T-2340/ E-S168/163/232/</t>
  </si>
  <si>
    <t>TIBAMND1000</t>
  </si>
  <si>
    <t>Tinta Dye Mag HP/Eps/Can/Bro/Lex Dye 1L</t>
  </si>
  <si>
    <t>TIBACND1000</t>
  </si>
  <si>
    <t>Tinta Dye Cyan HP/Eps/Can/Bro/Lex Dye 1L</t>
  </si>
  <si>
    <t>TIHP8000YYO125</t>
  </si>
  <si>
    <t>Tinta HP 8500/ 940 Yellow 125ml YOYO BA</t>
  </si>
  <si>
    <t>CABR1112DCN</t>
  </si>
  <si>
    <t>Cart Comp Drum Nvo Brother 1110/TN1060</t>
  </si>
  <si>
    <t>TIEPSR270MYOL</t>
  </si>
  <si>
    <t>Tinta Eps HD R270/R290/T50 Magenta 1 Lt</t>
  </si>
  <si>
    <t>CABR4150CCN</t>
  </si>
  <si>
    <t>CHHP2600CGN</t>
  </si>
  <si>
    <t>Chip HP 2600/01A/1600/1015/17 Cyan 2k</t>
  </si>
  <si>
    <t>CABRL6900CN</t>
  </si>
  <si>
    <t xml:space="preserve">Cart Comp Nvo Brother L6750/TN850/L5500 </t>
  </si>
  <si>
    <t>TOSA5000MKI10K</t>
  </si>
  <si>
    <t>Toner Sam Universal</t>
  </si>
  <si>
    <t>Toner Cart IR 2230/2270/3030 GPR16 1219g</t>
  </si>
  <si>
    <t>Chip Lexmark 360/460/260 3.5K</t>
  </si>
  <si>
    <t>CARIA1085CO</t>
  </si>
  <si>
    <t>Toner Cart  AFICIO 1085/1090 1430g</t>
  </si>
  <si>
    <t>TIHP8000PKYO125</t>
  </si>
  <si>
    <t>Tinta HP 8500/940 Pigm Black 125ml YOYO</t>
  </si>
  <si>
    <t>CAKMTK677CO</t>
  </si>
  <si>
    <t>Toner Cart KM 2540/3040/2560 1160g</t>
  </si>
  <si>
    <t>TIHPVIKYO250</t>
  </si>
  <si>
    <t>Tinta Vivera HP 92/94/96 Black 250ml YOY</t>
  </si>
  <si>
    <t>TOXEXD100YO1K</t>
  </si>
  <si>
    <t>Toner Xerox XD100/6R914/ AL1000 1 Kg YOY</t>
  </si>
  <si>
    <t>CATHPC4280KCN</t>
  </si>
  <si>
    <t>Cart Comp Nvo HP 74 Black</t>
  </si>
  <si>
    <t>TOCAUNIVYO1650</t>
  </si>
  <si>
    <t>Toner Canon Univ IR/NP/GP/GPR 1650g YOYO</t>
  </si>
  <si>
    <t>CACANGPR38CO</t>
  </si>
  <si>
    <t>Toner Cart Canon IR 6055/65/75/6255/75</t>
  </si>
  <si>
    <t>CAHPM176KCN</t>
  </si>
  <si>
    <t>Cart Comp Nvo HP M177/CF350/130 Black</t>
  </si>
  <si>
    <t>OHPC8767WL</t>
  </si>
  <si>
    <t>Cartucho de Tinta HP 96 Black Orignal</t>
  </si>
  <si>
    <t>CUHP1005MKI</t>
  </si>
  <si>
    <t>Cuchilla Limp HP  1005/1505/35A</t>
  </si>
  <si>
    <t>IMHPP1102W</t>
  </si>
  <si>
    <t>IMPRESORA HP PRO P1102W</t>
  </si>
  <si>
    <t>IMP</t>
  </si>
  <si>
    <t>CHHP2550KGN</t>
  </si>
  <si>
    <t>Chip HP 2820/2840 Black</t>
  </si>
  <si>
    <t>OHPCB316WL</t>
  </si>
  <si>
    <t>Cartucho de Tinta HP 564 Black Original</t>
  </si>
  <si>
    <t>CHLXT650GN7K</t>
  </si>
  <si>
    <t>Chip Lexmark T652/T654 7K</t>
  </si>
  <si>
    <t>1A4</t>
  </si>
  <si>
    <t>TOSAUNIYO500</t>
  </si>
  <si>
    <t>Toner Sam Universal 500g YOYO</t>
  </si>
  <si>
    <t>SCHPUNIV</t>
  </si>
  <si>
    <t>Sist Cont HP Univ 21/22/60/662</t>
  </si>
  <si>
    <t>CAKMTK70CO</t>
  </si>
  <si>
    <t>Toner Cart  Kyocera FS-9100/20/9500</t>
  </si>
  <si>
    <t>CACANGPR4CO</t>
  </si>
  <si>
    <t>Toner Cart IR 5000/6000 1650g</t>
  </si>
  <si>
    <t>OHPC9363WL</t>
  </si>
  <si>
    <t>Cartucho de Tinta HP 97 Tricolor Origina</t>
  </si>
  <si>
    <t>ASAT110</t>
  </si>
  <si>
    <t>Aspiradora Atrix C/Filtro</t>
  </si>
  <si>
    <t>CUCANP6012GN</t>
  </si>
  <si>
    <t>Cuchilla Limp Canon NP6412/ NPG-11</t>
  </si>
  <si>
    <t>OHPCH563HL</t>
  </si>
  <si>
    <t>Cartucho de Tinta HP 122 XL Black Origin</t>
  </si>
  <si>
    <t>TOHP4000MKI480</t>
  </si>
  <si>
    <t>Toner HP 4000/27A/4100/5000 480g MKI</t>
  </si>
  <si>
    <t>CAHPM605CN</t>
  </si>
  <si>
    <t>Cart Comp Nvo HP M606/CF281A/M630 10.5K</t>
  </si>
  <si>
    <t>CAREPSXP411</t>
  </si>
  <si>
    <t>Kit Cart Rec Eps XP411/T1971/1962/63/64</t>
  </si>
  <si>
    <t>OHPCB319WL</t>
  </si>
  <si>
    <t>Cartucho de Tinta HP 564 Magenta Origina</t>
  </si>
  <si>
    <t>OHPCB318WL</t>
  </si>
  <si>
    <t>Cartucho de Tinta HP 564 Cyan Original</t>
  </si>
  <si>
    <t>TISUBLMYO125</t>
  </si>
  <si>
    <t>Tinta Sublimacion Magenta Light 125ml YO</t>
  </si>
  <si>
    <t>CARIA551CO</t>
  </si>
  <si>
    <t>Toner Cart AFICIO 700/551 1220g</t>
  </si>
  <si>
    <t>CAKOTN401CO</t>
  </si>
  <si>
    <t>Toner Botella  7145 TN 401 676g</t>
  </si>
  <si>
    <t>CASHAR500NTCO</t>
  </si>
  <si>
    <t>Toner Cart AR 501/507 AR500NT 700g</t>
  </si>
  <si>
    <t>IMBRDCPJ100</t>
  </si>
  <si>
    <t>Impresora Brother DCP-J100 (LC509K/505C)</t>
  </si>
  <si>
    <t>CAKODI650CO</t>
  </si>
  <si>
    <t>Toner Cart Di 551/7155/650 1040g</t>
  </si>
  <si>
    <t>CACANNP6000CO</t>
  </si>
  <si>
    <t>Toner Cart NP-6000/7000/6080 1500gr</t>
  </si>
  <si>
    <t>CAHPM452CCN</t>
  </si>
  <si>
    <t>Cart Comp Nvo HP M477/CF411A/M452 Cyan</t>
  </si>
  <si>
    <t>Comp  Nvo Ricoh SP3410/3510 2.5k</t>
  </si>
  <si>
    <t>CARIA850CO</t>
  </si>
  <si>
    <t>Toner Cart  AFICIO 850/1050 1459g</t>
  </si>
  <si>
    <t>OCANCL211C</t>
  </si>
  <si>
    <t>Cartucho de Tinta Canon CL 211 Color Ori</t>
  </si>
  <si>
    <t>Clip Lex 16/26/21/22 HP</t>
  </si>
  <si>
    <t>Toner Brother HL3070/TN-210 Bk 85g MKI</t>
  </si>
  <si>
    <t>PAGLOSSY4X6</t>
  </si>
  <si>
    <t>Papel Fotográfico Glossy 4X6" 200g C/20H</t>
  </si>
  <si>
    <t>Chip Sharp AL2041/2031/2051</t>
  </si>
  <si>
    <t>RVXEXD100GN190</t>
  </si>
  <si>
    <t>Revelador Botella Sharp AL1000/XD100 190</t>
  </si>
  <si>
    <t>Toner Brother HL3070/TN-210 Cyan 90g MKI</t>
  </si>
  <si>
    <t>CATLXS305YCN</t>
  </si>
  <si>
    <t>Cart Comp Nvo Lexmark 100 XL Yello</t>
  </si>
  <si>
    <t>CATLXS305MCN</t>
  </si>
  <si>
    <t>Cart Comp Nvo Lexmark 100 XL Magen</t>
  </si>
  <si>
    <t>TOBR1112YO40</t>
  </si>
  <si>
    <t>Toner Brother HL1112/TN-1060/50 40g YOYO</t>
  </si>
  <si>
    <t>CIHP1005EC</t>
  </si>
  <si>
    <t>Cilindro HP 1005/1505 35A  ECO</t>
  </si>
  <si>
    <t>CHLXX342GN</t>
  </si>
  <si>
    <t>Chip Lexmark X342</t>
  </si>
  <si>
    <t>CHXE3435GN10K</t>
  </si>
  <si>
    <t>Chip Xerox Phaser 3435 10K</t>
  </si>
  <si>
    <t>CAHP4350CN</t>
  </si>
  <si>
    <t>Cart Comp Nvo HP 4250/42A/4240</t>
  </si>
  <si>
    <t>CATEPST0822CCN</t>
  </si>
  <si>
    <t>Cart Comp Eps T0822 Cyan</t>
  </si>
  <si>
    <t>CHXE6130KGN</t>
  </si>
  <si>
    <t>Chip Xerox Phaser 6130 Black FY</t>
  </si>
  <si>
    <t>CHOK6500GN</t>
  </si>
  <si>
    <t>Chip Oki B6500 22K</t>
  </si>
  <si>
    <t>TOHP2550YMKI150</t>
  </si>
  <si>
    <t>Toner HP 2500/9702A/3962A Yellow150g MKI</t>
  </si>
  <si>
    <t>TOHP3525YMKI140</t>
  </si>
  <si>
    <t>Toner HP 3530/252A Yellow 140g MKI</t>
  </si>
  <si>
    <t>CIRI220GN</t>
  </si>
  <si>
    <t>Cilindro Ricoh Aficio 220W/MP1500 GN</t>
  </si>
  <si>
    <t>CAREPS4532</t>
  </si>
  <si>
    <t>Kit Cart Rec Eps 4092/4592/T6781-84</t>
  </si>
  <si>
    <t>OHPCB335WL</t>
  </si>
  <si>
    <t>Cartucho de Tinta HP 74 Black Original</t>
  </si>
  <si>
    <t>CHSA360YGN</t>
  </si>
  <si>
    <t>Chip Sam 365/ CTL-406/CLX3300 Yellow</t>
  </si>
  <si>
    <t>CILX120EC</t>
  </si>
  <si>
    <t>Cilindro Lexmark E120 ECO</t>
  </si>
  <si>
    <t>CARHPD5460</t>
  </si>
  <si>
    <t>Kit Cart Rec HP D7560/C6380/564 s/nivel</t>
  </si>
  <si>
    <t>CAXEXD100DCN</t>
  </si>
  <si>
    <t>Cart Comp Nvo Drum Xerox XD100/ AL 1000</t>
  </si>
  <si>
    <t>CHXE6010YGN</t>
  </si>
  <si>
    <t>Chip Xerox 6010/6000/1631 Yellow v. 1.74</t>
  </si>
  <si>
    <t>CIHP1025DMKI</t>
  </si>
  <si>
    <t>Cilindro HP 1025/314  CE314A MKI</t>
  </si>
  <si>
    <t>Sist Cont Eps 731 T21/TX110/TX410</t>
  </si>
  <si>
    <t>Cilindro Brother 2040/DR-350/ 330 ECO</t>
  </si>
  <si>
    <t>CHHP551KGN</t>
  </si>
  <si>
    <t>Chip HP 507/CE400/551 Black Generico</t>
  </si>
  <si>
    <t>CHSA360CGN</t>
  </si>
  <si>
    <t>Chip Sam 365/CLT-406/CLX3300 Cyan</t>
  </si>
  <si>
    <t>CHSA4828GN</t>
  </si>
  <si>
    <t>Chip Sam 4828 2855/4824 5k</t>
  </si>
  <si>
    <t>CABR230KCN</t>
  </si>
  <si>
    <t>Cart Comp Brother LC 51 Black</t>
  </si>
  <si>
    <t>CABR230CCN</t>
  </si>
  <si>
    <t>Cart Comp Brother LC 51 Cyan</t>
  </si>
  <si>
    <t>CACANGPR1CO</t>
  </si>
  <si>
    <t>Toner Cart IR 550/600 1650g GPR7</t>
  </si>
  <si>
    <t>RESETBROLC203</t>
  </si>
  <si>
    <t>Reseteador Chip Brother LC203-667</t>
  </si>
  <si>
    <t>CHXE6130YGN</t>
  </si>
  <si>
    <t>Chip Xerox Phaser 6130 Yellow FY</t>
  </si>
  <si>
    <t>CAHP1025YCO</t>
  </si>
  <si>
    <t>Cart Comp HP 1025/312A Yellow</t>
  </si>
  <si>
    <t>CIOKB410EC</t>
  </si>
  <si>
    <t>Cilindro Oki B410/30/40/60/4400/4600 EC</t>
  </si>
  <si>
    <t>ENBR2140GN</t>
  </si>
  <si>
    <t>Engrane Brother 2170/ TN330/360 Reloj</t>
  </si>
  <si>
    <t>CAXEM20iCO</t>
  </si>
  <si>
    <t>Cart Comp Xerox M20/M20i/C20 8K</t>
  </si>
  <si>
    <t>CATHP3420CCN</t>
  </si>
  <si>
    <t>Cart Comp Nvo HP 28 Tricolor</t>
  </si>
  <si>
    <t>CUSA1910GN</t>
  </si>
  <si>
    <t>Cuchilla Limp Sam 1910 MLT-105</t>
  </si>
  <si>
    <t>CHDE1320KGN</t>
  </si>
  <si>
    <t>Chip Dell 1320 Black</t>
  </si>
  <si>
    <t>CHHP551CGN</t>
  </si>
  <si>
    <t>Chip HP 507/CE401A/551 Cyan Generico</t>
  </si>
  <si>
    <t>CHXE6500KGN</t>
  </si>
  <si>
    <t>Chip Xerox 6505/106R01604K Black 3K GEN</t>
  </si>
  <si>
    <t>CABR7055CO</t>
  </si>
  <si>
    <t>Cart Comp Brother TN410/HL7055</t>
  </si>
  <si>
    <t>ATIVENTGD</t>
  </si>
  <si>
    <t>Ventosa de Hule Grande</t>
  </si>
  <si>
    <t>CDHP1005GN</t>
  </si>
  <si>
    <t>Cuchilla Dosif  HP 1005/1505/35A</t>
  </si>
  <si>
    <t>Toner HP 3010/255A/3015  280g MKI</t>
  </si>
  <si>
    <t>CHDE1815GN</t>
  </si>
  <si>
    <t>Chip Dell 1815</t>
  </si>
  <si>
    <t>TOHPU6MKI10K</t>
  </si>
  <si>
    <t>Toner HP Universal U6 10 Kg</t>
  </si>
  <si>
    <t>CTOGDGN</t>
  </si>
  <si>
    <t>Caja Toner Gde Azul Gen</t>
  </si>
  <si>
    <t>TOBR2240YO140</t>
  </si>
  <si>
    <t>Toner Brother HL2270/TN-420/50 140g YOYO</t>
  </si>
  <si>
    <t>CHXE3119GN</t>
  </si>
  <si>
    <t>Chip Xerox 3119</t>
  </si>
  <si>
    <t>CILXOTMKI</t>
  </si>
  <si>
    <t>Cilindro LEX OPT S/T520/620/30/T640 MKI</t>
  </si>
  <si>
    <t>OEPST774150</t>
  </si>
  <si>
    <t>Botella de Tinta EPS T774120/M205  Bk Or</t>
  </si>
  <si>
    <t>TOHP3015MKI550</t>
  </si>
  <si>
    <t>Toner HP 3010/255X 550g MKI</t>
  </si>
  <si>
    <t>CHSA2150GN</t>
  </si>
  <si>
    <t>Chip Sam 2150 8K</t>
  </si>
  <si>
    <t>CHHP2550DGN</t>
  </si>
  <si>
    <t>Chip HP 2820/2840 Unidad Drum FG</t>
  </si>
  <si>
    <t>CHXE4150DGN</t>
  </si>
  <si>
    <t>Chip Xerox 4150 Drum</t>
  </si>
  <si>
    <t>OHPCN051AL</t>
  </si>
  <si>
    <t>Cartucho de Tinta HP 951 Magenta Origina</t>
  </si>
  <si>
    <t>CHHP551MGN</t>
  </si>
  <si>
    <t>Chip HP 507/CE403A/551 Magenta Generico</t>
  </si>
  <si>
    <t>CHHP551YGN</t>
  </si>
  <si>
    <t>Chip HP 507/CE402A/551 Yellow Generico</t>
  </si>
  <si>
    <t>CAREPSC67</t>
  </si>
  <si>
    <t>Kit Cart Rec Eps C68/ T0631/32/33/34</t>
  </si>
  <si>
    <t>CATEPST0461KCN</t>
  </si>
  <si>
    <t>Cart Comp Eps T0461 Black</t>
  </si>
  <si>
    <t>ATIVENTCH</t>
  </si>
  <si>
    <t>Ventosa de Hule Chica</t>
  </si>
  <si>
    <t>OCANPG210XL</t>
  </si>
  <si>
    <t>Cartucho de Tinta Canon PG 210 XL Black</t>
  </si>
  <si>
    <t>CHSA1630GN</t>
  </si>
  <si>
    <t>Chip Sam 1631/SCX 4500 2K</t>
  </si>
  <si>
    <t>CHXEPE120GN</t>
  </si>
  <si>
    <t>Chip Xerox PE 120 5K</t>
  </si>
  <si>
    <t>OHPCN052AL</t>
  </si>
  <si>
    <t>Cartucho de Tinta HP 951 Yellow Orignal</t>
  </si>
  <si>
    <t>CHLXT630GN</t>
  </si>
  <si>
    <t>Chip Lexmark T630/632/634  21K</t>
  </si>
  <si>
    <t>CHLXMX310GN</t>
  </si>
  <si>
    <t>Chip Lex MX410/604H/310/511/610/611 10K</t>
  </si>
  <si>
    <t>OCANPG40</t>
  </si>
  <si>
    <t>Cartucho de Tinta Canon PG 40 Original</t>
  </si>
  <si>
    <t>CHHP3525MGN</t>
  </si>
  <si>
    <t>Chip HP CP3525/3530/53A  Magenta 7K</t>
  </si>
  <si>
    <t>TOHP2550CMKI150</t>
  </si>
  <si>
    <t>Toner HP 2500/9701A/3961A Cyan 150g MKI</t>
  </si>
  <si>
    <t>OHPCE285A</t>
  </si>
  <si>
    <t>Cartucho de Toner HP  85A 1102 Original</t>
  </si>
  <si>
    <t>CATEPST0824YCN</t>
  </si>
  <si>
    <t>Cart Comp Eps T0824 Yellow</t>
  </si>
  <si>
    <t>TIHPUPLCYO250</t>
  </si>
  <si>
    <t>Tinta Pigm HP Cyan Light 250 ml YOYO</t>
  </si>
  <si>
    <t>CATHP5550CCN</t>
  </si>
  <si>
    <t>Cart Comp Nvo HP 57 Color</t>
  </si>
  <si>
    <t>CHSA6345GN</t>
  </si>
  <si>
    <t>Chip Sam 6345 ECO Aprox 20 k</t>
  </si>
  <si>
    <t>TIHPUPLMYO250</t>
  </si>
  <si>
    <t>Tinta Pigm HP Magenta Light 250 ml YOYO</t>
  </si>
  <si>
    <t>TIEPSDBLMYO125</t>
  </si>
  <si>
    <t>Tinta Durabrite Photo Magenta 125ml YOYO</t>
  </si>
  <si>
    <t>CATHP5550KCN</t>
  </si>
  <si>
    <t>Cart Comp Nvo HP 56 Black</t>
  </si>
  <si>
    <t>SCEPST42</t>
  </si>
  <si>
    <t>Sist Cont Eps T42WD/ T1401/02/03/04</t>
  </si>
  <si>
    <t>TOHP3525CMKI140</t>
  </si>
  <si>
    <t>Toner HP 3530/251A Cyan 140g MKI</t>
  </si>
  <si>
    <t>CILXOT650MKI</t>
  </si>
  <si>
    <t>Cilindro Lexmark T650/654/652 MKI</t>
  </si>
  <si>
    <t>CHXE6180KGN</t>
  </si>
  <si>
    <t>Chip Xerox Phaser 6180 Black</t>
  </si>
  <si>
    <t>TOBR3040C70SC</t>
  </si>
  <si>
    <t>Toner Brother HL3070/TN-210 Cyan 70g SC</t>
  </si>
  <si>
    <t>3A4</t>
  </si>
  <si>
    <t>CAHP1100CO</t>
  </si>
  <si>
    <t>Cart Comp HP 1100/92A/3200</t>
  </si>
  <si>
    <t>CHXE6500YGN</t>
  </si>
  <si>
    <t>Chip Xerox 6505/106R01603Y Yell 2.5K GEN</t>
  </si>
  <si>
    <t>CHXE6500MGN</t>
  </si>
  <si>
    <t>Chip Xerox 6505/106R01602M Mag 2.5K GEN</t>
  </si>
  <si>
    <t>TOLXT630MKI575</t>
  </si>
  <si>
    <t>Toner Lexmark T632/12A7460/X634 575g MKI</t>
  </si>
  <si>
    <t>CHLXE220GN</t>
  </si>
  <si>
    <t>Chip Lexmark E220 / E321 / E323 (6K)</t>
  </si>
  <si>
    <t>CATHP1610CCN</t>
  </si>
  <si>
    <t>Cart Comp Nvo HP 95 Tricolor</t>
  </si>
  <si>
    <t>CHOK410DGN</t>
  </si>
  <si>
    <t>Chip Drum Oki B 410 25K</t>
  </si>
  <si>
    <t>SCHPT140</t>
  </si>
  <si>
    <t>Sist Cont HP T140 /932/933 c/nivel</t>
  </si>
  <si>
    <t>CHXE4510GN1</t>
  </si>
  <si>
    <t>Chip Xerox 4510 5K</t>
  </si>
  <si>
    <t>CHDE1320CGN</t>
  </si>
  <si>
    <t>Chip Dell 1320 Cyan</t>
  </si>
  <si>
    <t>CATHP2460CCN</t>
  </si>
  <si>
    <t>Cart Comp Nvo HP 22XL F4140/1410 Color</t>
  </si>
  <si>
    <t>OCANPG30K</t>
  </si>
  <si>
    <t>Cartucho de Tinta Canon PG 30 BlACK Orig</t>
  </si>
  <si>
    <t>TOXE6130YMKI50</t>
  </si>
  <si>
    <t>Toner Xerox Phaser 6130N/106R1280 Yellow</t>
  </si>
  <si>
    <t>TOXE6130KMKI50</t>
  </si>
  <si>
    <t>Toner Xerox Phaser 6130N/106R1281 Black</t>
  </si>
  <si>
    <t>CHXE3428GN</t>
  </si>
  <si>
    <t>Chip Xerox 3428/ 106R01246 AR 8K</t>
  </si>
  <si>
    <t>TOXE6130MMKI50</t>
  </si>
  <si>
    <t>Toner Xerox Phaser 6130N/106R1279 Magent</t>
  </si>
  <si>
    <t>CHXE212GN</t>
  </si>
  <si>
    <t>Chip Xerox 212/214 14K</t>
  </si>
  <si>
    <t>TOHP1525YMKI35</t>
  </si>
  <si>
    <t>Toner HP 1415/ 323A Yellow 35g MKI</t>
  </si>
  <si>
    <t>TOHP3015YO280</t>
  </si>
  <si>
    <t>Toner HP 3010/255A 280g YOYO</t>
  </si>
  <si>
    <t>TOHP2100YO260</t>
  </si>
  <si>
    <t>Toner HP 2100/ 96A 260g YOYO</t>
  </si>
  <si>
    <t>OEPT073420Y</t>
  </si>
  <si>
    <t>Cartucho de Tinta Epson T0734 Yellow Ori</t>
  </si>
  <si>
    <t>TOHP1102YO85</t>
  </si>
  <si>
    <t>Toner HP 1102/ 285A 85g YOYO</t>
  </si>
  <si>
    <t>Rod Magnético HP 2100/27A/3015/2300/2400</t>
  </si>
  <si>
    <t>CATHPC4480KCN</t>
  </si>
  <si>
    <t>Cart Comp Nvo 74 XL Black</t>
  </si>
  <si>
    <t>CIHP2025MKI</t>
  </si>
  <si>
    <t>Cilindro HP 1518/30/31/32/33A/1515 MKI</t>
  </si>
  <si>
    <t>CHHP4525CGN</t>
  </si>
  <si>
    <t>Chip HP CP4025/ CE261 Cyan</t>
  </si>
  <si>
    <t>CHXE3150GN</t>
  </si>
  <si>
    <t>Chip Xerox Phaser 3150</t>
  </si>
  <si>
    <t>TOHP4250MKI540</t>
  </si>
  <si>
    <t>Toner HP 4240/42A/ 4300/4350 540g MKI</t>
  </si>
  <si>
    <t>TOHP1525CMKI35</t>
  </si>
  <si>
    <t>Toner HP 1415/ 321A Cyan 35g MKI</t>
  </si>
  <si>
    <t>TOHP2035YO125</t>
  </si>
  <si>
    <t>Toner HP 2055/ 505A 125g  YOYO</t>
  </si>
  <si>
    <t>TOHP1525MMKI35</t>
  </si>
  <si>
    <t>Toner HP 1415/ 322A Magenta 35g MKI</t>
  </si>
  <si>
    <t>OHPCE278A</t>
  </si>
  <si>
    <t>Cartucho Toner 78A  HP 1606/1566 Orig</t>
  </si>
  <si>
    <t>CHSHAR280GN</t>
  </si>
  <si>
    <t>Chip Sharp M280U/M350/P350</t>
  </si>
  <si>
    <t>CACAN2GPR2CO</t>
  </si>
  <si>
    <t>Toner Cart  GP200 IR 300/400/330 530g</t>
  </si>
  <si>
    <t>RERISHARM550</t>
  </si>
  <si>
    <t>Rod Inferior Sharp ARM 550/620/700</t>
  </si>
  <si>
    <t>OEPST195120K</t>
  </si>
  <si>
    <t>Cartucho de Tinta Epson T1951 Black Orig</t>
  </si>
  <si>
    <t>RERSSHAL1000</t>
  </si>
  <si>
    <t>Rod Superior Sharp AL1000/1631/1041/2030</t>
  </si>
  <si>
    <t>CATEPST040KCN</t>
  </si>
  <si>
    <t>Cart Comp Eps T040 Black</t>
  </si>
  <si>
    <t>OHPCN057AL</t>
  </si>
  <si>
    <t>Cartucho de Tinta HP 932/CN057AL Black</t>
  </si>
  <si>
    <t>CHHPU27MGN</t>
  </si>
  <si>
    <t>Chip HP 1215 /2020/2025/200 Magenta 2.8k</t>
  </si>
  <si>
    <t>TOHP1518CYO45</t>
  </si>
  <si>
    <t>Toner HP 1215/41A/1518 Cyan 45g YOYO</t>
  </si>
  <si>
    <t>PRO02</t>
  </si>
  <si>
    <t>CATHP7000CCN2</t>
  </si>
  <si>
    <t>Cart Comp HP 920 XL/CD972 Cyan W/CHIP</t>
  </si>
  <si>
    <t>CATHP7000YCN2</t>
  </si>
  <si>
    <t>Cart Comp HP 920 XL/CD974 Yellow W/CHIP</t>
  </si>
  <si>
    <t>CATHP7000MCN2</t>
  </si>
  <si>
    <t xml:space="preserve"> Cart Comp HP 920 XL/CD973 Mag W/CHIP</t>
  </si>
  <si>
    <t>TOHP1518MYO45</t>
  </si>
  <si>
    <t>Toner HP 1215/42A/1518 Magenta 45g YOYO</t>
  </si>
  <si>
    <t>CREPRCGN</t>
  </si>
  <si>
    <t>Crema Limp PCR 35/36/78/85 (Teflon)</t>
  </si>
  <si>
    <t>CHHP2550CGN</t>
  </si>
  <si>
    <t>Chip HP 2820/2840 Cyan</t>
  </si>
  <si>
    <t>CATLXZ600KCN</t>
  </si>
  <si>
    <t>Cart Comp Nvo Lexmark 16 Black</t>
  </si>
  <si>
    <t>CHHP4525KGN</t>
  </si>
  <si>
    <t>Chip HP CP4025/ CE260X  Black</t>
  </si>
  <si>
    <t>CHHP4525MGN</t>
  </si>
  <si>
    <t>Chip HP CP4025/ CE263 Magenta</t>
  </si>
  <si>
    <t>CHHP4525YGN</t>
  </si>
  <si>
    <t>Chip HP CP4025/ CE262 Yellow</t>
  </si>
  <si>
    <t>TOHP5200MKI540</t>
  </si>
  <si>
    <t>Toner HP 5200 /16A 540g MKI</t>
  </si>
  <si>
    <t>CATHPC3140CCN</t>
  </si>
  <si>
    <t>Cart Comp Nvo HP 93 Color</t>
  </si>
  <si>
    <t>CAKMTK57CO</t>
  </si>
  <si>
    <t>Toner Cart 1920/3820/3830 (TK-67) 840g</t>
  </si>
  <si>
    <t>CAKMTK6305CO</t>
  </si>
  <si>
    <t>Toner Cart Comp Kyocera Taskalfa 3500i</t>
  </si>
  <si>
    <t>CAHP4555CP</t>
  </si>
  <si>
    <t>Cart Comp Nvo Premium HP4555/390A/M602</t>
  </si>
  <si>
    <t>CATHP930CCN</t>
  </si>
  <si>
    <t>Cart Comp Nvo HP 78 Tricolor</t>
  </si>
  <si>
    <t>CHSA5635GN</t>
  </si>
  <si>
    <t>Chip Sam 5635/MLT-D208L 10K</t>
  </si>
  <si>
    <t>CATHP3420KCN</t>
  </si>
  <si>
    <t>Cart Comp Nvo HP 27 Black</t>
  </si>
  <si>
    <t>CHSHAR450GN</t>
  </si>
  <si>
    <t>Chip Sharp AR450</t>
  </si>
  <si>
    <t>TOSA300KYO90</t>
  </si>
  <si>
    <t>Toner Sam CLP300/XE6110 Black 90g YOYO</t>
  </si>
  <si>
    <t>TOXE6180KMKI110</t>
  </si>
  <si>
    <t>Toner Xerox 6180/6280 Black 110g MKI</t>
  </si>
  <si>
    <t>TISUBLCYOL</t>
  </si>
  <si>
    <t>Tinta Sublimacion Cyan Light 1 Lt YOYO</t>
  </si>
  <si>
    <t>TOSA300YYO40</t>
  </si>
  <si>
    <t>Toner Sam CLP300/XE6110 Yellow 40g YOYO</t>
  </si>
  <si>
    <t>TISUBLMYOL</t>
  </si>
  <si>
    <t>Tinta Sublimacion Magenta Light 1 Lt YOY</t>
  </si>
  <si>
    <t>TOSA300MYO40</t>
  </si>
  <si>
    <t>Toner Sam CLP300/XE6110 Mag 40g YOYO</t>
  </si>
  <si>
    <t>CHHPU27KGN</t>
  </si>
  <si>
    <t>Chip HP 1215 /2020/2025/200 Black  3.5k</t>
  </si>
  <si>
    <t>CHOK710GN</t>
  </si>
  <si>
    <t>Chip Oki B710/720/730 15K Gen</t>
  </si>
  <si>
    <t>1K4</t>
  </si>
  <si>
    <t>CATEPST051KCN</t>
  </si>
  <si>
    <t>Cart Comp Eps T051</t>
  </si>
  <si>
    <t>CHDE5330GN</t>
  </si>
  <si>
    <t>Chip Dell 5330</t>
  </si>
  <si>
    <t>CHHP3600KGN</t>
  </si>
  <si>
    <t>Chip HP 3600/70A/3800 Black</t>
  </si>
  <si>
    <t>TOHP1160YO300</t>
  </si>
  <si>
    <t>Toner HP 1320/49A 300g YOYO</t>
  </si>
  <si>
    <t>TOOK6200YO410</t>
  </si>
  <si>
    <t>Toner Okidata 6300/52114501 /410g YOYO</t>
  </si>
  <si>
    <t>8K?Y</t>
  </si>
  <si>
    <t>SCHP3525</t>
  </si>
  <si>
    <t>Sist Cont HP 4625/5525/670 c/nivel</t>
  </si>
  <si>
    <t>IMHPD1015</t>
  </si>
  <si>
    <t>Impresora HP Deskjet Advantage 1015</t>
  </si>
  <si>
    <t>CABR2040CN</t>
  </si>
  <si>
    <t>Cart Comp Nvo Brother TN350/2070/7020</t>
  </si>
  <si>
    <t>TOHP2035YO290</t>
  </si>
  <si>
    <t>Toner HP 2055/ 505X 290g YOYO</t>
  </si>
  <si>
    <t>TOHP3525MMKI140</t>
  </si>
  <si>
    <t>Toner HP 3530/253A Magenta 140g MKI</t>
  </si>
  <si>
    <t>CATHP840CCN</t>
  </si>
  <si>
    <t>Cart Comp Nvo HP 17 (25) Tricolor</t>
  </si>
  <si>
    <t>CATSE163CO</t>
  </si>
  <si>
    <t>Toner Cart E STUDIO 163/165/203 675g</t>
  </si>
  <si>
    <t>CAXE3315CO</t>
  </si>
  <si>
    <t>Cart Comp Xerox WC 3325/106R02310 5K</t>
  </si>
  <si>
    <t>CAHP1010CO</t>
  </si>
  <si>
    <t>Cart Comp HP 1010/12A/ 1012</t>
  </si>
  <si>
    <t>CAHP1025CCO</t>
  </si>
  <si>
    <t>Cart Comp HP 1025/311A Cyan</t>
  </si>
  <si>
    <t>SEHP2600MKI</t>
  </si>
  <si>
    <t>Sello HP 2600/0A/1600/1015 Plastico MKI</t>
  </si>
  <si>
    <t>CAHPM451KCO</t>
  </si>
  <si>
    <t>Cart Comp HP M451/CE410 Black</t>
  </si>
  <si>
    <t>CHOK6200GN10K</t>
  </si>
  <si>
    <t>Chip Oki 6300/6200 10K</t>
  </si>
  <si>
    <t>CATLXZ600CCN</t>
  </si>
  <si>
    <t>Cart Comp Nvo Lexmark 26 Color</t>
  </si>
  <si>
    <t>CITSE16GN</t>
  </si>
  <si>
    <t>Cilindro Toshiba T-1600/ E-S16/160/20/20</t>
  </si>
  <si>
    <t>CUHP2035MKI</t>
  </si>
  <si>
    <t>Cuchilla Limp HP 2055/05A</t>
  </si>
  <si>
    <t>CICA2016GN</t>
  </si>
  <si>
    <t>Cilindro Canon iR 2020/2016 GEN</t>
  </si>
  <si>
    <t>CATEPST050KCN</t>
  </si>
  <si>
    <t>Cart Comp Eps T050/T013 Black</t>
  </si>
  <si>
    <t>CHHPU4YGN</t>
  </si>
  <si>
    <t>Chip HP U4-2 5500/23A/9500 Yellow</t>
  </si>
  <si>
    <t>PCRSA1610MKI</t>
  </si>
  <si>
    <t>PCR Sam 2010/2510</t>
  </si>
  <si>
    <t>INAIREG</t>
  </si>
  <si>
    <t>Inserto Aire HP 4200/38A/364A 44X44 EXGD</t>
  </si>
  <si>
    <t>CUKM2810GN</t>
  </si>
  <si>
    <t>Cuchilla Limp KM 2820/DK150/E08093</t>
  </si>
  <si>
    <t>YOXP200K1000</t>
  </si>
  <si>
    <t>TINTA EPSON XP200/300/400/T2001/2/3 K LT</t>
  </si>
  <si>
    <t>AF5</t>
  </si>
  <si>
    <t>CATHP6620CCIP</t>
  </si>
  <si>
    <t>Cart Comp Nvo HP 97 Tricolor</t>
  </si>
  <si>
    <t>CHHP2055GN</t>
  </si>
  <si>
    <t>Chip HP 2035/ 2055/05X</t>
  </si>
  <si>
    <t>CUHPAXMKI</t>
  </si>
  <si>
    <t>Cuchilla Limp HP 1100/1320/2015/1200</t>
  </si>
  <si>
    <t>CHSA610KGN</t>
  </si>
  <si>
    <t>Chip Sam CLP 610/660 Black</t>
  </si>
  <si>
    <t>ENBR4040GN</t>
  </si>
  <si>
    <t>Engrane Brother 4040/TN110/115/135 GEN</t>
  </si>
  <si>
    <t>TIEPSHDCYO125</t>
  </si>
  <si>
    <t>Tinta Eps HD Cyan 125ml YOYO</t>
  </si>
  <si>
    <t>REHP1010FIL</t>
  </si>
  <si>
    <t>Filmina HP 1200/1320/1005/2035/MF6530</t>
  </si>
  <si>
    <t>CHSA610MGN</t>
  </si>
  <si>
    <t>Chip Sam CLP 610/660 Magenta</t>
  </si>
  <si>
    <t>CHSA610YGN</t>
  </si>
  <si>
    <t>Chip Sam CLP 610/660 Yellow</t>
  </si>
  <si>
    <t>CHSA610CGN</t>
  </si>
  <si>
    <t>Chip Sam CLP 610/660 Cyan</t>
  </si>
  <si>
    <t>CUSHARM550GN</t>
  </si>
  <si>
    <t>Cuchilla Limp Sharp ARM 550/620/700</t>
  </si>
  <si>
    <t>IMHPPROM176N</t>
  </si>
  <si>
    <t>Impresora HP Laser Jet Color PRO M176N</t>
  </si>
  <si>
    <t>CAKO200CO</t>
  </si>
  <si>
    <t>Toner Cart Konica BIZ 200/250/TN211 360g</t>
  </si>
  <si>
    <t>CHXE5325GN</t>
  </si>
  <si>
    <t>Chip Xerox 5330/006R01160/5535 30K</t>
  </si>
  <si>
    <t>HP4540CCHIP</t>
  </si>
  <si>
    <t>CHIP HP CF031A (CM4540) CYAN</t>
  </si>
  <si>
    <t>HP4540YCHIP</t>
  </si>
  <si>
    <t>CHIP HP CF032A (CM4540) YELLOW</t>
  </si>
  <si>
    <t>CARHPT120</t>
  </si>
  <si>
    <t>Kit Cart Rec HP T120/711KH/711 c/nivel</t>
  </si>
  <si>
    <t>CAKMAI4040CO</t>
  </si>
  <si>
    <t>Toner Cart Ai 4040/KM4230 700g</t>
  </si>
  <si>
    <t>CARHP8250</t>
  </si>
  <si>
    <t>Kit Cart Rec HP D7460/ 02 (C8721/71/72</t>
  </si>
  <si>
    <t>CARIAMP2500CO</t>
  </si>
  <si>
    <t>Toner Cart  Aficio MP 2500 310g</t>
  </si>
  <si>
    <t>CAPADQTU24DCO</t>
  </si>
  <si>
    <t>Toner Cart  Panasonic DP 3510/4530 878g</t>
  </si>
  <si>
    <t>CANIR2200WIPER</t>
  </si>
  <si>
    <t>CUCHILLA LIMPIADORA IR-2200/2800/3300 GP</t>
  </si>
  <si>
    <t>CAHP1005USCN</t>
  </si>
  <si>
    <t>Cart Comp Nvo HP 1005/1102/35/36/85 BR</t>
  </si>
  <si>
    <t>CALXE120CN</t>
  </si>
  <si>
    <t>Cart Comp Nvo Lex E120/12015SA</t>
  </si>
  <si>
    <t>CAXE3100CO</t>
  </si>
  <si>
    <t>Cart Comp  Xerox 3100</t>
  </si>
  <si>
    <t>CHHPM630GN</t>
  </si>
  <si>
    <t>Chip HP M604/CF281A/M605 10.5K</t>
  </si>
  <si>
    <t>CHHPU27YGN</t>
  </si>
  <si>
    <t>Chip HP 1215 /2020/2025/200 Yellow 2.8k</t>
  </si>
  <si>
    <t>CIXE3320EC</t>
  </si>
  <si>
    <t>Cilindro Xerox 3320/3325/ML203/ML205 ECO</t>
  </si>
  <si>
    <t>TOSA1710YO70</t>
  </si>
  <si>
    <t>Toner Sam 1710/1750/1740/ SCX4500 70g YO</t>
  </si>
  <si>
    <t>TOHP1200YO150</t>
  </si>
  <si>
    <t>Toner HP 1200/15A/1300 150g YOYO</t>
  </si>
  <si>
    <t>CIBR1240EC</t>
  </si>
  <si>
    <t>Cilindro Brother 1440/DR400/540/TN430 EC</t>
  </si>
  <si>
    <t>CATEPST0473MCN</t>
  </si>
  <si>
    <t>Cart Comp Eps T0473 Magenta</t>
  </si>
  <si>
    <t>CATEPST041CCN</t>
  </si>
  <si>
    <t>Cart Comp Eps T041 Color</t>
  </si>
  <si>
    <t>SEHP1005MKI</t>
  </si>
  <si>
    <t>Sello HP 1505/35A/1005/ MKI</t>
  </si>
  <si>
    <t>RERTSHAR260</t>
  </si>
  <si>
    <t>Rod Teflon Sharp AR260/5220/162</t>
  </si>
  <si>
    <t>CABR5450DCN2</t>
  </si>
  <si>
    <t>Cart Com Drum Nvo Brother TN750/720/6180</t>
  </si>
  <si>
    <t>CASA1660CO</t>
  </si>
  <si>
    <t>Cart Comp Sam 1660/MLT104/1665</t>
  </si>
  <si>
    <t>CAHP3600CCO</t>
  </si>
  <si>
    <t>Cart Comp HP 3600/Q6471A Cyan</t>
  </si>
  <si>
    <t>CAPADQTU10CCO</t>
  </si>
  <si>
    <t>Toner Cart Panasonic DP 1510/1810 600g</t>
  </si>
  <si>
    <t>CAKMTK717CO</t>
  </si>
  <si>
    <t>Toner Cart  KM 3050/4050 1900g</t>
  </si>
  <si>
    <t>IMHPD1515</t>
  </si>
  <si>
    <t>Impresora HP Deskjet Ink Advantage 1515</t>
  </si>
  <si>
    <t>TOLX210YO80</t>
  </si>
  <si>
    <t>Toner Lexmark E210/Sam 1210 80g YOYO</t>
  </si>
  <si>
    <t>OHPCZ106AL</t>
  </si>
  <si>
    <t>Cartucho de Tinta HP 662 XL Tricolor Ori</t>
  </si>
  <si>
    <t>TOHP1010YO100</t>
  </si>
  <si>
    <t>Toner HP 1010/12A/1015 100g YOYO</t>
  </si>
  <si>
    <t>TOSA1660MKI55</t>
  </si>
  <si>
    <t>Toner Sam 1665/MLT-104/ SCX3200 55g MKI</t>
  </si>
  <si>
    <t>CISA1610EC</t>
  </si>
  <si>
    <t>Cilindro Sam 1610 MLT-108 /XE3435 ECO</t>
  </si>
  <si>
    <t>PRO03</t>
  </si>
  <si>
    <t>Cilindro HP 4014/4555/M630 MKI</t>
  </si>
  <si>
    <t>TOLXOTMKI620</t>
  </si>
  <si>
    <t>Toner Lexmark T622/12A6860 620g MKI</t>
  </si>
  <si>
    <t>JEAGECO</t>
  </si>
  <si>
    <t>Jeringa c/Aguja Económica 20 ml</t>
  </si>
  <si>
    <t>Toner Brother HL3070/TN-210 Mag 95g MKI</t>
  </si>
  <si>
    <t>CHHP2550CMYGN</t>
  </si>
  <si>
    <t>Chip HP 2820/2840 CMY</t>
  </si>
  <si>
    <t>CARHP3525</t>
  </si>
  <si>
    <t>Kit Cart Rec HP 4625/5525/670 c/nivel</t>
  </si>
  <si>
    <t>OHPCH561HL</t>
  </si>
  <si>
    <t>Cartucho de Tinta HP 122 Black Original</t>
  </si>
  <si>
    <t>CHXE6010MGN</t>
  </si>
  <si>
    <t>Chip Xerox 6010/6000/1632 Mag v. 1.74</t>
  </si>
  <si>
    <t>Cilindro Sam 2950 MLT-103/R116/4729 ECO</t>
  </si>
  <si>
    <t>Toner Cart AFICIO 171/1515 260g</t>
  </si>
  <si>
    <t>CICAPC300MKI</t>
  </si>
  <si>
    <t>Cilindro Canon 310/E40/320/330 MKI</t>
  </si>
  <si>
    <t>Tinta Eps L355/T664/L110/L800 Bk 100mL</t>
  </si>
  <si>
    <t>OEPT073120K</t>
  </si>
  <si>
    <t>Cartucho de Tinta Epson T0731 Black Orig</t>
  </si>
  <si>
    <t>CIHPAXEC</t>
  </si>
  <si>
    <t>Cilindro HP AX/1100/92A/5L//FX3 ECO</t>
  </si>
  <si>
    <t>CIHP2600EC</t>
  </si>
  <si>
    <t>Cilindro HP 2600/00/01/02/03 ECO</t>
  </si>
  <si>
    <t>CAHP3035CO</t>
  </si>
  <si>
    <t>Cart Comp HP 3005/7551X/M3035</t>
  </si>
  <si>
    <t>CHXE6125KGN</t>
  </si>
  <si>
    <t>Chip Xerox Phaser 6125 Black</t>
  </si>
  <si>
    <t>RESETBROLC103</t>
  </si>
  <si>
    <t>Reseteador Chip Brother LC103-567</t>
  </si>
  <si>
    <t>MAULTD</t>
  </si>
  <si>
    <t>Máquina Ultrasonido Digital</t>
  </si>
  <si>
    <t>CATEPST1333MCN2</t>
  </si>
  <si>
    <t>PAFOTO 3</t>
  </si>
  <si>
    <t>MATTE DOBLE CARA C/50H (8.5X11) 220 GRS</t>
  </si>
  <si>
    <t>CHXE5016GN</t>
  </si>
  <si>
    <t>Chip Xerox 5020/101R00432/Drum 22K</t>
  </si>
  <si>
    <t>CHXE6121MGN</t>
  </si>
  <si>
    <t>*Chip Xerox 6121 Magenta</t>
  </si>
  <si>
    <t>CATHP8772MCN</t>
  </si>
  <si>
    <t>Cart Comp Nvo HP 02 Magenta * ch</t>
  </si>
  <si>
    <t>CATHP8773YCN</t>
  </si>
  <si>
    <t>Cart Comp Nvo HP 02 Yellow</t>
  </si>
  <si>
    <t>CHXE3435GN4K</t>
  </si>
  <si>
    <t>Chip Xerox 3435 4K</t>
  </si>
  <si>
    <t>CAHP1606CO</t>
  </si>
  <si>
    <t>Cart Comp HP 1606/278A/M1536</t>
  </si>
  <si>
    <t>CHXE6125MGN</t>
  </si>
  <si>
    <t>Chip Xerox Phaser 6125 Magenta</t>
  </si>
  <si>
    <t>CABR2140CN2</t>
  </si>
  <si>
    <t>CATEPST007KCN</t>
  </si>
  <si>
    <t>Cart Comp Eps T007 Black</t>
  </si>
  <si>
    <t>CAHP4250YO</t>
  </si>
  <si>
    <t>Cart Comp HP 4250/42A/4240 YOYO</t>
  </si>
  <si>
    <t>7R3</t>
  </si>
  <si>
    <t>CIHPEXMKI</t>
  </si>
  <si>
    <t>Cilindro HP EX/98A / MKI</t>
  </si>
  <si>
    <t>TOHP2550YYO175</t>
  </si>
  <si>
    <t>Toner HP 2500/9702A/3962A Yellow 175g YO</t>
  </si>
  <si>
    <t>TOHPEXMKI340</t>
  </si>
  <si>
    <t>Toner HP  EX/98A/ 4PLUS  340g MKI</t>
  </si>
  <si>
    <t>OHPC9362WL</t>
  </si>
  <si>
    <t>Cartucho de Tinta HP 92 Black Original</t>
  </si>
  <si>
    <t>TOHP2550YSC150</t>
  </si>
  <si>
    <t>Toner HP 2500/9702A/3962A Yellow 150g SC</t>
  </si>
  <si>
    <t>CIXE412EC</t>
  </si>
  <si>
    <t>Cilindro Xerox 412/ 315/M15/415 ECO</t>
  </si>
  <si>
    <t>TOXE6180CMKI110</t>
  </si>
  <si>
    <t>Toner Xerox 6180/6280 Cyan 110g MKI</t>
  </si>
  <si>
    <t>Chip Sam 1910/4623K/2580FN/2525</t>
  </si>
  <si>
    <t>CAHPM225CN</t>
  </si>
  <si>
    <t>Cart Comp Nvo HP M201/CF283X 2.2K</t>
  </si>
  <si>
    <t>CAHP4250CO</t>
  </si>
  <si>
    <t>Cart Comp HP 4250/42A/4240/4350</t>
  </si>
  <si>
    <t>Chip Xerox 3010/3040/3045 2.2K</t>
  </si>
  <si>
    <t>Chip Lex E230/32/34/240/340/330/32DL1700</t>
  </si>
  <si>
    <t>TOLX310YO180</t>
  </si>
  <si>
    <t>Toner Lexmark E310 180g YOYO</t>
  </si>
  <si>
    <t>CHSA310KGN</t>
  </si>
  <si>
    <t>Chip Sam CLP 310 BlacK  1.5K</t>
  </si>
  <si>
    <t>CHXE6010CGN</t>
  </si>
  <si>
    <t>Chip Xerox 6010/6000/1631 Cyan v. 1.74</t>
  </si>
  <si>
    <t>CATEPST1351KCN</t>
  </si>
  <si>
    <t>Cart Comp Eps T1351 T25/123/125/13</t>
  </si>
  <si>
    <t>Engrane Brother 4150/ TN310/315/331/336</t>
  </si>
  <si>
    <t>CIHP4200MKI</t>
  </si>
  <si>
    <t>Cilindro HP 4300/38A/4250/ 4350/39A Eco</t>
  </si>
  <si>
    <t>TIBRUKYOL</t>
  </si>
  <si>
    <t>Tinta Brother Universal Black 1 Lt YOYO</t>
  </si>
  <si>
    <t>TOHP4515MKI460</t>
  </si>
  <si>
    <t>Toner HP 4014/64A/4015 460g MKI</t>
  </si>
  <si>
    <t>CABR230MCN</t>
  </si>
  <si>
    <t>Cart Comp Brother LC 51 Magent</t>
  </si>
  <si>
    <t>TIHP8000PCYO125</t>
  </si>
  <si>
    <t>Tinta HP 8500/940 Pigm Cyan 125ml YOYO</t>
  </si>
  <si>
    <t>CHSA310CGN</t>
  </si>
  <si>
    <t>Chip Sam CLP 310 Cyan  1K</t>
  </si>
  <si>
    <t>AIRE</t>
  </si>
  <si>
    <t>Aire Comprimido No flamable Prolico 340G</t>
  </si>
  <si>
    <t>CATLXS305CCN</t>
  </si>
  <si>
    <t>Cart Comp Nvo Lexmark 100 XL Cyan</t>
  </si>
  <si>
    <t>CHLXMS410GN</t>
  </si>
  <si>
    <t>Chip Lex MS310/504H/MS510/610 5K</t>
  </si>
  <si>
    <t>CATLXS305KCN</t>
  </si>
  <si>
    <t>Cart Comp Nvo Lexmark 100 XL Black</t>
  </si>
  <si>
    <t>CIHP2600MKI</t>
  </si>
  <si>
    <t>Cilindro HP 2600/00/01/02/03 MKI</t>
  </si>
  <si>
    <t>OHPCH562HL</t>
  </si>
  <si>
    <t>Cartucho de Tinta HP 122 1000/2000/2050</t>
  </si>
  <si>
    <t>CHSA310MGN</t>
  </si>
  <si>
    <t>Chip Sam CLP 310 Magenta 1K</t>
  </si>
  <si>
    <t>CARI3400CN2</t>
  </si>
  <si>
    <t>Comp  Nvo Ricoh SP3410/3510 6.4K</t>
  </si>
  <si>
    <t>SOLYO1000</t>
  </si>
  <si>
    <t>Solución  Limp Cabezal 1 Litro YOYO</t>
  </si>
  <si>
    <t>CABR230YCN</t>
  </si>
  <si>
    <t>Cart Comp Brother LC 51Yellow</t>
  </si>
  <si>
    <t>CHEP6200GN</t>
  </si>
  <si>
    <t>Chip Epson 6200</t>
  </si>
  <si>
    <t>Cart Comp Nvo Xerox 3550/106R01529 5K</t>
  </si>
  <si>
    <t>TOSA6120YO250</t>
  </si>
  <si>
    <t>Toner Sam 6220/6320D8/6520D8 250g YOYO</t>
  </si>
  <si>
    <t>CUPADP2310GN</t>
  </si>
  <si>
    <t>Cuchilla Limp Panasonic DP  2310</t>
  </si>
  <si>
    <t>Toner Botella AFICIO 650/550/551/700 122</t>
  </si>
  <si>
    <t>CABR2270CO</t>
  </si>
  <si>
    <t>Cart Comp Brother TN450/HL2270D</t>
  </si>
  <si>
    <t>7L2</t>
  </si>
  <si>
    <t>CASA4828LCO</t>
  </si>
  <si>
    <t>Cart Comp Sam 2855/ML209L/4828 Alto R</t>
  </si>
  <si>
    <t>Toner Cart  AFICIO 1015/1140/1113 260g</t>
  </si>
  <si>
    <t>CATHPD2660KCN</t>
  </si>
  <si>
    <t>Cart Comp Nvo HP 60 XL Black</t>
  </si>
  <si>
    <t>CARBROJ100X</t>
  </si>
  <si>
    <t>Kit Cart Rec Brother J100/LC509XL/LC505</t>
  </si>
  <si>
    <t>SHAR270TNR740</t>
  </si>
  <si>
    <t>Toner  Botella Sharp  M208/236/277 740GR</t>
  </si>
  <si>
    <t>CARIA1013CO</t>
  </si>
  <si>
    <t>Comp Ricoh Aficio 1013/885257/120</t>
  </si>
  <si>
    <t>CASA1640CO</t>
  </si>
  <si>
    <t>Cart Comp Sam 1640/ML108/2240</t>
  </si>
  <si>
    <t>CACAN1060CN</t>
  </si>
  <si>
    <t>Comp Nvo Canon 1080/L50</t>
  </si>
  <si>
    <t>OCANPG210K</t>
  </si>
  <si>
    <t>Cartucho de Tinta Canon PG 210 Black Ori</t>
  </si>
  <si>
    <t>PCRHP2100MKI</t>
  </si>
  <si>
    <t>PCR HP 2200/2100/4000/4200/3005/4014</t>
  </si>
  <si>
    <t>CATHP2460KCN</t>
  </si>
  <si>
    <t>Cart Comp Nvo HP 21XL F4140/1410 Black</t>
  </si>
  <si>
    <t>CISHAR201GN</t>
  </si>
  <si>
    <t>Cilindro Sharp 160/162/205160 GEN</t>
  </si>
  <si>
    <t>CDHP1010GN</t>
  </si>
  <si>
    <t>Cuchilla Dosif HP 1012/12A/49A/1200</t>
  </si>
  <si>
    <t>OHPC6656AL</t>
  </si>
  <si>
    <t>Cartucho de Tinta HP 56 Black Original</t>
  </si>
  <si>
    <t>CACANNPG10CO</t>
  </si>
  <si>
    <t>Toner Cart  NP-6050/6550 1500g</t>
  </si>
  <si>
    <t>CAXE3215CO</t>
  </si>
  <si>
    <t>Cart Xerox Phaser 3052/R02778/WC 3225 3K</t>
  </si>
  <si>
    <t>TOHPU5MKI10K</t>
  </si>
  <si>
    <t>Toner HP Universal U5 10 Kg</t>
  </si>
  <si>
    <t>CHSHAR277GN</t>
  </si>
  <si>
    <t>Chip Sharp AR-277</t>
  </si>
  <si>
    <t>CUSA1610GN</t>
  </si>
  <si>
    <t>Cuchilla Limp Sam 1610/2010/4521</t>
  </si>
  <si>
    <t>CUSA6320GN</t>
  </si>
  <si>
    <t>Cuchilla Limp Sam SCX 6320/XE M20/4118</t>
  </si>
  <si>
    <t>OEPST664120</t>
  </si>
  <si>
    <t>Botella de Tinta Eps T664120/L200 Black</t>
  </si>
  <si>
    <t>OHPCZ105AL</t>
  </si>
  <si>
    <t>Cartucho de Tinta HP 662 XL Black Origin</t>
  </si>
  <si>
    <t>OCANCL41C</t>
  </si>
  <si>
    <t>Cartucho de Tinta Canon CL 41 Color Orig</t>
  </si>
  <si>
    <t>CHHP9000GN</t>
  </si>
  <si>
    <t>Chip HP 9000/ 9040/8543X 30K</t>
  </si>
  <si>
    <t>TOHPU6YO100</t>
  </si>
  <si>
    <t>Toner HP 1005/1505/1102 U6 100g YOYO</t>
  </si>
  <si>
    <t>Chip Sharp 275/236/237/276/277</t>
  </si>
  <si>
    <t>CIBR5450EC</t>
  </si>
  <si>
    <t>Cilindro Brother 5470/DR-720/750/8150</t>
  </si>
  <si>
    <t>SEHP1005EC</t>
  </si>
  <si>
    <t>Sello HP 1505/35A/1005/ Económico</t>
  </si>
  <si>
    <t>TOHP1518KYO55</t>
  </si>
  <si>
    <t>Toner HP 1215/40A/1518 55 Black 55g YOYO</t>
  </si>
  <si>
    <t>TOSA1610YO100</t>
  </si>
  <si>
    <t>Toner Sam 1610/2010/4725/4521 100g YOYO</t>
  </si>
  <si>
    <t>Toner Brother HL3070/TN-210 Yell 85g MKI</t>
  </si>
  <si>
    <t>CARBRO350</t>
  </si>
  <si>
    <t>Kit Cart Rec Brother MFC440/ LC51/ MFC</t>
  </si>
  <si>
    <t>CHHP1415KGN</t>
  </si>
  <si>
    <t>*Chip HP 1415/128A Black 2K</t>
  </si>
  <si>
    <t>TIEPSDBYYOL</t>
  </si>
  <si>
    <t>Tinta Durabrite Yellow 1 Lt YOYO</t>
  </si>
  <si>
    <t>TOEP6200YO</t>
  </si>
  <si>
    <t>Toner Epson 6200 100g YOYO</t>
  </si>
  <si>
    <t>TIBRUMYOL</t>
  </si>
  <si>
    <t>Tinta Brother Universal Magenta 1 Lt YOY</t>
  </si>
  <si>
    <t>TIBRUYYOL</t>
  </si>
  <si>
    <t>Tinta Brother Universal Yellow Lt YOYO</t>
  </si>
  <si>
    <t>TOHP1606MKI115</t>
  </si>
  <si>
    <t>Toner HP 1606 1566/1536 115g MKI</t>
  </si>
  <si>
    <t>Chip HP 390A /M601/602/603/M4555 10K</t>
  </si>
  <si>
    <t>TIEPSDBCYOL   </t>
  </si>
  <si>
    <t>Tinta Durabrite Cyan Lt YOYO   </t>
  </si>
  <si>
    <t>TOCA310YO150</t>
  </si>
  <si>
    <t>Toner Canon PC 310/313 150g YOYO</t>
  </si>
  <si>
    <t>CASAM2675DCN</t>
  </si>
  <si>
    <t>Cart Comp Drum Nvo Sam M2826/DR116 9K</t>
  </si>
  <si>
    <t>CHXE6010KGN</t>
  </si>
  <si>
    <t>Chip Xerox 6010/6000/1634 Black v. 1.74</t>
  </si>
  <si>
    <t>CAHP1025KCN</t>
  </si>
  <si>
    <t>Cart Comp Nvo HP 1025/310A Black</t>
  </si>
  <si>
    <t>TIEPSDBKYOL</t>
  </si>
  <si>
    <t>Tinta Durabrite Black 1 Lt YOYO</t>
  </si>
  <si>
    <t>TIEPSDBMYOL</t>
  </si>
  <si>
    <t>Tinta Durabrite Magenta 1 Lt YOYO</t>
  </si>
  <si>
    <t>CAHP2025UKCN</t>
  </si>
  <si>
    <t>Cart Comp Nvo Univ HP 2025/M451/M475 Bk</t>
  </si>
  <si>
    <t>CAHPPRO400XCN2</t>
  </si>
  <si>
    <t>CAHP2025UMCN</t>
  </si>
  <si>
    <t>Cart Comp Nvo Univ HP 2025/M451/M475 M</t>
  </si>
  <si>
    <t>Tinta Eps L355/T50/L800 Cyan Light 1L</t>
  </si>
  <si>
    <t>TOHPU6MKI500</t>
  </si>
  <si>
    <t>Toner HP U6  500g MKI</t>
  </si>
  <si>
    <t>CAHP4350UCN</t>
  </si>
  <si>
    <t>Cart Comp Nvo Univ HP 4200/50/4300/50/45</t>
  </si>
  <si>
    <t>CAHP2025UCCN</t>
  </si>
  <si>
    <t>Cart Comp Nvo Univ HP 2025/M451/M475 C</t>
  </si>
  <si>
    <t>CASA4300CN</t>
  </si>
  <si>
    <t>Cart Comp Nvo Sam SCX 4300/ML109/4315</t>
  </si>
  <si>
    <t>CAHP2025UYCN</t>
  </si>
  <si>
    <t>Cart Comp Nvo Univ HP 2025/M451/M475 Y</t>
  </si>
  <si>
    <t>CABR2240DCN</t>
  </si>
  <si>
    <t>Cart Comp Drum Nvo Brother 2230/DR420</t>
  </si>
  <si>
    <t>CASA4300CO</t>
  </si>
  <si>
    <t>Cart Comp Sam  SCX 4300/ML109/4315</t>
  </si>
  <si>
    <t>CAHPM451CCN</t>
  </si>
  <si>
    <t>Cart Comp Nvo HP M451/CE411 Cyan</t>
  </si>
  <si>
    <t>CAHPM451YCN</t>
  </si>
  <si>
    <t>Cart Comp Nvo HP M451/CE412 Yellow</t>
  </si>
  <si>
    <t>CAHPM451MCN</t>
  </si>
  <si>
    <t>Cart Comp Nvo HP M451/CE413 Magenta</t>
  </si>
  <si>
    <t>CTOSWGN(M)</t>
  </si>
  <si>
    <t>Caja Toner Sandwich Verde/Azul GEN</t>
  </si>
  <si>
    <t>OHPCZ103AL</t>
  </si>
  <si>
    <t>Cartucho de Tinta HP 662 Black Original</t>
  </si>
  <si>
    <t>TIBAYED1000</t>
  </si>
  <si>
    <t>Tinta Base Agua Yellow Eco Dye 1 Lt</t>
  </si>
  <si>
    <t>SOLYO35</t>
  </si>
  <si>
    <t>Sol. Limp Gotero 35ml YOYO</t>
  </si>
  <si>
    <t>TIBAMED1000</t>
  </si>
  <si>
    <t>Tinta Base Agua Mag Eco Dye 1 Lt</t>
  </si>
  <si>
    <t>OHPF6V29AL</t>
  </si>
  <si>
    <t>Cartucho de Tinta HP 664/DJ 2135 Black</t>
  </si>
  <si>
    <t>CHHPUNIVXGN </t>
  </si>
  <si>
    <t>Chip HP 1320/1300/2410/4350 Can 3370 AR</t>
  </si>
  <si>
    <t>1?</t>
  </si>
  <si>
    <t>TIEPSDBCLYOL</t>
  </si>
  <si>
    <t>Tinta Durabrite Cyan Lt YOYO</t>
  </si>
  <si>
    <t>CHXE3550GN5K</t>
  </si>
  <si>
    <t>Chip Xerox 3550 5K</t>
  </si>
  <si>
    <t>BOLSA1</t>
  </si>
  <si>
    <t>BOLSA CELOFAN ESTUCHE SLIM C/50 PZS</t>
  </si>
  <si>
    <t>CTIHPGDAGN</t>
  </si>
  <si>
    <t>Caja HP Tinta 15/45/78  Azul Med GEN</t>
  </si>
  <si>
    <t>EMPAQ</t>
  </si>
  <si>
    <t>OHPF6V28AL</t>
  </si>
  <si>
    <t>Cartucho de Tinta HP 664/DJ 2135 Tric</t>
  </si>
  <si>
    <t>CLHP78</t>
  </si>
  <si>
    <t>Clip HP 78/15/45/C25/23</t>
  </si>
  <si>
    <t>TIHP8000PYYO125</t>
  </si>
  <si>
    <t>Tinta HP 8500/940 Pigm Yellow 125ml YOYO</t>
  </si>
  <si>
    <t>CATEPST1334YCN2</t>
  </si>
  <si>
    <t>CAHP1200UCN2</t>
  </si>
  <si>
    <t>CATEPST1951KCN</t>
  </si>
  <si>
    <t>Cart Comp Eps T1951/XP101/201 Black</t>
  </si>
  <si>
    <t>CARBROJ4410WCH</t>
  </si>
  <si>
    <t>Kit Cart Rec Brother 4510/LC103 s/chip</t>
  </si>
  <si>
    <t>CIEP6200EC</t>
  </si>
  <si>
    <t>Cilindro Epson 6200/5500/ S051099/ 5700</t>
  </si>
  <si>
    <t>TIBRUCYOL</t>
  </si>
  <si>
    <t>Tinta Brother Universal Cyan 1 Lt YOYO</t>
  </si>
  <si>
    <t>CDHP1005MKI</t>
  </si>
  <si>
    <t>Cuchilla Dosif  HP 1005/35A/1505 MKI</t>
  </si>
  <si>
    <t>CATEPST1953MCN</t>
  </si>
  <si>
    <t>Cart Comp Eps T1953/XP101/201 Magenta</t>
  </si>
  <si>
    <t>JEVEGD</t>
  </si>
  <si>
    <t>Jeringa c/Ventosa Grande 20 ml</t>
  </si>
  <si>
    <t>CATEPST1954YCN</t>
  </si>
  <si>
    <t>Cart Comp Eps T1954/XP101/201 Yellow</t>
  </si>
  <si>
    <t>CIHP3015EC</t>
  </si>
  <si>
    <t>Cilindro HP 3010/55A/55X EC</t>
  </si>
  <si>
    <t>CANPG140KOR</t>
  </si>
  <si>
    <t>TINTA CANON PG 140 BK ORIGINAL</t>
  </si>
  <si>
    <t>OHPCZ113AL</t>
  </si>
  <si>
    <t>Cartucho de Tinta HP 670 Black Original</t>
  </si>
  <si>
    <t>CHXE3020GN</t>
  </si>
  <si>
    <t>Chip Xerox 3020/106R02773/3025 1.5K</t>
  </si>
  <si>
    <t>CASA1910CN2</t>
  </si>
  <si>
    <t>Cart Comp Nvo Sam 1910/105L N</t>
  </si>
  <si>
    <t>TIHP8000PKYOL</t>
  </si>
  <si>
    <t>Tinta HP 8500/940 Pigm Black 1 Lt  YOYO</t>
  </si>
  <si>
    <t>OCANPG145</t>
  </si>
  <si>
    <t>Cart Tinta Canon PG145/MG2410 Black Orig</t>
  </si>
  <si>
    <t>TOBRUNIVYO500</t>
  </si>
  <si>
    <t>CAHP1025CCN</t>
  </si>
  <si>
    <t>Cart Comp Nvo HP 1025/311A Cyan</t>
  </si>
  <si>
    <t>CHHPUNIV1XGN  </t>
  </si>
  <si>
    <t>Chip HP 1320/1300/2300/2400/4350 AR</t>
  </si>
  <si>
    <t>OHPCC640WL</t>
  </si>
  <si>
    <t>Cartucho de Tinta HP 60 Black Original</t>
  </si>
  <si>
    <t>CABR1112CN2</t>
  </si>
  <si>
    <t>CATEPST1952CCN</t>
  </si>
  <si>
    <t>Cart Comp Eps T1952/XP101/201 Cyan</t>
  </si>
  <si>
    <t>TIHPUPMYOL</t>
  </si>
  <si>
    <t>Tinta Pigm/Vivera HP22/57/93/122 Mag LT</t>
  </si>
  <si>
    <t>CAHP1025YCN</t>
  </si>
  <si>
    <t>Cart Comp Nvo HP 1025/312A Yellow</t>
  </si>
  <si>
    <t>CIHP4000MKI</t>
  </si>
  <si>
    <t>Cilindro HP 4000/27A MKI</t>
  </si>
  <si>
    <t>CHXE3635GN10K</t>
  </si>
  <si>
    <t>Chip Xerox 3635 10K</t>
  </si>
  <si>
    <t>CASA1640CN2</t>
  </si>
  <si>
    <t>Cart Comp Nvo Sam ML2240/ML108/2240 N</t>
  </si>
  <si>
    <t>TIEPSM105PKGN140</t>
  </si>
  <si>
    <t>Tinta Eps M100/T774/M205 Pigm Bk 140ml</t>
  </si>
  <si>
    <t>PRO1</t>
  </si>
  <si>
    <t>CAHP1025MCN</t>
  </si>
  <si>
    <t>Cart Comp Nvo HP 1025/313A Magenta</t>
  </si>
  <si>
    <t>Chip Xerox Phaser 3300</t>
  </si>
  <si>
    <t>CASA2022CN2</t>
  </si>
  <si>
    <t>LUTAMKI120</t>
  </si>
  <si>
    <t>Talco Lubricante 120g (40 oz)  MKI</t>
  </si>
  <si>
    <t>TOSHAL1000GN</t>
  </si>
  <si>
    <t>Toner Botella Sharp AL1000  XD100 220g</t>
  </si>
  <si>
    <t>CATEPST1332CCN2</t>
  </si>
  <si>
    <t>OCANCL146</t>
  </si>
  <si>
    <t>Cart Tinta Canon CL146/M2410/MG2510 Orig</t>
  </si>
  <si>
    <t>CHSA3470GN</t>
  </si>
  <si>
    <t>Chip Sam 3471 10K</t>
  </si>
  <si>
    <t>OHPCE255A</t>
  </si>
  <si>
    <t>Cartucho de Toner HP 55A 3015 Original</t>
  </si>
  <si>
    <t>CAHPM451KXCN</t>
  </si>
  <si>
    <t>Cart Comp Nvo HP M451/CE410X Black</t>
  </si>
  <si>
    <t>CABR5450DCN</t>
  </si>
  <si>
    <t>ENBR3170GN</t>
  </si>
  <si>
    <t>Engrane Brother 3140/ TN221/241/251/291</t>
  </si>
  <si>
    <t>ENBR2230GN</t>
  </si>
  <si>
    <t>Engrane Brother TN420/TN450/2240/2270DW</t>
  </si>
  <si>
    <t>CAHP2025CCN</t>
  </si>
  <si>
    <t>Cart Comp Nvo HP 2025/531A/CM2320 Cyan</t>
  </si>
  <si>
    <t>OHPCC643WL</t>
  </si>
  <si>
    <t>Cartucho de Tinta HP 60 Tricolor Origina</t>
  </si>
  <si>
    <t>BOTIAN3X5</t>
  </si>
  <si>
    <t>Bolsa Tinta Chica Antiestatica  HP 21/22</t>
  </si>
  <si>
    <t>4A5</t>
  </si>
  <si>
    <t>CIHP3525MKI</t>
  </si>
  <si>
    <t>Cilindro HP 3530/250A/251A/252A/253A MKI</t>
  </si>
  <si>
    <t>CHXE6121CMYKGN</t>
  </si>
  <si>
    <t>Chip Xerox 6121 Cyan/Mag/Yellow/Black</t>
  </si>
  <si>
    <t>OHPCN049AL</t>
  </si>
  <si>
    <t>Cartucho de Tinta HP 950 Black Original</t>
  </si>
  <si>
    <t>CAHP2025YCN</t>
  </si>
  <si>
    <t>Cart Comp Nvo HP 2025/532A/CM2320 Yellow</t>
  </si>
  <si>
    <t>OHPF6V31AL</t>
  </si>
  <si>
    <t>Cartucho de Tinta HP 664XL/DJ 2135 Black</t>
  </si>
  <si>
    <t>OHPCN045AL</t>
  </si>
  <si>
    <t>Cartucho de Tinta HP 950 XL Black Origin</t>
  </si>
  <si>
    <t>CAHP2025KCN</t>
  </si>
  <si>
    <t>Cart Comp Nvo HP 2025/530A/CM2320 Black</t>
  </si>
  <si>
    <t>CAREPST50</t>
  </si>
  <si>
    <t>Kit Cart Rec Eps T50/R290/ 82N 6 colores</t>
  </si>
  <si>
    <t>CAHP2025MCN</t>
  </si>
  <si>
    <t>Cart Comp Nvo HP 2025/533A/CM2320 Mag</t>
  </si>
  <si>
    <t>OHPCN050AL</t>
  </si>
  <si>
    <t>Cartucho de Tinta HP 951 Cyan Original</t>
  </si>
  <si>
    <t>TOHP4200MKI700</t>
  </si>
  <si>
    <t>Toner HP  4200/38A/4240/4250 700g MKI</t>
  </si>
  <si>
    <t>CHHP4015GN</t>
  </si>
  <si>
    <t>Chip HP 4515/64X ALTO RENDIM</t>
  </si>
  <si>
    <t>TOHP1005YO100</t>
  </si>
  <si>
    <t>Toner HP 1005/ 35A/1102 100g YOYO</t>
  </si>
  <si>
    <t>CAHPM176CCN</t>
  </si>
  <si>
    <t>Cart Comp Nvo HP M177/CF351/130 Cyan</t>
  </si>
  <si>
    <t>CHSA3050GN</t>
  </si>
  <si>
    <t>Chip Sam 3050/3051 8K</t>
  </si>
  <si>
    <t>OHPQ5949X</t>
  </si>
  <si>
    <t>Cartucho Toner 49X  HP 1160/1320X Orig</t>
  </si>
  <si>
    <t>CHDE1600GN</t>
  </si>
  <si>
    <t>Chip Dell 1600 Black</t>
  </si>
  <si>
    <t>CATHP8721KCN</t>
  </si>
  <si>
    <t>Cart Comp Nvo HP 02 Black  SC</t>
  </si>
  <si>
    <t>CATHPC4280CCN</t>
  </si>
  <si>
    <t>Cart Comp/Rem HP 75 Tricolor</t>
  </si>
  <si>
    <t>CHHPJ14KGN</t>
  </si>
  <si>
    <t>Chip HP Univ J14/M476/M177/M251 Black</t>
  </si>
  <si>
    <t>CABR210KCN</t>
  </si>
  <si>
    <t>Cart Comp Brother LC 41 Bk</t>
  </si>
  <si>
    <t>OEPST296120</t>
  </si>
  <si>
    <t>Cartucho de Tinta EPS XP-231/431 Black O</t>
  </si>
  <si>
    <t>CABR2270CN2</t>
  </si>
  <si>
    <t>OHPCE390A</t>
  </si>
  <si>
    <t>Cartucho de Toner HP 4555 Original</t>
  </si>
  <si>
    <t>CHHP3525YGN</t>
  </si>
  <si>
    <t>Chip HP CP3525/3530/52A  Yellow 7K</t>
  </si>
  <si>
    <t>CHXE6125YGN</t>
  </si>
  <si>
    <t>Chip Xerox Phaser 6125 Yellow</t>
  </si>
  <si>
    <t>OEPT133120K</t>
  </si>
  <si>
    <t>Cartucho de Tinta Epson 133 Black Origin</t>
  </si>
  <si>
    <t>CHHPJ14MGN</t>
  </si>
  <si>
    <t>Chip HP Univ J14/M476/M177/M251 Mag</t>
  </si>
  <si>
    <t>CHHPJ14YGN</t>
  </si>
  <si>
    <t>Chip HP Univ J14/M476/M177/M251 Yell</t>
  </si>
  <si>
    <t>TOBR3040M45SC</t>
  </si>
  <si>
    <t>Toner Brother HL3070/TN-210 Mag 45g  SC</t>
  </si>
  <si>
    <t>CHLXE250GN</t>
  </si>
  <si>
    <t>Chip Lexmark OPTRA  E250/250dn/350 3.5k</t>
  </si>
  <si>
    <t>TOCAUNIVYO500</t>
  </si>
  <si>
    <t>Toner Canon Univ IR/NP/GP/GPR 500g YOYO</t>
  </si>
  <si>
    <t>ENBR2040GN</t>
  </si>
  <si>
    <t>Engrane Brother 2070/ TN350/MFC7820n GEN</t>
  </si>
  <si>
    <t>CATEPST0823MCN</t>
  </si>
  <si>
    <t>Cart Comp Eps T0823 Magenta</t>
  </si>
  <si>
    <t>CILX230EC</t>
  </si>
  <si>
    <t>Cilindro Lexmark E232/30/332 EC</t>
  </si>
  <si>
    <t>CHHPJ14CGN</t>
  </si>
  <si>
    <t>Chip HP Univ J14/M476/M177/M251 Cyan</t>
  </si>
  <si>
    <t>TIEPSR270LMYOL</t>
  </si>
  <si>
    <t>Tinta Eps HD R270/R290/T50 Magenta Light</t>
  </si>
  <si>
    <t>OCANCL211XC</t>
  </si>
  <si>
    <t>Cartucho de Tinta Canon CL 211 XL Color</t>
  </si>
  <si>
    <t>TIHP8000CYO125</t>
  </si>
  <si>
    <t>Tinta HP 8500/ 940 Cyan 125ml YOYO BA</t>
  </si>
  <si>
    <t>TOHPAXYO140</t>
  </si>
  <si>
    <t>Toner HP AX/1100/92A /5L/FX3 140g YOYO</t>
  </si>
  <si>
    <t>OEPST673120</t>
  </si>
  <si>
    <t>Botella de Tinta Eps T673120/L800 Black</t>
  </si>
  <si>
    <t>CABR210MCN</t>
  </si>
  <si>
    <t>Cart Comp Brother LC 41 Magent</t>
  </si>
  <si>
    <t>CABR210YCN</t>
  </si>
  <si>
    <t>Cart Comp Brother LC 41 Yellow</t>
  </si>
  <si>
    <t>TOHP2550MMKI150</t>
  </si>
  <si>
    <t>Toner HP 2500/9703A/3963A Mag 150g MKI</t>
  </si>
  <si>
    <t>CARHP8600</t>
  </si>
  <si>
    <t>Kit Cart HP Rec  Pro8100/950/951 c/nivel</t>
  </si>
  <si>
    <t>TIEPSR270LCYOL</t>
  </si>
  <si>
    <t>Tinta Eps HD R270/R290/T50 Cyan Light 1</t>
  </si>
  <si>
    <t>CIHP3525EC</t>
  </si>
  <si>
    <t>Cilindro HP 3530/CE250/CE251/CE252  ECO</t>
  </si>
  <si>
    <t>CABR210CCN</t>
  </si>
  <si>
    <t>Cart Comp Brother LC 41 Cyan</t>
  </si>
  <si>
    <t>OEPST296220</t>
  </si>
  <si>
    <t>Cartucho de Tinta EPS XP-231/431 Cyan Or</t>
  </si>
  <si>
    <t>OEPST296420</t>
  </si>
  <si>
    <t>Cartucho de Tinta EPS XP-231/431 Yellow</t>
  </si>
  <si>
    <t>TIBAYND1000</t>
  </si>
  <si>
    <t>Tinta Dye Yell HP/Eps/Can/Bro/Lex Dye 1L</t>
  </si>
  <si>
    <t>CAHP5200CN</t>
  </si>
  <si>
    <t>Cart Comp Nvo HP 5200/7516A</t>
  </si>
  <si>
    <t>CARHP6500</t>
  </si>
  <si>
    <t>Kit Cart Rec HP 6000/920 s/nivel</t>
  </si>
  <si>
    <t>TOBR3040K85SC</t>
  </si>
  <si>
    <t>Toner Brother HL3070/TN-210 Bk 85g  SC</t>
  </si>
  <si>
    <t>CHXE6110KGN</t>
  </si>
  <si>
    <t>Chip Xerox Phaser 6110 Black</t>
  </si>
  <si>
    <t>CHHP3525CGN</t>
  </si>
  <si>
    <t>Chip HP CP3525/3530/51A  Cyan 7K</t>
  </si>
  <si>
    <t>CHXE6121CGN</t>
  </si>
  <si>
    <t>*Chip Xerox 6121 Cyan</t>
  </si>
  <si>
    <t>OHPC9352AL</t>
  </si>
  <si>
    <t>Cartucho de Tinta HP 22 Tricolor Origina</t>
  </si>
  <si>
    <t>OEPST296320</t>
  </si>
  <si>
    <t>Cartucho de Tinta EPS XP-231/431 Mag Ori</t>
  </si>
  <si>
    <t>OEPST673520</t>
  </si>
  <si>
    <t>Botella de Tinta Eps T673220/L800 L Cyan</t>
  </si>
  <si>
    <t>CAXE3010CN2</t>
  </si>
  <si>
    <t>TOHP1518UKYO500</t>
  </si>
  <si>
    <t>Toner HP Univ 1215/1415/2025 K 500g YOYO</t>
  </si>
  <si>
    <t>TIEPSR270KYOL</t>
  </si>
  <si>
    <t>Tinta Eps HD R270/R290/T50 Black 1 Lt YO</t>
  </si>
  <si>
    <t>CABR4150YCN</t>
  </si>
  <si>
    <t>CAHP2600CCO</t>
  </si>
  <si>
    <t>Cart Comp HP 2600/6001/CM1015 Cyan</t>
  </si>
  <si>
    <t>PAPERC</t>
  </si>
  <si>
    <t>Papel Foto Perla 798112  Carta c/20 hoja</t>
  </si>
  <si>
    <t>TIEPSDBLCYOL</t>
  </si>
  <si>
    <t>Tinta Durabrite Photo Cyan 1 Lt YOYO</t>
  </si>
  <si>
    <t>OEPT133220C</t>
  </si>
  <si>
    <t>Cartucho de Tinta Epson 133 Cyan Origina</t>
  </si>
  <si>
    <t>CHXE6125CGN</t>
  </si>
  <si>
    <t>Chip Xerox Phaser 6125 Cyan</t>
  </si>
  <si>
    <t>OHPQ2612A</t>
  </si>
  <si>
    <t>Cartucho Toner 12A HP 1010/1012 Original</t>
  </si>
  <si>
    <t>CHXE6121YGN</t>
  </si>
  <si>
    <t>*Chip Xerox 6121 Yellow</t>
  </si>
  <si>
    <t>OSAML1660</t>
  </si>
  <si>
    <t>Cartucho de Toner Sam 1660/104 Original</t>
  </si>
  <si>
    <t>OEPST673420</t>
  </si>
  <si>
    <t>Botella de Tinta Eps T673420/L800 Yellow</t>
  </si>
  <si>
    <t>CIHP5200MKI</t>
  </si>
  <si>
    <t>Cilindro HP 5200 MKI</t>
  </si>
  <si>
    <t>CIHP8100MKI</t>
  </si>
  <si>
    <t>Cilindro HP 8100/82X/8X MKI</t>
  </si>
  <si>
    <t>CISA2150EC</t>
  </si>
  <si>
    <t>Cilindro Sam 2151/52 Sam 2550 ECO</t>
  </si>
  <si>
    <t>TOBR3040Y65SC</t>
  </si>
  <si>
    <t>Toner Brother HL3070/TN-210 Yell 65g SC</t>
  </si>
  <si>
    <t>CHHP5200GN</t>
  </si>
  <si>
    <t>Chip HP 5200 ECO</t>
  </si>
  <si>
    <t>CHSA6555GN</t>
  </si>
  <si>
    <t>Chip Sam 6545 Aproxi 20k</t>
  </si>
  <si>
    <t>OEPT132120</t>
  </si>
  <si>
    <t>Cartucho de Tinta Epson T132120 Black Or</t>
  </si>
  <si>
    <t>CATHP610KCN</t>
  </si>
  <si>
    <t>Cart Comp Nvo HP 20 CP1160  Black</t>
  </si>
  <si>
    <t>CAKM1135CO</t>
  </si>
  <si>
    <t>Toner Cart KM FS1035/TK-1142 240g</t>
  </si>
  <si>
    <t>TIEPSBDLCYO125</t>
  </si>
  <si>
    <t>Tinta Durabrite  Photo Cyan 125ml YOYO</t>
  </si>
  <si>
    <t>CAKMTK3102CO</t>
  </si>
  <si>
    <t>Toner Cart  Kyocera FS-2100DN/M3040/3540</t>
  </si>
  <si>
    <t>CHXE3600GN</t>
  </si>
  <si>
    <t>Chip Xerox 3600 7K</t>
  </si>
  <si>
    <t>CATHP1410KCN</t>
  </si>
  <si>
    <t>Cart Comp Nvo HP 21 F4140 Black</t>
  </si>
  <si>
    <t>CAHP3525XKCN</t>
  </si>
  <si>
    <t>Cart Comp Nvo HP 3525/250X/CM3530 Black</t>
  </si>
  <si>
    <t>TOHP1160YO130</t>
  </si>
  <si>
    <t>Toner HP 2015/49A 130g YOYO</t>
  </si>
  <si>
    <t>CAKMTK132CN</t>
  </si>
  <si>
    <t>Toner Cart KM FS1100/TK132/FS1028</t>
  </si>
  <si>
    <t>SCHPD5460</t>
  </si>
  <si>
    <t>Sist Cont HP D7560/ 5colores/564 s/nivel</t>
  </si>
  <si>
    <t>SCEPSK101</t>
  </si>
  <si>
    <t>Sist Cont Eps K101/ T1361 Black</t>
  </si>
  <si>
    <t>CAREPSC63</t>
  </si>
  <si>
    <t>Kit Cart Rec Eps C65/C83/461/472/73/74</t>
  </si>
  <si>
    <t>CHXE6110YGN</t>
  </si>
  <si>
    <t>Chip Xerox Phaser 6110 Yellow</t>
  </si>
  <si>
    <t>CHSA4720GN</t>
  </si>
  <si>
    <t>Chip Sam SCX 4720</t>
  </si>
  <si>
    <t>OEPT133320M</t>
  </si>
  <si>
    <t>Cartucho de Tinta Epson 133 Magenta Orig</t>
  </si>
  <si>
    <t>OEPT073220C</t>
  </si>
  <si>
    <t>Cartucho de Tinta Epson T0732 Cyan Origi</t>
  </si>
  <si>
    <t>OEPST673220</t>
  </si>
  <si>
    <t>Botella de Tinta Eps T673220/L800 Cyan</t>
  </si>
  <si>
    <t>OEPST673620</t>
  </si>
  <si>
    <t>Botella de Tinta Eps T673220/L800 L Mag</t>
  </si>
  <si>
    <t>OHPCE320AK</t>
  </si>
  <si>
    <t>Cartucho Toner CE320  HP 1415/1525 Bk Or</t>
  </si>
  <si>
    <t>CIBR3040EC</t>
  </si>
  <si>
    <t>Cilindro Brother 3040/TN-210 ECO</t>
  </si>
  <si>
    <t>CARIA1035CO</t>
  </si>
  <si>
    <t>Toner Cart  AFICIO 1035/1045 550g</t>
  </si>
  <si>
    <t>TIEPSDBLMYOL</t>
  </si>
  <si>
    <t>Tinta Durabrite Photo Magenta 1 Lt YOYO</t>
  </si>
  <si>
    <t>CAHP1102CO</t>
  </si>
  <si>
    <t>Cart Comp HP 1102/ 285A/M1130</t>
  </si>
  <si>
    <t>OEPT133420Y</t>
  </si>
  <si>
    <t>Cartucho de Tinta Epson 133 Yellow Origi</t>
  </si>
  <si>
    <t>CHXE6128KGN</t>
  </si>
  <si>
    <t>Chip Xerox 6128 /106R01459 3.1KBlack</t>
  </si>
  <si>
    <t>CATHP8721CCN</t>
  </si>
  <si>
    <t>Cart Comp Nvo HP 02/C8771 Cyan * ch</t>
  </si>
  <si>
    <t>TOHP2300MKI355</t>
  </si>
  <si>
    <t>Toner HP 2300/ 10A 355g MKI</t>
  </si>
  <si>
    <t>CIHP2500SC</t>
  </si>
  <si>
    <t>Cilindro HP 1500/60A/61A/62A/63A/2500 SC</t>
  </si>
  <si>
    <t>OHPC8727AL</t>
  </si>
  <si>
    <t>Cartucho de Tinta HP 27 Black Original</t>
  </si>
  <si>
    <t>CIHP9000EC</t>
  </si>
  <si>
    <t>Cilindro HP 9040/9000 43X ECO</t>
  </si>
  <si>
    <t>OHPC6578DL</t>
  </si>
  <si>
    <t>Cartucho de Tinta HP 78 Tricolor Origina</t>
  </si>
  <si>
    <t>CHXE6120KGN</t>
  </si>
  <si>
    <t>Chip Xerox 6120 Black</t>
  </si>
  <si>
    <t>CIBR1240MKI</t>
  </si>
  <si>
    <t>Cilindro Brother 1440/DR400/510/TN430MKI</t>
  </si>
  <si>
    <t>CHSA2550GN</t>
  </si>
  <si>
    <t>Chip Sam 2550 10 k</t>
  </si>
  <si>
    <t>OHPCB337WL</t>
  </si>
  <si>
    <t>Cartucho de Tinta HP 75 Tricolor Origina</t>
  </si>
  <si>
    <t>CATHPD4160KCN</t>
  </si>
  <si>
    <t>Cart Comp Nvo HP 98 Black</t>
  </si>
  <si>
    <t>OHPCB320WL</t>
  </si>
  <si>
    <t>Cartucho de Tinta HP 564 Yellow Original</t>
  </si>
  <si>
    <t>OHPF6V30AL</t>
  </si>
  <si>
    <t>Cartucho de Tinta HP 664XL/DJ 2135 Tric</t>
  </si>
  <si>
    <t>OEPST673330</t>
  </si>
  <si>
    <t>Botella de Tinta Eps T673320/L800 Mag</t>
  </si>
  <si>
    <t>CHHP2550YGN</t>
  </si>
  <si>
    <t>Chip HP 2820/2840 Yellow</t>
  </si>
  <si>
    <t>CATEPST039CCN</t>
  </si>
  <si>
    <t>Cart Comp Eps T039 Color FUERA DE LÍNEA</t>
  </si>
  <si>
    <t>SCHP8100</t>
  </si>
  <si>
    <t>Sist Cont HP Pro 8600/ 951/ 950 c/nivel</t>
  </si>
  <si>
    <t>TORI3400YO220</t>
  </si>
  <si>
    <t>Toner Ricoh Aficio 3410/3510 220g YOYO</t>
  </si>
  <si>
    <t>CATHPD3070KXLCN</t>
  </si>
  <si>
    <t>Cart Comp HP 564XL/CB321WL/684WXL Black</t>
  </si>
  <si>
    <t>CARHPX451</t>
  </si>
  <si>
    <t>Kit Cart Rec HP X476/970/971C/M/Y</t>
  </si>
  <si>
    <t>CAHP3525YCN</t>
  </si>
  <si>
    <t>Cart Comp Nvo HP 3525/252A/CM3530 Yellow</t>
  </si>
  <si>
    <t>TOHP2550MSC150</t>
  </si>
  <si>
    <t>Toner HP 2500/9703A/3963A Magenta 150g S</t>
  </si>
  <si>
    <t>CAHP3525MCN</t>
  </si>
  <si>
    <t>Cart Comp Nvo HP 3525/253A/CM3530 Mag</t>
  </si>
  <si>
    <t>CHDE1320YGN</t>
  </si>
  <si>
    <t>Chip Dell 1320 Yellow</t>
  </si>
  <si>
    <t>TIHPUPLCYOL</t>
  </si>
  <si>
    <t>Tinta Pigm HP Cyan Light 1 Lt YOYO</t>
  </si>
  <si>
    <t>RMHP4515GN</t>
  </si>
  <si>
    <t>Rod Magnético HP 4014/64A/4015</t>
  </si>
  <si>
    <t>CHSA350KGN</t>
  </si>
  <si>
    <t>Chip Sam CLP350 Black 4K</t>
  </si>
  <si>
    <t>CHSA350CGN</t>
  </si>
  <si>
    <t>Chip Sam CLP350 Cyan  2K</t>
  </si>
  <si>
    <t>ROPAKXFA93CO</t>
  </si>
  <si>
    <t>Rollo Comp Panasonic P/Fax KX-FA93 FA57</t>
  </si>
  <si>
    <t>CHSA350YGN</t>
  </si>
  <si>
    <t>Chip Sam CLP350 Yellow  2K</t>
  </si>
  <si>
    <t>CHSA350MGN</t>
  </si>
  <si>
    <t>Chip Sam CLP350 Magenta 2K</t>
  </si>
  <si>
    <t>CHSA2165GN</t>
  </si>
  <si>
    <t>*Chip Sam 2165/Sam2160/ Sam 101 1.5K</t>
  </si>
  <si>
    <t>OHPC6614AD</t>
  </si>
  <si>
    <t>Cartucho de Tinta HP 20 Black Original</t>
  </si>
  <si>
    <t>TIHPVIKYOL</t>
  </si>
  <si>
    <t>Tinta Vivera HP 92/94/96 Black 1 Lt YOYO</t>
  </si>
  <si>
    <t>CATHP1610KCIP</t>
  </si>
  <si>
    <t>Cart Comp Nvo HP 94 Black</t>
  </si>
  <si>
    <t>TOHP1518UYYO500</t>
  </si>
  <si>
    <t>Toner HP Univ 1215/1415/2025 Y 500g YOYO</t>
  </si>
  <si>
    <t>CABR5240CN2</t>
  </si>
  <si>
    <t>CAHP2035CO</t>
  </si>
  <si>
    <t>Cart Comp HP 2035/505A/2055</t>
  </si>
  <si>
    <t>OSACLP360M</t>
  </si>
  <si>
    <t>Cartucho de Toner Sam CLP 365/406 Magent</t>
  </si>
  <si>
    <t>OHPCE402A</t>
  </si>
  <si>
    <t>Cartucho de Toner HP 551 Yellow Original</t>
  </si>
  <si>
    <t>TIEPSHDLMYO125</t>
  </si>
  <si>
    <t>Tinta Eps HD Magenta Light 125ml YOYO</t>
  </si>
  <si>
    <t>TIHP8000KYOL</t>
  </si>
  <si>
    <t>Tinta HP 8500/ 940 Black 1 Lt  YOYO BA</t>
  </si>
  <si>
    <t>CARHP8000</t>
  </si>
  <si>
    <t>Kit Cart Rec HP 8500/ 940 (C4902/03/04</t>
  </si>
  <si>
    <t>CHHP8250MGN</t>
  </si>
  <si>
    <t>Chip HP 02 Magenta</t>
  </si>
  <si>
    <t>CAKMTK1102CN</t>
  </si>
  <si>
    <t>Toner Cart FS 1024/TK1102/FS 1110</t>
  </si>
  <si>
    <t>TOHP1525KMKI50</t>
  </si>
  <si>
    <t>Toner HP 1415/ 320A Black 50g MKI</t>
  </si>
  <si>
    <t>CHHP8250KGN</t>
  </si>
  <si>
    <t>Chip HP 02 Black</t>
  </si>
  <si>
    <t>CHHP8250MLGN</t>
  </si>
  <si>
    <t>Chip HP 02 Magenta Light</t>
  </si>
  <si>
    <t>CHHP8250CGN</t>
  </si>
  <si>
    <t>Chip HP 02 Cyan</t>
  </si>
  <si>
    <t>CHHP8250YGN</t>
  </si>
  <si>
    <t>Chip HP 02 Yellow</t>
  </si>
  <si>
    <t>CHDE1320MGN</t>
  </si>
  <si>
    <t>Chip Dell 1320 Magenta</t>
  </si>
  <si>
    <t>CHHP8250CLGN</t>
  </si>
  <si>
    <t>Chip HP 02 Cyan Light</t>
  </si>
  <si>
    <t>CHXE6180YGN</t>
  </si>
  <si>
    <t>Chip Xerox Phaser 6180 Yellow</t>
  </si>
  <si>
    <t>CHXE6180CGN</t>
  </si>
  <si>
    <t>Chip Xerox Phaser 6180 Cyan</t>
  </si>
  <si>
    <t>OHPCC641WL</t>
  </si>
  <si>
    <t>Cartucho de Tinta HP 60 XL Black Origina</t>
  </si>
  <si>
    <t>CHSA510MGN</t>
  </si>
  <si>
    <t>Chip Sam CLP510 Magenta 5K</t>
  </si>
  <si>
    <t>CHDE1710GN</t>
  </si>
  <si>
    <t>Chip Dell P1710</t>
  </si>
  <si>
    <t>CATEPST009CCN</t>
  </si>
  <si>
    <t>Cart Comp Eps T009 Color</t>
  </si>
  <si>
    <t>CATEPST036KCN</t>
  </si>
  <si>
    <t>Cart Comp Eps T036 Black</t>
  </si>
  <si>
    <t>RMHP4200GN</t>
  </si>
  <si>
    <t>Rod Magnético HP 4300</t>
  </si>
  <si>
    <t>CASA1660YO</t>
  </si>
  <si>
    <t>CATEPST017KCN</t>
  </si>
  <si>
    <t>Cart Comp Eps T017 Black</t>
  </si>
  <si>
    <t>CHHP1505GN</t>
  </si>
  <si>
    <t>Chip HP 1120/1522/36A ECO</t>
  </si>
  <si>
    <t>CHXE3450GN</t>
  </si>
  <si>
    <t>Chip Xerox 3450</t>
  </si>
  <si>
    <t>OHPC6615DL</t>
  </si>
  <si>
    <t>Cartucho de Tinta HP 15 Black Original</t>
  </si>
  <si>
    <t>OHPC8728AL</t>
  </si>
  <si>
    <t>Cartucho de Tinta HP 28 Tricolor Origina</t>
  </si>
  <si>
    <t>OEPT073320M</t>
  </si>
  <si>
    <t>Cartucho Tinta Epson T0733 Magenta Or</t>
  </si>
  <si>
    <t>OSACLP360C</t>
  </si>
  <si>
    <t>Cartucho de Toner Sam CLP 365/406 Cyan O</t>
  </si>
  <si>
    <t>SCHP8600</t>
  </si>
  <si>
    <t>Sist Cont HP Pro 8100/8600/ 950</t>
  </si>
  <si>
    <t>CAKMTK162CN2</t>
  </si>
  <si>
    <t>Toner Cart FS 1120/1120D/TK-162 100g</t>
  </si>
  <si>
    <t>OBRTN420</t>
  </si>
  <si>
    <t>Cartucho Toner Brother 7060/7065/2130/22</t>
  </si>
  <si>
    <t>TISUBLCYO125</t>
  </si>
  <si>
    <t>Tinta Sublimacion Cyan Light 125ml YOYO</t>
  </si>
  <si>
    <t>CIHP4525MKI</t>
  </si>
  <si>
    <t>Cilindro HP 4525 MKI</t>
  </si>
  <si>
    <t>CATHP8775LMCN</t>
  </si>
  <si>
    <t>Cart Comp Nvo HP 02 Magenta Light</t>
  </si>
  <si>
    <t>CATHPJ4540KCN</t>
  </si>
  <si>
    <t>Cart Comp Nvo HP 901 Black</t>
  </si>
  <si>
    <t>CAHP3005YO</t>
  </si>
  <si>
    <t>Cart Comp HP 3005/7551A/3035 YOYO</t>
  </si>
  <si>
    <t>OHPQ6000A</t>
  </si>
  <si>
    <t>Cartucho de Toner HP 2600 Black Original</t>
  </si>
  <si>
    <t>OSAML1610</t>
  </si>
  <si>
    <t>Cartucho de Toner Sam 1610 Original</t>
  </si>
  <si>
    <t>OSACLP360Y</t>
  </si>
  <si>
    <t>Cartucho de Toner Sam CLP 365/406 Yellow</t>
  </si>
  <si>
    <t>CATHPD3070CXLCN</t>
  </si>
  <si>
    <t>Cart Comp HP 564XL/CB323WL Cyan</t>
  </si>
  <si>
    <t>CATHPD3070MXLCN</t>
  </si>
  <si>
    <t>Cart Comp HP 564XL/CB324WL Magenta</t>
  </si>
  <si>
    <t>CATHPD3070YXLCN</t>
  </si>
  <si>
    <t>Cart Comp HP 564XL/CB325WL Yellow</t>
  </si>
  <si>
    <t>CICANP6012GN</t>
  </si>
  <si>
    <t>Cilindro Canon 6412/C120/120F/12 GEN</t>
  </si>
  <si>
    <t>CHHP4025KGN</t>
  </si>
  <si>
    <t>Chip HP 4025/4540 Black</t>
  </si>
  <si>
    <t>CHLXMS810GN</t>
  </si>
  <si>
    <t>Chip Lex M710/524H/M810/M811/M812</t>
  </si>
  <si>
    <t>CABR4150CCO</t>
  </si>
  <si>
    <t>Cart Comp Brother 4170/TN315C Cyan 3K</t>
  </si>
  <si>
    <t>CABR4150MCO</t>
  </si>
  <si>
    <t>Cart Comp Brother 4170/TN315M Mag 3K</t>
  </si>
  <si>
    <t>CAHP4014CO</t>
  </si>
  <si>
    <t>Cart Comp HP4014/364A/4015</t>
  </si>
  <si>
    <t>OHPCE505A</t>
  </si>
  <si>
    <t>Cartucho de Toner HP 2035/2055 Original</t>
  </si>
  <si>
    <t>TOHP1518UMYO500</t>
  </si>
  <si>
    <t>Toner HP Univ 1215/1415/2025 M 500g YOYO</t>
  </si>
  <si>
    <t>CABR4150YCO</t>
  </si>
  <si>
    <t>Cart Comp Brother 4170/TN315Y Yellow 3K</t>
  </si>
  <si>
    <t>CATLXX2300CCN</t>
  </si>
  <si>
    <t>Cart Comp Nvo Lexmark 1 Color</t>
  </si>
  <si>
    <t>CAHP1415CYO</t>
  </si>
  <si>
    <t>Cart Comp HP 1415/321A/1525 Cyan YOYO</t>
  </si>
  <si>
    <t>CAHP1415MYO</t>
  </si>
  <si>
    <t>Cart Comp HP 1415/323A/1525  Mag YOYO</t>
  </si>
  <si>
    <t>CAHP1415YYO</t>
  </si>
  <si>
    <t>Cart Comp HP 1415/322A/1525 Yellow YOYO</t>
  </si>
  <si>
    <t>PCRHP8100MKI</t>
  </si>
  <si>
    <t>PCR HP 5000/9000/8100</t>
  </si>
  <si>
    <t>CAREPSXP702</t>
  </si>
  <si>
    <t>Kit Cart Rec Eps XP702/T269 5C</t>
  </si>
  <si>
    <t>TOHP4300MKI1050</t>
  </si>
  <si>
    <t>Toner HP 4250/39A/4350 42X 1050g MKI</t>
  </si>
  <si>
    <t>CHXE6180MGN</t>
  </si>
  <si>
    <t>Chip Xerox Phaser 6180 Magenta</t>
  </si>
  <si>
    <t>CHSA680CGN</t>
  </si>
  <si>
    <t>Chip Sam CLP680/CLT-506 Cyan 3.5K</t>
  </si>
  <si>
    <t>CHSA510KGN</t>
  </si>
  <si>
    <t>Chip Sam CLP510 Black 7K</t>
  </si>
  <si>
    <t>CUHP2100MKI</t>
  </si>
  <si>
    <t>Cuchilla Limp HP 2200/96A/2300/2400/2500</t>
  </si>
  <si>
    <t>CHXE6128CGN</t>
  </si>
  <si>
    <t>Chip Xerox 6128/106R01459 2.5K Cyan</t>
  </si>
  <si>
    <t>CATEPST0481KCN</t>
  </si>
  <si>
    <t>Cart Comp Eps T0481 Black</t>
  </si>
  <si>
    <t>CIHP4600MKI</t>
  </si>
  <si>
    <t>Cilindro HP 4650 MKI</t>
  </si>
  <si>
    <t>CHXE6128YGN</t>
  </si>
  <si>
    <t>Chip Xerox 6128/ 106R01458 2.5K Yellow</t>
  </si>
  <si>
    <t>TIEPSHDKYO125</t>
  </si>
  <si>
    <t>Tinta Eps HD Black 125 ML YOYO</t>
  </si>
  <si>
    <t>CHLXT420GN</t>
  </si>
  <si>
    <t>Chip Lexmark OPTRA T420 10k</t>
  </si>
  <si>
    <t>CHXE6128MGN</t>
  </si>
  <si>
    <t>Chip Xerox 6128/106R01457 2.5K Magenta</t>
  </si>
  <si>
    <t>CAKMDC1460CO</t>
  </si>
  <si>
    <t>Toner Cart  DC 1460/1470 220g</t>
  </si>
  <si>
    <t>CHXE6120YGN</t>
  </si>
  <si>
    <t>Chip Xerox  6120 Yellow</t>
  </si>
  <si>
    <t>CHXE6120MGN</t>
  </si>
  <si>
    <t>Chip Xerox 6120 Magenta</t>
  </si>
  <si>
    <t>CHHP2550MGN</t>
  </si>
  <si>
    <t>Chip HP 2820/2840 Magenta</t>
  </si>
  <si>
    <t>OHPCC644WL</t>
  </si>
  <si>
    <t>Cartucho de Tinta HP 60 XL Color Origina</t>
  </si>
  <si>
    <t>OHPCB435A</t>
  </si>
  <si>
    <t>Cartucho Toner  35A HP 1005/1006 Bk Or</t>
  </si>
  <si>
    <t>OHPC8766WL</t>
  </si>
  <si>
    <t>Cartucho de Tinta HP 95 Tricolor Oirigna</t>
  </si>
  <si>
    <t>OHPC4903AL</t>
  </si>
  <si>
    <t>Cartucho de Tinta HP 940 Cyan Oiriginal</t>
  </si>
  <si>
    <t>SCEPSTX525</t>
  </si>
  <si>
    <t>Sist Cont Eps TX525/535 /138D/1402/03/04</t>
  </si>
  <si>
    <t>CABR4040CCO</t>
  </si>
  <si>
    <t>Cart Comp Brother 4070/TN110 Cyan 1.5K</t>
  </si>
  <si>
    <t>CATEPST052CCN</t>
  </si>
  <si>
    <t>Cart Comp Eps T052 89/191</t>
  </si>
  <si>
    <t>CTCNPG40REM</t>
  </si>
  <si>
    <t>TINTA CANON PG 40 COMP NVO K</t>
  </si>
  <si>
    <t>OHPQ7553X</t>
  </si>
  <si>
    <t>Cartucho de Toner HP 2727/2010/2014X Ori</t>
  </si>
  <si>
    <t>CABR9320YCN</t>
  </si>
  <si>
    <t>Cart Comp Nvo Univ Brother TN210/40 Yell</t>
  </si>
  <si>
    <t>OHPCE322AY</t>
  </si>
  <si>
    <t>Cartucho Toner HP 1415/1525 Yellow Origi</t>
  </si>
  <si>
    <t>CAKMTK1122CN2</t>
  </si>
  <si>
    <t>Toner Cart Kyocera FS1060/TK-1122/1125</t>
  </si>
  <si>
    <t>CHSA680MGN</t>
  </si>
  <si>
    <t>Chip Sam CLP680/CLT-506 Magenta 3.5K</t>
  </si>
  <si>
    <t>OEPT082520CL</t>
  </si>
  <si>
    <t>Cartucho de Tinta Epson T0825 Cyan Light</t>
  </si>
  <si>
    <t>OHPCE310A</t>
  </si>
  <si>
    <t>Cartucho Toner CE310   HP 1025 Bk Or</t>
  </si>
  <si>
    <t>JENIPRO</t>
  </si>
  <si>
    <t>Jeringa Nipro 20 ml</t>
  </si>
  <si>
    <t>CATSE350CO</t>
  </si>
  <si>
    <t>Toner Cart STUDIO E350/352/450 675g</t>
  </si>
  <si>
    <t>TOHP1606YO110</t>
  </si>
  <si>
    <t>Toner HP 1566/1606 110g YOYO</t>
  </si>
  <si>
    <t>PAGLOSSY8.5X11/1</t>
  </si>
  <si>
    <t>Papel Fotográfico Glossy 8.5X11 200g 20h</t>
  </si>
  <si>
    <t>CAPADQTU15ECO</t>
  </si>
  <si>
    <t>Toner Cart  Panasonic DP 2310/3010 555g</t>
  </si>
  <si>
    <t>TOKMTK112YO225</t>
  </si>
  <si>
    <t>Toner Kyocera Mita FS1016/TK110 /820 225</t>
  </si>
  <si>
    <t>CAKM4530CO</t>
  </si>
  <si>
    <t>Toner Cart  KM 4530/5530 1260g</t>
  </si>
  <si>
    <t>CHOK260GN</t>
  </si>
  <si>
    <t>Chip Oki MB260/280/290 5.5K</t>
  </si>
  <si>
    <t>CABR4150KCO</t>
  </si>
  <si>
    <t>Cart Comp Brother 4170/TN315BK Black 6K</t>
  </si>
  <si>
    <t>CIHP1518EC</t>
  </si>
  <si>
    <t>Cilindro HP 1215/2025  ECO</t>
  </si>
  <si>
    <t>CHXEDC5016DGN</t>
  </si>
  <si>
    <t>Chip Xerox DrumDC5016/5020/101R00432 25K</t>
  </si>
  <si>
    <t>Engrane Brother HL5250/TN 650/580 HY GEN</t>
  </si>
  <si>
    <t>CHHP3005AGN</t>
  </si>
  <si>
    <t>Chip HP 1160/51A/1320/2400/10/20/30/2015</t>
  </si>
  <si>
    <t>CAKMTK2530CO</t>
  </si>
  <si>
    <t>Toner Cart  KM 2530/3035/4030 1900g</t>
  </si>
  <si>
    <t>TOHP1606MKI10K</t>
  </si>
  <si>
    <t>Toner HP 1102/M1536/1606 10 Kg MKI</t>
  </si>
  <si>
    <t>CACANGPR39CO</t>
  </si>
  <si>
    <t>Toner Cart Canon IR 1730/1740/1750</t>
  </si>
  <si>
    <t>OCANCL141C</t>
  </si>
  <si>
    <t>Cartucho de Tinta Canon CL 141 Color Ori</t>
  </si>
  <si>
    <t>CIOK6200EC</t>
  </si>
  <si>
    <t>Cilindro Okidata 6300/ 52114501 ECO</t>
  </si>
  <si>
    <t>CATHP7000KCN2</t>
  </si>
  <si>
    <t>Cart Comp HP 920 XL/CD975 Black W/CHIP</t>
  </si>
  <si>
    <t>Cart Comp  Nvo Sam ML-203L/M3320/3820 5K</t>
  </si>
  <si>
    <t>CHHPM551XGN</t>
  </si>
  <si>
    <t>Chip HP 507X/CE400X 11K  Black Gen</t>
  </si>
  <si>
    <t>CARI3500CN</t>
  </si>
  <si>
    <t>Cart Comp Nvo Ricoh SP3500/3510 5K</t>
  </si>
  <si>
    <t>SCDAMPER</t>
  </si>
  <si>
    <t xml:space="preserve">Regulador de presión de SC EPS/HP/CAN </t>
  </si>
  <si>
    <t>CUSHAR208GN</t>
  </si>
  <si>
    <t>Cuchilla Limp Sharp ARM208/208N E04562</t>
  </si>
  <si>
    <t>CHRI3410GN</t>
  </si>
  <si>
    <t>Chip Ricoh Aficio 3400 2.5K</t>
  </si>
  <si>
    <t>CAKMTASK5150CCO</t>
  </si>
  <si>
    <t>Toner Cart Taskalfa FS-C5150DN/P6021 C</t>
  </si>
  <si>
    <t>CAKMTASK5150KCO</t>
  </si>
  <si>
    <t>Toner Cart Taskalfa FS-C5150DN/P6021 K</t>
  </si>
  <si>
    <t>CAKMTASK5150MCO</t>
  </si>
  <si>
    <t>Toner Cart Taskalfa FS-C5150DN/P6021M</t>
  </si>
  <si>
    <t>CAKMTASK5150YCO</t>
  </si>
  <si>
    <t>Toner Cart Taskalfa FS-C5150DN/P6021Y</t>
  </si>
  <si>
    <t>TOHPUNIYO1K</t>
  </si>
  <si>
    <t>Toner HP Univ 1010/1200/P2015/2035 1K</t>
  </si>
  <si>
    <t>TOSAUNI500YO</t>
  </si>
  <si>
    <t>Toner Sam/Lexmark/Xerox Univ 500g YOYO</t>
  </si>
  <si>
    <t>TORI4015GN215</t>
  </si>
  <si>
    <t>Toner Botella Ricoh FT-3813/4015 215g</t>
  </si>
  <si>
    <t>KTCANGPR22</t>
  </si>
  <si>
    <t>Kit Canon iR1022/GPR22/ 1019 Drum/WB/PCR</t>
  </si>
  <si>
    <t>8d7</t>
  </si>
  <si>
    <t>CASA1910LCO</t>
  </si>
  <si>
    <t>Cart Comp Sam 1910/ML105 Alto R.</t>
  </si>
  <si>
    <t>PATRANCL</t>
  </si>
  <si>
    <t>Papel Transfer Claro Sublimación 10 H</t>
  </si>
  <si>
    <t>TOHPM252C50MKI</t>
  </si>
  <si>
    <t>Toner HP M277/CF401A/M252 Cyan 50g MKI</t>
  </si>
  <si>
    <t>TOHPM252K60MKI</t>
  </si>
  <si>
    <t>Toner HP M277/CF400A/M252 Black 60g MKI</t>
  </si>
  <si>
    <t>TOHPM252Y50MKI</t>
  </si>
  <si>
    <t>Toner HP M277/CF402A/M252 Yellow 50g MKI</t>
  </si>
  <si>
    <t>CIXE2125EC</t>
  </si>
  <si>
    <t>Cilindro Xerox M2125B/ 113R00445 ECO</t>
  </si>
  <si>
    <t>CAKMTK162CO</t>
  </si>
  <si>
    <t>CHXE3325GN.</t>
  </si>
  <si>
    <t>Chip Xerox 3315/3325 (106R02313) 11K Gen</t>
  </si>
  <si>
    <t>CATHP8774LCCN</t>
  </si>
  <si>
    <t>Cart Comp Nvo HP 02 Cyan Light SC</t>
  </si>
  <si>
    <t>OLX18C2090</t>
  </si>
  <si>
    <t>Cartucho de Tinta Lexmark 14 Black Origi</t>
  </si>
  <si>
    <t>CASHMX3500CCO</t>
  </si>
  <si>
    <t>Toner Cart Sharp MX-3500/2300/2700 352g</t>
  </si>
  <si>
    <t>CASHMX3500MCO</t>
  </si>
  <si>
    <t>CASHMX3500YCO</t>
  </si>
  <si>
    <t>CASHMX3500KCO</t>
  </si>
  <si>
    <t>Toner Cart Sharp MX-3500 3501/4500 930g</t>
  </si>
  <si>
    <t>TOCA5000YO1650</t>
  </si>
  <si>
    <t>Toner Canon IR 5000/6000/GPR4 1650g YOYO</t>
  </si>
  <si>
    <t>RMSA2165GN1</t>
  </si>
  <si>
    <t>Rod Magnético Sam 2160/ML-101 ECO</t>
  </si>
  <si>
    <t>CABR1112DCN2</t>
  </si>
  <si>
    <t>Cart Comp Drum Nvo Brother 1110/TN1060/1</t>
  </si>
  <si>
    <t>CAXE3140CO</t>
  </si>
  <si>
    <t>Cart Comp Xerox 3140/3155/3160</t>
  </si>
  <si>
    <t>ATOGRASA</t>
  </si>
  <si>
    <t>Grasa Conductiva Negra 28 g:</t>
  </si>
  <si>
    <t>CATHP1015CCN    </t>
  </si>
  <si>
    <t>CATHP1015KCN    </t>
  </si>
  <si>
    <t>CATHPD2660KCO</t>
  </si>
  <si>
    <t>Cart Comp HP 60/F4480/D2660  Black</t>
  </si>
  <si>
    <t>SEHP1010EC</t>
  </si>
  <si>
    <t>Sello HP1012/12A/3010 Económico</t>
  </si>
  <si>
    <t>CUSHAR161GN</t>
  </si>
  <si>
    <t>Cuchilla Limp Sharp 162/160/200/205</t>
  </si>
  <si>
    <t>CARBROJ4620</t>
  </si>
  <si>
    <t>Kit Cart Rec Brother MFC J4420DW/LC203 c</t>
  </si>
  <si>
    <t>CASA4200CO</t>
  </si>
  <si>
    <t>Cart Comp Sam SCX 4200</t>
  </si>
  <si>
    <t>CATHP1410CCN</t>
  </si>
  <si>
    <t>Cart Comp Nvo HP 22 /F4140 Tricolor</t>
  </si>
  <si>
    <t>CAHP1415KCN</t>
  </si>
  <si>
    <t>Cart Comp Nvo HP 1415/320/250/1525 Black</t>
  </si>
  <si>
    <t>CAHP1415MCN</t>
  </si>
  <si>
    <t>Cart Comp Nvo HP 1415/323/253/1525 Mag</t>
  </si>
  <si>
    <t>CAHP1415CCN</t>
  </si>
  <si>
    <t>Cart Comp Nvo HP 1415/321/251/1525 Cyan</t>
  </si>
  <si>
    <t>CAHP1415YCN</t>
  </si>
  <si>
    <t>Cart Comp Nvo HP 1415/322/252/1525 Yello</t>
  </si>
  <si>
    <t>TOCANP6080GN</t>
  </si>
  <si>
    <t>Toner Botella Canon NP6080/7550 1.5K</t>
  </si>
  <si>
    <t>CAHP1010CN</t>
  </si>
  <si>
    <t>Cart Comp Nvo HP 1010/12A/1012/1018</t>
  </si>
  <si>
    <t>IMEPSL355</t>
  </si>
  <si>
    <t>Impresora Epson L355</t>
  </si>
  <si>
    <t>RERSKM2810</t>
  </si>
  <si>
    <t>Rod Superior Kyocera KM2810/ 2820</t>
  </si>
  <si>
    <t>CAHP1160CN</t>
  </si>
  <si>
    <t>Cart Comp Nvo HP 1160/49A/1320</t>
  </si>
  <si>
    <t>CATEPST0821KCN</t>
  </si>
  <si>
    <t>Cart Comp Eps T0821 Black</t>
  </si>
  <si>
    <t>CUSHAR450GN</t>
  </si>
  <si>
    <t>Cuchilla Limp Sharp ARM280/M350/M450</t>
  </si>
  <si>
    <t>ORIAB1219645</t>
  </si>
  <si>
    <t>Rev Ricoh Aficio 2015 Type 28 345g Org</t>
  </si>
  <si>
    <t>CABR9320KCN</t>
  </si>
  <si>
    <t>Cart Comp Nvo Univ Brother TN210/40 Bk</t>
  </si>
  <si>
    <t>CAHP2600KCO</t>
  </si>
  <si>
    <t>Cart Comp HP 2600/6000/CM1015 Black</t>
  </si>
  <si>
    <t>TOSA6320MKI250</t>
  </si>
  <si>
    <t>Toner Sam 6320/Xe M20 250g MKI</t>
  </si>
  <si>
    <t>CHHPM402AGN</t>
  </si>
  <si>
    <t>Chip HP M 402/CF226A/MFC M426 3.1K</t>
  </si>
  <si>
    <t>OLX18C1428</t>
  </si>
  <si>
    <t>Cartucho de Tinta Lexmark 28 Black Origi</t>
  </si>
  <si>
    <t>OLX10N0016</t>
  </si>
  <si>
    <t>Cartucho de Tinta Lexmark 16 Black Origi</t>
  </si>
  <si>
    <t>TOHP1005YON100</t>
  </si>
  <si>
    <t>Toner HP 1005/1505 100g YOYO</t>
  </si>
  <si>
    <t>IMEPSL350</t>
  </si>
  <si>
    <t>Impresora Epson L350</t>
  </si>
  <si>
    <t>CHRI3200GN</t>
  </si>
  <si>
    <t>Chip Ricoh SP 3200 8K</t>
  </si>
  <si>
    <t>CISHMXM283EC</t>
  </si>
  <si>
    <t>Cilindro Sharp MXM283/363/453/503</t>
  </si>
  <si>
    <t>CASAM2675CO</t>
  </si>
  <si>
    <t>Cart Comp Sam Xpres M2625/ML-116/2825 3K</t>
  </si>
  <si>
    <t>CAHP1025MCO</t>
  </si>
  <si>
    <t>Cart Comp HP 1025/313A Magenta</t>
  </si>
  <si>
    <t>TIEPSHDMYO125</t>
  </si>
  <si>
    <t>Tinta Eps HD Magenta 125ml YOYO</t>
  </si>
  <si>
    <t>CABR4040MCO</t>
  </si>
  <si>
    <t>Cart Comp Brother 4070/TN110 Mag  1.5K</t>
  </si>
  <si>
    <t>CABR4040KCO</t>
  </si>
  <si>
    <t>Cart Comp Brother 4070/TN110 Black 2.5K</t>
  </si>
  <si>
    <t>CHRI5200GN</t>
  </si>
  <si>
    <t>Chip Ricoh Aficio SP 5200/SP 5210</t>
  </si>
  <si>
    <t>TORIUNIVYO1K</t>
  </si>
  <si>
    <t>Toner Ricoh 2060/6500/MP1500 Univ 1Kg YO</t>
  </si>
  <si>
    <t>RERSKM1500</t>
  </si>
  <si>
    <t>Rod Superior Kyocera KM 1500/FS1010/16</t>
  </si>
  <si>
    <t>CISA2250EC</t>
  </si>
  <si>
    <t>Cilindro Sam 2250 ECO</t>
  </si>
  <si>
    <t>TOSAUNIVGN10K</t>
  </si>
  <si>
    <t>Toner Sam G04 Univ 10 Kg</t>
  </si>
  <si>
    <t>BULTO</t>
  </si>
  <si>
    <t>CACANGPR19CO</t>
  </si>
  <si>
    <t>Toner Cart IR 7105/7086/7090 2000g</t>
  </si>
  <si>
    <t>CABR4040YCO</t>
  </si>
  <si>
    <t>Cart Comp Brother 4070/TN110 Yellow 1.5K</t>
  </si>
  <si>
    <t>CHXE3325GN1</t>
  </si>
  <si>
    <t>TOSA300UKYO500</t>
  </si>
  <si>
    <t>Toner Sam CLP300/XE6110 Black 500g YOYO</t>
  </si>
  <si>
    <t>CHLXMS610GN</t>
  </si>
  <si>
    <t>Chip Lex MS 610dn/504X/MS410/MS415  10K</t>
  </si>
  <si>
    <t>CAHP1005CO</t>
  </si>
  <si>
    <t>Cart Comp HP 1005/35/ 1006</t>
  </si>
  <si>
    <t>TOHP4525KMKI265</t>
  </si>
  <si>
    <t>Toner HP 4025/ 260A  Black 265g MKI</t>
  </si>
  <si>
    <t>TOHP4525YMKI225</t>
  </si>
  <si>
    <t>Toner HP 4025/ 262A Yellow 225g MKI</t>
  </si>
  <si>
    <t>TOHP4525CMKI215</t>
  </si>
  <si>
    <t>Toner HP 4025/ 261A Cyan 215g MKI</t>
  </si>
  <si>
    <t>TOHP4525MMKI215</t>
  </si>
  <si>
    <t>Toner HP 4025/ 263A Magenta 215g MKI</t>
  </si>
  <si>
    <t>CHHPM552CGN</t>
  </si>
  <si>
    <t>Chip HP M553/CF361A/M552/M577 Cyan</t>
  </si>
  <si>
    <t>CHHPM552YGN</t>
  </si>
  <si>
    <t>Chip HP M553/CF362A/M552/M577 Yellow</t>
  </si>
  <si>
    <t>CHHPM552MGN</t>
  </si>
  <si>
    <t>Chip HP M553/CF363A/M552/M577 Magenta</t>
  </si>
  <si>
    <t>HP4540MCHIP</t>
  </si>
  <si>
    <t>CHIP HP CF033A (CM4540) MAGENTA</t>
  </si>
  <si>
    <t>CARIA4000CCO</t>
  </si>
  <si>
    <t>Toner Cart AFICIO MP-C4000/5000 Cya 410g</t>
  </si>
  <si>
    <t>CARIA4000MCO</t>
  </si>
  <si>
    <t>Toner Cart AFICIO MP-C4000/5000 Mag 410g</t>
  </si>
  <si>
    <t>CARIA4000YCO</t>
  </si>
  <si>
    <t>Toner Cart AFICIO MP-C4000/C5000 Yell 41</t>
  </si>
  <si>
    <t>CARIA4000KCO</t>
  </si>
  <si>
    <t>Toner Cart AFICIO MP-C4000/5000 BK 520g</t>
  </si>
  <si>
    <t>CAHPM451YYO</t>
  </si>
  <si>
    <t>Cart Comp HP M451/CE412 Yellow YOYO</t>
  </si>
  <si>
    <t>CAKMTK362CO</t>
  </si>
  <si>
    <t>Toner Cart Kyocera 4020/TK362</t>
  </si>
  <si>
    <t>CAHPM451CYO</t>
  </si>
  <si>
    <t>Cart Comp HP M451/CE411 Cyan YOYO</t>
  </si>
  <si>
    <t>CAHPM451MYO</t>
  </si>
  <si>
    <t>Cart Comp HP M451/CE413 Mag YOYO</t>
  </si>
  <si>
    <t>CAHPM451KYO</t>
  </si>
  <si>
    <t>Cart Comp HP M451/CE410 Black YOYO</t>
  </si>
  <si>
    <t>CAKMTK437CO</t>
  </si>
  <si>
    <t>Toner Cart Kyocera Taskalfa 180/181/220</t>
  </si>
  <si>
    <t>CACANGPR1/7CO</t>
  </si>
  <si>
    <t>Toner Cart IR7200/8500/105 1650g</t>
  </si>
  <si>
    <t>CAKOTN2125CO</t>
  </si>
  <si>
    <t>Toner Comp Konica TN 2125/2130/3135 464g</t>
  </si>
  <si>
    <t>CAKO947136CO</t>
  </si>
  <si>
    <t>Toner Cart 1015/1120/1212 250g</t>
  </si>
  <si>
    <t>CAHPM476UCCO</t>
  </si>
  <si>
    <t>Cart Comp Univ HP 2025/M451/M475 C</t>
  </si>
  <si>
    <t>CAHPM476UMCO</t>
  </si>
  <si>
    <t>Cart Comp Univ HP 2025/M451/M475 M</t>
  </si>
  <si>
    <t>CAHPM476UYCO</t>
  </si>
  <si>
    <t>Cart Comp Univ HP 2025/M451/M475 Y</t>
  </si>
  <si>
    <t>CAHPM476UKCO</t>
  </si>
  <si>
    <t>CAKMTK710C0</t>
  </si>
  <si>
    <t xml:space="preserve">Cart Toner FS 9130DN/9530/TK710/12 </t>
  </si>
  <si>
    <t>CAHP3600YYO</t>
  </si>
  <si>
    <t>Cart Comp HP 3600/Q6472A Yellow YOYO</t>
  </si>
  <si>
    <t>CASHAR455NTCO</t>
  </si>
  <si>
    <t>Toner Cart AR M351/M355/M455 750g</t>
  </si>
  <si>
    <t>XLINER38</t>
  </si>
  <si>
    <t>Liner para tapa de 38mm</t>
  </si>
  <si>
    <t>CHXE4510GN</t>
  </si>
  <si>
    <t>Chip Xerox 4510 19K</t>
  </si>
  <si>
    <t>XLINER24</t>
  </si>
  <si>
    <t>Liner para tapa de 24mm</t>
  </si>
  <si>
    <t>XLINER45</t>
  </si>
  <si>
    <t>Liner para tapa de 45mm</t>
  </si>
  <si>
    <t>XCTIEPS1</t>
  </si>
  <si>
    <t>Caja Epson 1 Tinta 9.5X8X2.4 cm Perico I</t>
  </si>
  <si>
    <t>XBOPL2X3</t>
  </si>
  <si>
    <t>Bolsa Plástica 4.82 x 7.23 cm c/zipper</t>
  </si>
  <si>
    <t>XTABOK</t>
  </si>
  <si>
    <t>Tapa Botella Toner Negra 38 mm</t>
  </si>
  <si>
    <t>XTABOTIY</t>
  </si>
  <si>
    <t>Tapa Botella Tinta Yellow 45 mm</t>
  </si>
  <si>
    <t>XTABOTIM</t>
  </si>
  <si>
    <t>Tapa Botella Tinta Magenta 45 mm</t>
  </si>
  <si>
    <t>XEVTO200</t>
  </si>
  <si>
    <t>Envase Plástico 200 g</t>
  </si>
  <si>
    <t>XTABOTIC</t>
  </si>
  <si>
    <t>Tapa Botella Tinta Cyan 45 mm</t>
  </si>
  <si>
    <t>TOHP1518KMKI10K</t>
  </si>
  <si>
    <t>*Toner HP 121/1518 10 KG MKI</t>
  </si>
  <si>
    <t>XTABOWL</t>
  </si>
  <si>
    <t>Tapa Botella Toner Blanca c/liner 38 mm</t>
  </si>
  <si>
    <t>XTABOTIK</t>
  </si>
  <si>
    <t>Tapa Botella Tinta Black 45 mm</t>
  </si>
  <si>
    <t>XEV1000ML</t>
  </si>
  <si>
    <t>Envase Misil 1000ml</t>
  </si>
  <si>
    <t>XCTOCHYO</t>
  </si>
  <si>
    <t>Caja Toner YOYO Chica</t>
  </si>
  <si>
    <t>TOHP1518MKIM10K</t>
  </si>
  <si>
    <t>*Toner HP 1215/540 Magenta 10Kg MKI</t>
  </si>
  <si>
    <t>XCTOMDYO</t>
  </si>
  <si>
    <t>Caja Mediana P/Toner YOYO</t>
  </si>
  <si>
    <t>XEVTO100</t>
  </si>
  <si>
    <t>Envase Plástico 100 g</t>
  </si>
  <si>
    <t>XEVTO2K</t>
  </si>
  <si>
    <t>Envase Plástico 2Kg</t>
  </si>
  <si>
    <t>XCTOGDYO</t>
  </si>
  <si>
    <t>Caja Toner YOYO Gde</t>
  </si>
  <si>
    <t>XEVTO2KMKI</t>
  </si>
  <si>
    <t>Envase Plástico 2Kg p/MKI</t>
  </si>
  <si>
    <t>XEVTO500</t>
  </si>
  <si>
    <t>Envase Toner E210 500g</t>
  </si>
  <si>
    <t>XEV1000ML1</t>
  </si>
  <si>
    <t>Envase Plástico 1000 ml</t>
  </si>
  <si>
    <t>CE285V</t>
  </si>
  <si>
    <t>CARCAZA HP CE285A C/ACCESORIOS</t>
  </si>
  <si>
    <t>CARZ</t>
  </si>
  <si>
    <t>XCINYO</t>
  </si>
  <si>
    <t>Cinta P/Embarques YOYO</t>
  </si>
  <si>
    <t>CDHP1010MKI</t>
  </si>
  <si>
    <t>Cuchilla Dosif HP 1012/12A/49A/1200 MKI</t>
  </si>
  <si>
    <t>CE505V</t>
  </si>
  <si>
    <t>CARCAZA HP CE505 C/ACCESORIOS</t>
  </si>
  <si>
    <t>CIKM1035GN</t>
  </si>
  <si>
    <t>Cilindro Kyocera Mita FS-1035/1135 Gen</t>
  </si>
  <si>
    <t>2B</t>
  </si>
  <si>
    <t>TOHPU6GN10K</t>
  </si>
  <si>
    <t>Toner HP U6 10 Kg</t>
  </si>
  <si>
    <t>CIKM1620GN</t>
  </si>
  <si>
    <t>Cilindro Kyocera Mita 1650/2050 GEN</t>
  </si>
  <si>
    <t>CAHP3525KCO</t>
  </si>
  <si>
    <t>Cart Comp HP 3525/250A/CM3530 Black</t>
  </si>
  <si>
    <t>CHHP8600MGN</t>
  </si>
  <si>
    <t>Chip HP Pro 8100/8600/950/951 Mag Gen</t>
  </si>
  <si>
    <t>CAHPM251CCN</t>
  </si>
  <si>
    <t>Cart Comp Nvo HP M251/CF211/M276 Cyan</t>
  </si>
  <si>
    <t>CAHPM251YCN</t>
  </si>
  <si>
    <t>Cart Comp Nvo HP M251/CF212/M276 Yellow</t>
  </si>
  <si>
    <t>CAHPM251MCN</t>
  </si>
  <si>
    <t>Cart Comp Nvo HP M251/CF213/M276 Mag</t>
  </si>
  <si>
    <t>CIRI5200GN</t>
  </si>
  <si>
    <t>Cilindro Ricoh Aficio SP5200/5210 SHINKA</t>
  </si>
  <si>
    <t>CAHP1005UCP</t>
  </si>
  <si>
    <t>Cart Comp Nvo Premium HP1005/35/36/85 Un</t>
  </si>
  <si>
    <t>VHPCB436A</t>
  </si>
  <si>
    <t>Cart Vacio HP 1505 CB436A</t>
  </si>
  <si>
    <t>VACIO</t>
  </si>
  <si>
    <t>TOHPM551KMKI200</t>
  </si>
  <si>
    <t>Toner HP M551/CE400X Black 200g MKI</t>
  </si>
  <si>
    <t>CAHP5LCO</t>
  </si>
  <si>
    <t>Cart Comp HP 5L/06A/3100/3150</t>
  </si>
  <si>
    <t>CAHP3525CCO</t>
  </si>
  <si>
    <t>Cart Comp HP 3525/251A/CM3530 Cyan</t>
  </si>
  <si>
    <t>CAHP3525MCO</t>
  </si>
  <si>
    <t>Cart Comp HP 3525/253A/CM3530 Magenta</t>
  </si>
  <si>
    <t>CAHP3525KYO</t>
  </si>
  <si>
    <t>Cart Comp HP 3525/250A/CM3530 Black YOYO</t>
  </si>
  <si>
    <t>CAHP3525CYO</t>
  </si>
  <si>
    <t>Cart Comp HP 3525/251A/CM3530 Cyan YOYO</t>
  </si>
  <si>
    <t>CAHP3525YYO</t>
  </si>
  <si>
    <t>Cart Comp HP 3525/252A/CM3530 Yell YOYO</t>
  </si>
  <si>
    <t>CAHP3525MYO</t>
  </si>
  <si>
    <t>Cart Comp HP 3525/253A/CM3530 Mag YOYO</t>
  </si>
  <si>
    <t>CHHP1000KSC</t>
  </si>
  <si>
    <t>Chip HP 10 Black sc</t>
  </si>
  <si>
    <t>CHHPM506AGN</t>
  </si>
  <si>
    <t>Chip HP M 506/CF287A/MFC M527 9K</t>
  </si>
  <si>
    <t>CAHP3525YCO</t>
  </si>
  <si>
    <t>Cart Comp HP 3525/252A/CM3530 Yellow</t>
  </si>
  <si>
    <t>TOHP6015KMKI270</t>
  </si>
  <si>
    <t>Toner HP 6015/380A/CM6030 Black 270g MKI</t>
  </si>
  <si>
    <t>VHPCE285A</t>
  </si>
  <si>
    <t>Cart Vacio HP CE285A Original</t>
  </si>
  <si>
    <t>CHHP8600CGN</t>
  </si>
  <si>
    <t>Chip HP Pro 8100/8600/950/951 Cyan Gen</t>
  </si>
  <si>
    <t>CHHPM712GN</t>
  </si>
  <si>
    <t>Chip HP M712/CF214A/700/M725 10K</t>
  </si>
  <si>
    <t>CDLXOTMKI</t>
  </si>
  <si>
    <t>Cuchilla Dosif Lex Optra T Universal MKI</t>
  </si>
  <si>
    <t>CAHPM251KXCN2</t>
  </si>
  <si>
    <t>Cart Comp HP M251/Pro200/210X Black</t>
  </si>
  <si>
    <t>CHHP8600KGN</t>
  </si>
  <si>
    <t>Chip HP Pro 8100/8600/950/951 Black Gen</t>
  </si>
  <si>
    <t>CHHP8600YGN</t>
  </si>
  <si>
    <t>Chip HP Pro 8100/8600/950/951 Yellow Gen</t>
  </si>
  <si>
    <t>TOKYTK17GN10K</t>
  </si>
  <si>
    <t>Toner Kyocera Mita TK18/55/60/66 10 Kg</t>
  </si>
  <si>
    <t>TOHPU6YO200</t>
  </si>
  <si>
    <t>Toner HP 1005/1505/1102 U6 200g YOYO</t>
  </si>
  <si>
    <t>TOBR2170MKI90</t>
  </si>
  <si>
    <t>Toner Brother HL2040/TN-360 90g  MKI</t>
  </si>
  <si>
    <t>CAHP5000YO</t>
  </si>
  <si>
    <t>Cart Comp HP 5000/4129X/ 5100 YOYO</t>
  </si>
  <si>
    <t>TOHPM551YMKI135</t>
  </si>
  <si>
    <t>Toner HP M551/CE402A Yellow 135g MKI</t>
  </si>
  <si>
    <t>CHHPM775KGN</t>
  </si>
  <si>
    <t>Chip HP M775/CE340A/M700/775Z Black 13.5</t>
  </si>
  <si>
    <t>CHHPU27CGN</t>
  </si>
  <si>
    <t>Chip HP 1215/2020/2025/200 Cyan 2.8k</t>
  </si>
  <si>
    <t>TOHP6015YMKI340</t>
  </si>
  <si>
    <t>Toner HP 6015/382A/CM6030 Yell 270g MKI</t>
  </si>
  <si>
    <t>TOHP6015MMKI330</t>
  </si>
  <si>
    <t>Toner HP 6015/383A/CM6030 Mag 330g MKI</t>
  </si>
  <si>
    <t>TOHP6015CMKI325</t>
  </si>
  <si>
    <t>Toner HP 6015/381A/CM6030 Cyan 325g MKI</t>
  </si>
  <si>
    <t>CHHP4625KGN</t>
  </si>
  <si>
    <t>Chip HP 670/5525/4615/3525  Black Gen</t>
  </si>
  <si>
    <t>XTOHPU3MKI100K</t>
  </si>
  <si>
    <t>Toner HPU3/1010/1200/4000/8100 100 Kg</t>
  </si>
  <si>
    <t>XTOSA2165MKI10K</t>
  </si>
  <si>
    <t>Toner Sam 2165 (Plus) 10Kg MKI</t>
  </si>
  <si>
    <t>CDSA2160GN1</t>
  </si>
  <si>
    <t>Cuchilla Dosif Sam 2165/ML-101 ECO</t>
  </si>
  <si>
    <t>XTABOTIKL</t>
  </si>
  <si>
    <t>Tapa Botella Tinta Black c/liner 45 mm</t>
  </si>
  <si>
    <t>TOHP1518CMKI10K</t>
  </si>
  <si>
    <t>*Toner HP 1215/540 Cyan 10Kg MKI</t>
  </si>
  <si>
    <t>TOHP1518YMKI10K</t>
  </si>
  <si>
    <t>Toner HP 1215/43A/1518 Yellow 10Kg MKI</t>
  </si>
  <si>
    <t>CISA5112EC</t>
  </si>
  <si>
    <t>Cilindro Sam 5112/SCX5312/5015 Eco</t>
  </si>
  <si>
    <t>CHHPU37KGN</t>
  </si>
  <si>
    <t>Chip HP  PRO 200/M251/276/177 Black 2.5K</t>
  </si>
  <si>
    <t>CAXE3550CO</t>
  </si>
  <si>
    <t>Cart Comp Xerox 3550/106R01529</t>
  </si>
  <si>
    <t>TOLXT650MKI10K</t>
  </si>
  <si>
    <t>Toner Lex T650/630 10K MKI</t>
  </si>
  <si>
    <t>CAHP1518KCO</t>
  </si>
  <si>
    <t>Cart Comp HP 1215/540A/1518 Black</t>
  </si>
  <si>
    <t>TOHPUNIVRL100</t>
  </si>
  <si>
    <t>Toner HP 1005/1102/ 36A/78A/85A 100g KIt</t>
  </si>
  <si>
    <t>3Y4U</t>
  </si>
  <si>
    <t>CHHP4625YGN</t>
  </si>
  <si>
    <t>Chip HP 670/5525/4615/3525 Yellow Gen</t>
  </si>
  <si>
    <t>XTABOTICL</t>
  </si>
  <si>
    <t>Tapa Botella Tinta Cyan c/liner 45 mm</t>
  </si>
  <si>
    <t>TOHPM551CMKI140</t>
  </si>
  <si>
    <t>Toner HP M551/CE401A Cyan 140g MKI</t>
  </si>
  <si>
    <t>CAHP4100CO</t>
  </si>
  <si>
    <t>Cart Comp HP 4100/C8061X/4100MFP</t>
  </si>
  <si>
    <t>CHSHMX27KGN</t>
  </si>
  <si>
    <t>Chip Sharp MX-2300/2700/3500 K 15K</t>
  </si>
  <si>
    <t>CDHP9000MKI</t>
  </si>
  <si>
    <t>Cuchilla Dosif HP9000 MKI</t>
  </si>
  <si>
    <t>CHSHAM410GN</t>
  </si>
  <si>
    <t>Chip Sharp AM 410</t>
  </si>
  <si>
    <t>TOSA2150MKI220</t>
  </si>
  <si>
    <t>Toner Sam 3050/3051/2151/52 220g MKI</t>
  </si>
  <si>
    <t>CHMI5650GN</t>
  </si>
  <si>
    <t>Chip Minolta Pagepro 5650 (A0FP012) 19K</t>
  </si>
  <si>
    <t>CHHP4625MGN</t>
  </si>
  <si>
    <t>Chip HP 670/5525/4615/3525 Magenta Gen</t>
  </si>
  <si>
    <t>CATST6000CO</t>
  </si>
  <si>
    <t>Cart Comp Toshiba 520/T6000/720/850</t>
  </si>
  <si>
    <t>TOXE412MKI230</t>
  </si>
  <si>
    <t>Toner Xerox 412/Sam SCX5312 230g MKI</t>
  </si>
  <si>
    <t>TOHP5500KMKI345</t>
  </si>
  <si>
    <t>Toner HP 5500/30A Black 345g MKI</t>
  </si>
  <si>
    <t>CHHP5525KGN</t>
  </si>
  <si>
    <t>Chip HP CP5520/CP5525 /CE270A Black</t>
  </si>
  <si>
    <t>TOHP5500YMKI335</t>
  </si>
  <si>
    <t>Toner HP 5500/32A Yellow 335g MKI</t>
  </si>
  <si>
    <t>CAHP1005UCN</t>
  </si>
  <si>
    <t>Cart Comp Nvo HP 1005/1505/1102 35/36/85</t>
  </si>
  <si>
    <t>CAHP3005CO</t>
  </si>
  <si>
    <t>Cart Comp HP 3005/7551A/3035</t>
  </si>
  <si>
    <t>CHSHMX500GN</t>
  </si>
  <si>
    <t>Chip Sharp MX-M363/453/503 40K</t>
  </si>
  <si>
    <t>CAHP5200CO</t>
  </si>
  <si>
    <t>Cart Comp HP 5200/7516A</t>
  </si>
  <si>
    <t>CHHP1518KGN</t>
  </si>
  <si>
    <t>Chip HP 15/18/1312 Black</t>
  </si>
  <si>
    <t>XTIBAUK20L</t>
  </si>
  <si>
    <t>Tinta Universal Base Agua Black 20 Lt</t>
  </si>
  <si>
    <t>TOHP1518YYO45</t>
  </si>
  <si>
    <t>Toner HP 1215/43A/1518 Yellow 40g YOYO</t>
  </si>
  <si>
    <t>TOBR2040MKI10K</t>
  </si>
  <si>
    <t>Toner Brother HL2040/TN-350 10Kg MKI</t>
  </si>
  <si>
    <t>CHHP8000CGN</t>
  </si>
  <si>
    <t>Chip HP 8500/940 Cyan Gen</t>
  </si>
  <si>
    <t>CHHPU32MGN</t>
  </si>
  <si>
    <t>*Chip HP 1525/CE323/1415/128A Magenta</t>
  </si>
  <si>
    <t>TOHP8100MKI1100</t>
  </si>
  <si>
    <t>Toner HP 8100/82X 1100g MKI</t>
  </si>
  <si>
    <t>CILXOT420MKI</t>
  </si>
  <si>
    <t>Cilindro Lexmark T420/Dell S2500 MKI</t>
  </si>
  <si>
    <t>CHHPD5460KGN</t>
  </si>
  <si>
    <t>Chip HP D7560/564 Black Gen</t>
  </si>
  <si>
    <t>TOSA300CYO40</t>
  </si>
  <si>
    <t>Toner Sam CLP300/XE6110 Cyan 40g  YOYO</t>
  </si>
  <si>
    <t>TOHP5500CMKI335</t>
  </si>
  <si>
    <t>Toner HP 5500/31A Cyan 335g MKI</t>
  </si>
  <si>
    <t>CHHP8000YGN</t>
  </si>
  <si>
    <t>Chip HP 8500/940 Yellow Gen</t>
  </si>
  <si>
    <t>CAHP4300YO</t>
  </si>
  <si>
    <t>Cart Comp HP 4300/39A YOYO</t>
  </si>
  <si>
    <t>CHSHMX27CGN</t>
  </si>
  <si>
    <t>Chip Sharp MX-2300/2700/3500 C 15K</t>
  </si>
  <si>
    <t>CHDE5210GN</t>
  </si>
  <si>
    <t>Chip Dell 5310/IBM 1532 T640</t>
  </si>
  <si>
    <t>TOHP2550CSC150</t>
  </si>
  <si>
    <t>Toner HP 2500/9701A/3961A Cyan 150g SC</t>
  </si>
  <si>
    <t>CHSHMX27MGN</t>
  </si>
  <si>
    <t>Chip Sharp MX-2300/2700/3500 M 15K</t>
  </si>
  <si>
    <t>CHSHMX27YGN</t>
  </si>
  <si>
    <t>Chip Sharp MX-2300/2700/3500 Y 15K</t>
  </si>
  <si>
    <t>CHHP5500YGN</t>
  </si>
  <si>
    <t>*Chip HP 5500/32A Yellow</t>
  </si>
  <si>
    <t>CHHP4555XGN</t>
  </si>
  <si>
    <t>Chip HP 390X 602/603/M4555 24K</t>
  </si>
  <si>
    <t>CHHPC6380KGN</t>
  </si>
  <si>
    <t>Chip HP C6380/364 Black Gen</t>
  </si>
  <si>
    <t>CHHPC6380KXGN</t>
  </si>
  <si>
    <t>Chip HP C6380/364XL Black Gen</t>
  </si>
  <si>
    <t>CATSE181CO</t>
  </si>
  <si>
    <t>Toner Cart E-Studio 181/182/212 675g</t>
  </si>
  <si>
    <t>CHHPU32YGN</t>
  </si>
  <si>
    <t>*Chip HP 1525/CE322/1415/128A Yellow</t>
  </si>
  <si>
    <t>CHHP5225KGN</t>
  </si>
  <si>
    <t>Chip HP CP5225/ CE740A Black</t>
  </si>
  <si>
    <t>CHHPD5460KXGN</t>
  </si>
  <si>
    <t>Chip HP D7560/564XL Black Gen</t>
  </si>
  <si>
    <t>CHHP5525YGN</t>
  </si>
  <si>
    <t>Chip HP CP5520/CP5525/CE272A Yellow</t>
  </si>
  <si>
    <t>CHHP5525MGN</t>
  </si>
  <si>
    <t>Chip HP CP5520/CP5525/CE273A Magenta</t>
  </si>
  <si>
    <t>CHHP5525CGN</t>
  </si>
  <si>
    <t>Chip HP CP5520/CP5525/CE271A Cyan</t>
  </si>
  <si>
    <t>TOHP3700KYO220</t>
  </si>
  <si>
    <t>Toner HP 3600/7560A Black 220g</t>
  </si>
  <si>
    <t>TORIUNIVYO500</t>
  </si>
  <si>
    <t>Toner Ricoh 2060/6500/MP1500 Univ 500g Y</t>
  </si>
  <si>
    <t>TOHPM401MKI125</t>
  </si>
  <si>
    <t>Toner HP M401/CF280A/ 125g MKI</t>
  </si>
  <si>
    <t>TOHPM551MMKI130</t>
  </si>
  <si>
    <t>Toner HP M551/CE403A Mag 130g MKI</t>
  </si>
  <si>
    <t>CHKMTK172GN</t>
  </si>
  <si>
    <t>Chip Kyocera Mita TK172</t>
  </si>
  <si>
    <t>CALXE120CO</t>
  </si>
  <si>
    <t>Cart Comp Lex E120/12015SA</t>
  </si>
  <si>
    <t>CISA3560EC</t>
  </si>
  <si>
    <t>Cilindro Sam 3561 ECO</t>
  </si>
  <si>
    <t>TOSA510KYO240</t>
  </si>
  <si>
    <t>Toner Sam CLP510/ CLP510D7K Black 240g Y</t>
  </si>
  <si>
    <t>CATSE20CO</t>
  </si>
  <si>
    <t>Toner Cart  E STUDIO 20/25/200 500g</t>
  </si>
  <si>
    <t>TOHP1200SE150</t>
  </si>
  <si>
    <t>Toner HP 1200/ U6 150g  Sin Etiqueta</t>
  </si>
  <si>
    <t>CHHPU32CGN</t>
  </si>
  <si>
    <t>*Chip HP 1525/CE321/1415/128A Cyan</t>
  </si>
  <si>
    <t>CHHP8000KGN</t>
  </si>
  <si>
    <t>Chip HP 8500/940 Black Gen</t>
  </si>
  <si>
    <t>TOHP3700KMKI190</t>
  </si>
  <si>
    <t>Toner HP 3500/70A/3600 Black 190g MKI</t>
  </si>
  <si>
    <t>CAKOEP1030CO</t>
  </si>
  <si>
    <t>Toner Cart EP 1030/1030F/1031 55g</t>
  </si>
  <si>
    <t>XSOLUCIONGN</t>
  </si>
  <si>
    <t>Solución limp de cabezal (uso interno)</t>
  </si>
  <si>
    <t>CHSHM351GN</t>
  </si>
  <si>
    <t>Chip Sharp 451</t>
  </si>
  <si>
    <t>CHHP4100GN</t>
  </si>
  <si>
    <t>Chip HP4100/ 8061A 6K Gen</t>
  </si>
  <si>
    <t>CDHP3015GN</t>
  </si>
  <si>
    <t>Cuchilla Dosif HP 3015d/ 255A/X/ 3015dn</t>
  </si>
  <si>
    <t>5P4G</t>
  </si>
  <si>
    <t>CHHP3800MGN</t>
  </si>
  <si>
    <t>Chip HP 3800 Magenta</t>
  </si>
  <si>
    <t>CHHP8000MGN</t>
  </si>
  <si>
    <t>Chip HP 8500/940 Magenta Gen</t>
  </si>
  <si>
    <t>CHHPC6380CGN</t>
  </si>
  <si>
    <t>Chip HP C6380/364 Cyan Gen</t>
  </si>
  <si>
    <t>CHHPC6380MGN</t>
  </si>
  <si>
    <t>Chip HP C6380/364 Magenta Gen</t>
  </si>
  <si>
    <t>CHHPC6380YGN</t>
  </si>
  <si>
    <t>Chip HP C6380/364 Yellow Gen</t>
  </si>
  <si>
    <t>CHHPD5460MGN</t>
  </si>
  <si>
    <t>Chip HP D7560/564 Magenta Gen</t>
  </si>
  <si>
    <t>CHHPD5460YGN</t>
  </si>
  <si>
    <t>Chip HP D7560/564 Yellow Gen</t>
  </si>
  <si>
    <t>CASHSF222NTCO</t>
  </si>
  <si>
    <t>Toner Cart Sharp SF2022/2027/2035 320g</t>
  </si>
  <si>
    <t>VHPCB435A</t>
  </si>
  <si>
    <t>Cart Vacio HP CB435A Virgen</t>
  </si>
  <si>
    <t>CHHPD5460CGN</t>
  </si>
  <si>
    <t>Chip HP D7560/564 Cyan Gen</t>
  </si>
  <si>
    <t>TOBR2240MKI80</t>
  </si>
  <si>
    <t>Toner Brother HL2270/TN-420/450 80g MKI</t>
  </si>
  <si>
    <t>XTOSAUMKI10K</t>
  </si>
  <si>
    <t>Toner Sam Universal 10 Kg MKI</t>
  </si>
  <si>
    <t>CASHAMXM283CO</t>
  </si>
  <si>
    <t>Toner Cart Sharp MX M283/363/500 930g</t>
  </si>
  <si>
    <t>CHLXT650MKI</t>
  </si>
  <si>
    <t>Chip Lex T650/652/654 36K MKI</t>
  </si>
  <si>
    <t>1P4F</t>
  </si>
  <si>
    <t>CHDE1700GN</t>
  </si>
  <si>
    <t>Chip Dell P1700</t>
  </si>
  <si>
    <t>CHHP4625CGN</t>
  </si>
  <si>
    <t>Chip HP 670/5525/4615/3525 Cyan Gen</t>
  </si>
  <si>
    <t>TOHP1005MKI80</t>
  </si>
  <si>
    <t>Toner HP 1005/35A/1505/1102 80 g MKI</t>
  </si>
  <si>
    <t>CHHP6015KGN</t>
  </si>
  <si>
    <t>Chip HP 6030/6040 Black</t>
  </si>
  <si>
    <t>CHHP3600YGN</t>
  </si>
  <si>
    <t>Chip HP 3600/73A Yellow</t>
  </si>
  <si>
    <t>CATSE16CO</t>
  </si>
  <si>
    <t>Toner Cart  E STUDIO 20/25/250 500g</t>
  </si>
  <si>
    <t>TODE3110C210SC</t>
  </si>
  <si>
    <t>Toner Dell 3110 Cyan 210g SC</t>
  </si>
  <si>
    <t>CIHP4200EC</t>
  </si>
  <si>
    <t>TOHP4500KMKI390</t>
  </si>
  <si>
    <t>Toner HP 4500/91A Black 390g MKI</t>
  </si>
  <si>
    <t>CHHP5225CGN</t>
  </si>
  <si>
    <t>Chip HP CP5225/ CE741A Cyan</t>
  </si>
  <si>
    <t>CHHP5225YGN</t>
  </si>
  <si>
    <t>Chip HP CP5225/ CE742A Yellow</t>
  </si>
  <si>
    <t>CHHP5225MGN</t>
  </si>
  <si>
    <t>Chip HP CP5225/ CE743A Magenta</t>
  </si>
  <si>
    <t>CAHP3015XYO</t>
  </si>
  <si>
    <t>Cart Comp HP 3015 /255X/3015x YOYO</t>
  </si>
  <si>
    <t>CHHP3800YGN</t>
  </si>
  <si>
    <t>Chip HP 3800 Yellow</t>
  </si>
  <si>
    <t>TOSAUMKI1KG</t>
  </si>
  <si>
    <t>Toner Sam 1660/2950/3312/4300 1Kg MKI</t>
  </si>
  <si>
    <t>CAHP2600KYO</t>
  </si>
  <si>
    <t>Cart Comp HP 2600/6000/CM1015 Black YOYO</t>
  </si>
  <si>
    <t>CAHP2600MYO</t>
  </si>
  <si>
    <t>Cart Comp HP 2600/6003/CM1015 Mag YOYO</t>
  </si>
  <si>
    <t>CHHP3500KGN</t>
  </si>
  <si>
    <t>Chip HP 3550/70A/3700/50 Black 6K</t>
  </si>
  <si>
    <t>TOHP9000MKI10K</t>
  </si>
  <si>
    <t>Toner HP 9000/9040/8543X 10K MKI</t>
  </si>
  <si>
    <t>CIHP1005MKI</t>
  </si>
  <si>
    <t>Cilindro HP 1005/1505/35A MKI</t>
  </si>
  <si>
    <t>CHHP1415MGN</t>
  </si>
  <si>
    <t>*Chip HP 1415/128A Magenta 1.3k</t>
  </si>
  <si>
    <t>CHDE5110YGN</t>
  </si>
  <si>
    <t>Chip Dell 5110 Yellow (18K)</t>
  </si>
  <si>
    <t>CANIR1310WIPER</t>
  </si>
  <si>
    <t>CUCHILLA LIMPIADORA CANON IR 1310/30/70</t>
  </si>
  <si>
    <t>CATEPST008CCN</t>
  </si>
  <si>
    <t>Cart Comp Eps T008 Color</t>
  </si>
  <si>
    <t>CHHP3700CGN</t>
  </si>
  <si>
    <t>Chip HP 3700 Cyan</t>
  </si>
  <si>
    <t>TOSA2165YO1K</t>
  </si>
  <si>
    <t>Toner Sam 2165/101/103/2955 1 Kg YOYO</t>
  </si>
  <si>
    <t>CASHMXB401CO</t>
  </si>
  <si>
    <t>Cartucho de Toner Sharp MX B401/402/SC</t>
  </si>
  <si>
    <t>CHHP3700MGN</t>
  </si>
  <si>
    <t>Chip HP 3700 Magenta</t>
  </si>
  <si>
    <t>CHHP3700YGN</t>
  </si>
  <si>
    <t>Chip HP 3700 Yellow</t>
  </si>
  <si>
    <t>TOHP1005YO80</t>
  </si>
  <si>
    <t>Toner HP 1005/ 35A/1102 80g YOYO</t>
  </si>
  <si>
    <t>TOSAUYO1K</t>
  </si>
  <si>
    <t>Toner Sam 1660/2950/3312/4300 1Kg YOYO</t>
  </si>
  <si>
    <t>CATSE550CO</t>
  </si>
  <si>
    <t>Toner Cart  E STUDIO 550/650/810 1350g</t>
  </si>
  <si>
    <t>CHHPU32KGN</t>
  </si>
  <si>
    <t>*Chip HP 1525/CE320/1415/128A Black</t>
  </si>
  <si>
    <t>CHHP1415CGN</t>
  </si>
  <si>
    <t>*Chip HP 1415/128A Cyan 1.3K</t>
  </si>
  <si>
    <t>CHOK9600DGN</t>
  </si>
  <si>
    <t>Chip Oki C9800 Unidad Drum</t>
  </si>
  <si>
    <t>CHHP3500YGN</t>
  </si>
  <si>
    <t>Chip HP 3550/72A/3700/50 Yellow 6K</t>
  </si>
  <si>
    <t>TORI5500GN570</t>
  </si>
  <si>
    <t>Toner Botella FT 6645 570g</t>
  </si>
  <si>
    <t>CHSA5530GN</t>
  </si>
  <si>
    <t>Chip Sam SCX-D5330A/5530FN 4K</t>
  </si>
  <si>
    <t>CHHPM775CGN</t>
  </si>
  <si>
    <t>Chip HP M775/CE341A/M700/775Z Cyan 16K</t>
  </si>
  <si>
    <t>CHHPM775YGN</t>
  </si>
  <si>
    <t>Chip HP M775/CE342A/M700/775Z Yellow 16K</t>
  </si>
  <si>
    <t>CHHP3500MGN</t>
  </si>
  <si>
    <t>Chip HP 3550/73A/3700/50 Magenta 6K</t>
  </si>
  <si>
    <t>CHHPM775MGN</t>
  </si>
  <si>
    <t>Chip HP M775/CE343A/M700/775Z Mag 16K</t>
  </si>
  <si>
    <t>TOHP1005MKI65</t>
  </si>
  <si>
    <t>Toner HP 1505/ 35A Black 65g MKI</t>
  </si>
  <si>
    <t>TOHPEXSC</t>
  </si>
  <si>
    <t>Toner HP EX/98A SC</t>
  </si>
  <si>
    <t>CHDE5110KGN</t>
  </si>
  <si>
    <t>Chip Dell 5110 Black (18K)</t>
  </si>
  <si>
    <t>CHDE5110MGN</t>
  </si>
  <si>
    <t>Chip Dell 5110 Magenta (18K)</t>
  </si>
  <si>
    <t>CAHP4100YO</t>
  </si>
  <si>
    <t>Cart Comp HP 4100/C8061X/4100MFP YOYO</t>
  </si>
  <si>
    <t>CHHP1415YGN</t>
  </si>
  <si>
    <t>*Chip HP 1415/128A Yellow 1.3K</t>
  </si>
  <si>
    <t>CAHP5200YO</t>
  </si>
  <si>
    <t>Cart Comp HP 5200/7516A YOYO</t>
  </si>
  <si>
    <t>CHHP3500CGN</t>
  </si>
  <si>
    <t>Chip HP 3550/71A/3700/50 Cyan  6K</t>
  </si>
  <si>
    <t>CHHP8550KGN</t>
  </si>
  <si>
    <t>Chip HP 8550/C4149A Black</t>
  </si>
  <si>
    <t>CHHP8550CGN</t>
  </si>
  <si>
    <t>Chip HP 8550/C4150A Cyan</t>
  </si>
  <si>
    <t>CHHP8550MGN</t>
  </si>
  <si>
    <t>Chip HP 8550/C4151A Magenta</t>
  </si>
  <si>
    <t>CHHP8550YGN</t>
  </si>
  <si>
    <t>Chip HP 8550/C4152A Yellow</t>
  </si>
  <si>
    <t>CHLXE260GN9K</t>
  </si>
  <si>
    <t>Chip Lex 360/460/260/DELL2230 9K</t>
  </si>
  <si>
    <t>TOBR4140MYO325</t>
  </si>
  <si>
    <t>Toner Brother HL4150 TN315/325 Mag 100g</t>
  </si>
  <si>
    <t>XTISUBK20L</t>
  </si>
  <si>
    <t>Tinta Sublimación Black 20 Lt ND</t>
  </si>
  <si>
    <t>TOHP2550KSC180</t>
  </si>
  <si>
    <t>Toner HP 2500/9700A/3960A Black 180g SC</t>
  </si>
  <si>
    <t>TOXE3428YO110</t>
  </si>
  <si>
    <t>Toner Xerox Phaser 3428 110g YOYO</t>
  </si>
  <si>
    <t>TOSA600CYO150</t>
  </si>
  <si>
    <t>Toner Sam CLP650/ CLPC600A Cyan 150g YOY</t>
  </si>
  <si>
    <t>TOCAN550GN550</t>
  </si>
  <si>
    <t>Toner Botella Canon IR 550/7500 550g</t>
  </si>
  <si>
    <t>TOCANP6080YO</t>
  </si>
  <si>
    <t>Toner Botella Canon NP6080/7550 1.5 K YO</t>
  </si>
  <si>
    <t>VECH10</t>
  </si>
  <si>
    <t>Ventosa Chica 10 Pzs</t>
  </si>
  <si>
    <t>TOXE212GN700</t>
  </si>
  <si>
    <t>*Toner Xerox 212/113R180/ 214 700g GEN</t>
  </si>
  <si>
    <t>TOCAIR550GN</t>
  </si>
  <si>
    <t>Toner Canon 550/GPR1/600/7200/8500 550g</t>
  </si>
  <si>
    <t>CHOK3600KGN</t>
  </si>
  <si>
    <t>Chip Oki 3530/3400 Black</t>
  </si>
  <si>
    <t>CDHP5200GN</t>
  </si>
  <si>
    <t>Cuchilla Dosif HP 5200</t>
  </si>
  <si>
    <t>TODE3110M155SC</t>
  </si>
  <si>
    <t>Toner Dell 3110 Magenta 155g SC</t>
  </si>
  <si>
    <t>CHHP1606GN</t>
  </si>
  <si>
    <t>Chip HP P1606 1566/ CE278A 2.1K Gen</t>
  </si>
  <si>
    <t>XTISUBKG20L</t>
  </si>
  <si>
    <t>Tinta Sublimación Black 20 Lt GEN</t>
  </si>
  <si>
    <t>CHHP2035UGN</t>
  </si>
  <si>
    <t>Chip HP 2035/2055/505X/Canon LBP6300 6.5</t>
  </si>
  <si>
    <t>CILX220MKI</t>
  </si>
  <si>
    <t>Cilindro Lexmark 320/321/322/323 MKI</t>
  </si>
  <si>
    <t>XTOHP1005RL10K</t>
  </si>
  <si>
    <t>Toner HP 1006/1505 Recarga Locales 10 Kg</t>
  </si>
  <si>
    <t>3K4</t>
  </si>
  <si>
    <t>VHPQ5949A</t>
  </si>
  <si>
    <t>Cart Vacio HP Q5949A</t>
  </si>
  <si>
    <t>CHKMTK122GN</t>
  </si>
  <si>
    <t>Chip Kyocera Mita TK122</t>
  </si>
  <si>
    <t>TOSA5000YO220</t>
  </si>
  <si>
    <t>Toner Sam 6060/2151 220g YOYO</t>
  </si>
  <si>
    <t>CIHP3700EC</t>
  </si>
  <si>
    <t>Cilindro HP 3700/70A/71A/72A/73A ECO</t>
  </si>
  <si>
    <t>XTABOTIYL</t>
  </si>
  <si>
    <t>Tapa Botella Tinta Yellow c/liner 45 mm</t>
  </si>
  <si>
    <t>CDSA1910GN</t>
  </si>
  <si>
    <t>Cuchilla Dosif Sam 1910 MLT-105</t>
  </si>
  <si>
    <t>CHCAC3200DKGN</t>
  </si>
  <si>
    <t>Chip Drum Canon GPR 11 Bk</t>
  </si>
  <si>
    <t>CHCAC3200DCGN</t>
  </si>
  <si>
    <t>Chip Drum Canon GPR 11 Cyan</t>
  </si>
  <si>
    <t>CHCAC3200DMGN</t>
  </si>
  <si>
    <t>Chip Drum Canon GPR 11 Magenta</t>
  </si>
  <si>
    <t>CHCAC3200DYGN</t>
  </si>
  <si>
    <t>Chip Drum Canon GPR 11 Yellow</t>
  </si>
  <si>
    <t>CHHP3600MGN</t>
  </si>
  <si>
    <t>Chip HP 3600/72A Magenta</t>
  </si>
  <si>
    <t>XTIBAUY20L</t>
  </si>
  <si>
    <t>Tinta Universal Base Agua Yellow 20 Lt</t>
  </si>
  <si>
    <t>XTOLXT630MKI10K</t>
  </si>
  <si>
    <t>Toner LexmarkT630/650/652/654 10 Kg MKI</t>
  </si>
  <si>
    <t>CHHP1518MCHIP</t>
  </si>
  <si>
    <t>Chip HP 1518/1312 Magenta FG</t>
  </si>
  <si>
    <t>CHHP1518YCHIP</t>
  </si>
  <si>
    <t>Chip HP 1518/1312 Yellow FG</t>
  </si>
  <si>
    <t>CHXE6140CGN</t>
  </si>
  <si>
    <t>Chip Xerox 6140 Cyan</t>
  </si>
  <si>
    <t>CDHPEXGN</t>
  </si>
  <si>
    <t>Cuchilla Dosif EX/98A</t>
  </si>
  <si>
    <t>CALXE230CO</t>
  </si>
  <si>
    <t>Cart Comp Lex E230/32/34/40/330/32/40</t>
  </si>
  <si>
    <t>CHHP4700YGN</t>
  </si>
  <si>
    <t>*Chip HP 4700 Yellow</t>
  </si>
  <si>
    <t>CDHP4000MKI</t>
  </si>
  <si>
    <t>Cuchilla Dosif HP 2100/27A/4100</t>
  </si>
  <si>
    <t>CHHP4600CGN</t>
  </si>
  <si>
    <t>Chip HP 4600/4650/C9721A Cyan 8k Gen</t>
  </si>
  <si>
    <t>CHHP4600MGN</t>
  </si>
  <si>
    <t>Chip HP 4600/4650/C9723A Mag 8k Gen</t>
  </si>
  <si>
    <t>XTOHP4515MKI10K</t>
  </si>
  <si>
    <t>Toner HP 4515/4014/4015 10K MKI</t>
  </si>
  <si>
    <t>CHXE6121KGN</t>
  </si>
  <si>
    <t>*Chip Xerox 6121 Black</t>
  </si>
  <si>
    <t>CIHPPXEC</t>
  </si>
  <si>
    <t>Cilindro HP/PX/74A ECO</t>
  </si>
  <si>
    <t>TIHP600PCYOL</t>
  </si>
  <si>
    <t>*Tinta Pigm HP 695C/ 51649 Cyan 1 Lt  YO</t>
  </si>
  <si>
    <t>CHHP4600KGN</t>
  </si>
  <si>
    <t>Chip HP 4600/4650 C9720A Black 9k Gen</t>
  </si>
  <si>
    <t>CHHP4600YGN</t>
  </si>
  <si>
    <t>Chip HP 4600/4650/C9722A Yellow 8k Gen</t>
  </si>
  <si>
    <t>CHHP3550CGN</t>
  </si>
  <si>
    <t>Chip HP 3500/2671A Cyan 4K Gen</t>
  </si>
  <si>
    <t>CHHPM451KGN</t>
  </si>
  <si>
    <t>*Chip HP 351/375/CE410 Black</t>
  </si>
  <si>
    <t>TIEPSL210MYO125</t>
  </si>
  <si>
    <t>Tinta Eps L110/664/L310 Mag 125ml YOYO</t>
  </si>
  <si>
    <t>CHHP3550YGN</t>
  </si>
  <si>
    <t>Chip HP 3500/2672A/ Yellow 4K Gen</t>
  </si>
  <si>
    <t>CHHP6015MDGN</t>
  </si>
  <si>
    <t>Chip HP 6030/6040 Drum Magenta</t>
  </si>
  <si>
    <t>CHHP6015YDGN</t>
  </si>
  <si>
    <t>Chip HP 6030/6040 Drum Yellow</t>
  </si>
  <si>
    <t>CHDE3000DRGN</t>
  </si>
  <si>
    <t>Chip Dell 3100/P/Unidad Drum</t>
  </si>
  <si>
    <t>CHHP3550MGN</t>
  </si>
  <si>
    <t>Chip HP 3500/2673A Magenta 4K Gen</t>
  </si>
  <si>
    <t>CHHP6015CGN</t>
  </si>
  <si>
    <t>Chip HP 6030/6040 Cyan</t>
  </si>
  <si>
    <t>CHHP6015YGN</t>
  </si>
  <si>
    <t>Chip HP 6030/6040 Yellow</t>
  </si>
  <si>
    <t>TOSA5000SE265</t>
  </si>
  <si>
    <t>Toner Sam 310/ 5000  265g Sin Etiqueta</t>
  </si>
  <si>
    <t>CHCA3200KGN</t>
  </si>
  <si>
    <t>Chip Canon iR 3200 Black</t>
  </si>
  <si>
    <t>CHCA3200C</t>
  </si>
  <si>
    <t>Chip Canon iR 3200 Cyan</t>
  </si>
  <si>
    <t>CHCA3200YGN</t>
  </si>
  <si>
    <t>Chip Canon iR 3200 Yellow</t>
  </si>
  <si>
    <t>CHSA310VGN</t>
  </si>
  <si>
    <t>Chip Sam CLP310/CLP315 Univ  Verde</t>
  </si>
  <si>
    <t>CHHP5500KGN</t>
  </si>
  <si>
    <t>*Chip HP 5500/30A Black</t>
  </si>
  <si>
    <t>CDHP3600MKI</t>
  </si>
  <si>
    <t>cuchilla Dosif HP3600 MKI</t>
  </si>
  <si>
    <t>CAXE3117CO</t>
  </si>
  <si>
    <t>Cart Comp Xerox 3117/3122/3124/3125</t>
  </si>
  <si>
    <t>CIBR4150EC</t>
  </si>
  <si>
    <t>Cilindro Brother 4570/DR-310CL 25K Eco</t>
  </si>
  <si>
    <t>2?</t>
  </si>
  <si>
    <t>CHXE6280MGN</t>
  </si>
  <si>
    <t>Chip Xerox 6280 Magenta</t>
  </si>
  <si>
    <t>CHHP5500CGN</t>
  </si>
  <si>
    <t>*Chip HP 5500/31A Cyan</t>
  </si>
  <si>
    <t>CHHP5500MGN</t>
  </si>
  <si>
    <t>*Chip HP 5500/33A Magenta</t>
  </si>
  <si>
    <t>CHLXE450GN</t>
  </si>
  <si>
    <t>Chip Lexmark E450 Gen</t>
  </si>
  <si>
    <t>CHLXE260MKI9K</t>
  </si>
  <si>
    <t>Chip Lex 360/460/260/DELL2230 9K MKI</t>
  </si>
  <si>
    <t>CALXE250CO</t>
  </si>
  <si>
    <t>Cart Comp Lex E250/E350/E352 3.5K</t>
  </si>
  <si>
    <t>XTIBRUC20L</t>
  </si>
  <si>
    <t>Tinta Brother Universal Cyan 20 Lt</t>
  </si>
  <si>
    <t>XTISUBC20L</t>
  </si>
  <si>
    <t>Tinta Sublimación Cyan 20 L ND</t>
  </si>
  <si>
    <t>XTISUBCG20L</t>
  </si>
  <si>
    <t>Tinta Sublimación Cyan 20 Lt GEN</t>
  </si>
  <si>
    <t>XTISUBMG20L</t>
  </si>
  <si>
    <t>Tinta Sublimación Magenta 20 Lt GEN</t>
  </si>
  <si>
    <t>XTISUBM20L</t>
  </si>
  <si>
    <t>Tinta Sublimación Magenta 20 Lt ND</t>
  </si>
  <si>
    <t>XTISUBYG20L</t>
  </si>
  <si>
    <t>Tinta Sublimación Yellow 20 Lt GEN</t>
  </si>
  <si>
    <t>XTISUBY20L</t>
  </si>
  <si>
    <t>Tinta Sublimación Yellow 20 Lt ND</t>
  </si>
  <si>
    <t>TOPADP130GN410</t>
  </si>
  <si>
    <t>Toner Botella  DP 130/135 410g</t>
  </si>
  <si>
    <t>TOXE212YO800</t>
  </si>
  <si>
    <t>*Toner Xerox 212/113R180/ 214 800g YOYO</t>
  </si>
  <si>
    <t>CHXE6280YGN</t>
  </si>
  <si>
    <t>Chip Xerox 6280 Yellow</t>
  </si>
  <si>
    <t>VHPCC364A</t>
  </si>
  <si>
    <t>Cart Vacio HP CC364A</t>
  </si>
  <si>
    <t>VHPQ6003A</t>
  </si>
  <si>
    <t>Cart Vacio HP Q6003A Magenta</t>
  </si>
  <si>
    <t>CISA3560MKI</t>
  </si>
  <si>
    <t>Cilindro Sam 3561 MKI</t>
  </si>
  <si>
    <t>VLEXE250</t>
  </si>
  <si>
    <t>E250</t>
  </si>
  <si>
    <t>CHHPM251KXMKI</t>
  </si>
  <si>
    <t>Chip HP Pro 200/M251/CF210 X 2.4K MKI</t>
  </si>
  <si>
    <t>1P</t>
  </si>
  <si>
    <t>CE278V</t>
  </si>
  <si>
    <t>CARCAZA HP 1606 C/ACC</t>
  </si>
  <si>
    <t>TOHP2600KMKI10K</t>
  </si>
  <si>
    <t>*Toner HP 2605/6000A Black 10Kg MKI</t>
  </si>
  <si>
    <t>TOCAPC330MKI20K</t>
  </si>
  <si>
    <t>Toner Canon PC330 10 Kg</t>
  </si>
  <si>
    <t>CATSBD1710CO</t>
  </si>
  <si>
    <t>Ton Cart Toshiba BD-1650/1710/2050 300g</t>
  </si>
  <si>
    <t>CAHP3600YCO</t>
  </si>
  <si>
    <t>Cart Comp HP 3600 Yellow</t>
  </si>
  <si>
    <t>TOXE320YO500</t>
  </si>
  <si>
    <t>Toner Xerox WC 320/315 500g YOYO</t>
  </si>
  <si>
    <t>CHHP4700CGN</t>
  </si>
  <si>
    <t>*Chip HP 4700 Cyan</t>
  </si>
  <si>
    <t>CAHP3525XKCO</t>
  </si>
  <si>
    <t>CAXE5012CN</t>
  </si>
  <si>
    <t>Cart Comp Xerox 1012/5012/5014/5011 400g</t>
  </si>
  <si>
    <t>TOXE5012YO400</t>
  </si>
  <si>
    <t>Toner Xerox 5012/5014/1012 400g YOYO</t>
  </si>
  <si>
    <t>CATST4550CO</t>
  </si>
  <si>
    <t>Toner Cart Toshiba 3550/T4550 550GRS</t>
  </si>
  <si>
    <t>XTIHP8000K20L</t>
  </si>
  <si>
    <t>Tinta HP 8500/ 940 Black 20 Lt</t>
  </si>
  <si>
    <t>TOHP2600CMKI10K</t>
  </si>
  <si>
    <t>*Toner HP 2605/6001A Cyan 10Kg MKI</t>
  </si>
  <si>
    <t>TOHP2600YMKI10K</t>
  </si>
  <si>
    <t>*Toner HP 2605/6002A Yellow 10Kg MKI</t>
  </si>
  <si>
    <t>TOHP2600MMKI10K</t>
  </si>
  <si>
    <t>*Toner HP 2605/6003A Magenta 10Kg MKI</t>
  </si>
  <si>
    <t>CIHP5225MKI</t>
  </si>
  <si>
    <t>Cilindro HP CP5225n/CE740-743/5225dn MKI</t>
  </si>
  <si>
    <t>CAHP3600MYO</t>
  </si>
  <si>
    <t>Cart Comp HP 3600/Q6473A Magenta YOYO</t>
  </si>
  <si>
    <t>7L3</t>
  </si>
  <si>
    <t>TOHP4600K220MKI</t>
  </si>
  <si>
    <t>Toner HP 4600/4650/C9720A Black 220g MKI</t>
  </si>
  <si>
    <t>TOHP4600C190MKI</t>
  </si>
  <si>
    <t>Toner HP 4600/4650/C9721A Cyan 190g MKI</t>
  </si>
  <si>
    <t>CAHP4345CO</t>
  </si>
  <si>
    <t>Cart Comp HP 4345/5945A/M4345</t>
  </si>
  <si>
    <t>CAHPM251MYO</t>
  </si>
  <si>
    <t>Cart Comp HP M251/Pro200/CF213A Mag YOYO</t>
  </si>
  <si>
    <t>CAHPM251YYO</t>
  </si>
  <si>
    <t>Cart Comp HP M251/Pro200/CF212A Yel YOYO</t>
  </si>
  <si>
    <t>TODE3110K70SC</t>
  </si>
  <si>
    <t>Toner Dell 3110 Black 70g SC</t>
  </si>
  <si>
    <t>CHHP4700MGN</t>
  </si>
  <si>
    <t>*Chip HP 4700 Magenta</t>
  </si>
  <si>
    <t>CHHPM451CGN</t>
  </si>
  <si>
    <t>*Chip HP 351/375/CE411 Cyan</t>
  </si>
  <si>
    <t>CHHPM451YGN</t>
  </si>
  <si>
    <t>*Chip HP 351/375/CE412 Yellow</t>
  </si>
  <si>
    <t>CHHPM451MGN</t>
  </si>
  <si>
    <t>*Chip HP 351/375/CE413 Magenta</t>
  </si>
  <si>
    <t>VHPCE505X</t>
  </si>
  <si>
    <t>Cart Vacio HP 2035/2055 Alto R.</t>
  </si>
  <si>
    <t>VHPQ6000A</t>
  </si>
  <si>
    <t>Cart Vacio HP 2600 Black</t>
  </si>
  <si>
    <t>VHPC4092A</t>
  </si>
  <si>
    <t>Cart Vacio HP C4092A</t>
  </si>
  <si>
    <t>VHPCB540</t>
  </si>
  <si>
    <t>Cart Vacio HP CB540A Black</t>
  </si>
  <si>
    <t>VHPCC530A</t>
  </si>
  <si>
    <t>Cart Vacio HP CC530A Black</t>
  </si>
  <si>
    <t>VHPCC531A</t>
  </si>
  <si>
    <t>Cart Vacio HP CC531A Cyan</t>
  </si>
  <si>
    <t>VHPCC532A</t>
  </si>
  <si>
    <t>Cart Vacio HP CC532A Yellow</t>
  </si>
  <si>
    <t>VHPCE255A</t>
  </si>
  <si>
    <t>Cart Vacio HP CE255A</t>
  </si>
  <si>
    <t>VHPQ5942A</t>
  </si>
  <si>
    <t>Cart Vacio HP Q5942A</t>
  </si>
  <si>
    <t>VSAML1910AR</t>
  </si>
  <si>
    <t>Cart Vacio Sam ML 1910/ML105 AR Virgen</t>
  </si>
  <si>
    <t>VTIHPCC640WL</t>
  </si>
  <si>
    <t>Cartucho Vacio de Tinta HP 60 Black Bajo</t>
  </si>
  <si>
    <t>VTIHPCC643WL</t>
  </si>
  <si>
    <t>Cartucho Vacio de Tinta HP 60 Tricolor B</t>
  </si>
  <si>
    <t>CAHP4700CYO</t>
  </si>
  <si>
    <t>Cart Comp HP 4700/Q5951A Cyan YOYO</t>
  </si>
  <si>
    <t>CAKO950757CO</t>
  </si>
  <si>
    <t>Toner Cart 7050/7060/7150  800g</t>
  </si>
  <si>
    <t>CAHP4700MYO</t>
  </si>
  <si>
    <t>Cart Comp HP 4700/Q5953A Magenta YOYO</t>
  </si>
  <si>
    <t>CHMI1400</t>
  </si>
  <si>
    <t>Chip Minolta 1400 Gen</t>
  </si>
  <si>
    <t>XTISUBK10L</t>
  </si>
  <si>
    <t>Tinta Sublimación Black 10 L ND</t>
  </si>
  <si>
    <t>XTISUBC10L</t>
  </si>
  <si>
    <t>Tinta Sublimación Cyan L0 L ND</t>
  </si>
  <si>
    <t>XTISUBM10L</t>
  </si>
  <si>
    <t>Tinta Sublimación Mag 10 L ND</t>
  </si>
  <si>
    <t>XTISUBY10L</t>
  </si>
  <si>
    <t>Tinta Sublimación Yellow 10 L ND</t>
  </si>
  <si>
    <t>TOHP4700K275SC</t>
  </si>
  <si>
    <t>Toner HP 4700 Black 275g SC</t>
  </si>
  <si>
    <t>XTOSAG0420K</t>
  </si>
  <si>
    <t>XEVTO3.5K</t>
  </si>
  <si>
    <t>Envase Plástico 3.5Kg</t>
  </si>
  <si>
    <t>CATEPST027CCN</t>
  </si>
  <si>
    <t>Cart Comp Eps T027 Color</t>
  </si>
  <si>
    <t>CATEPST0826LMCN</t>
  </si>
  <si>
    <t>Cart Comp Eps T0826 Magenta Light</t>
  </si>
  <si>
    <t>CISA2550EC</t>
  </si>
  <si>
    <t>Cilindro Sam 2550 ECO</t>
  </si>
  <si>
    <t>TOHPU1000A</t>
  </si>
  <si>
    <t>Toner HP Universal GEN A 1 Kg</t>
  </si>
  <si>
    <t>XTORI2060MKI20K</t>
  </si>
  <si>
    <t>Toner Ricoh 2060/6500/MP1500 20Kg MKI</t>
  </si>
  <si>
    <t>CAHP3600CYO</t>
  </si>
  <si>
    <t>Cart Comp HP 3600/Q6471A YOYO</t>
  </si>
  <si>
    <t>CAHP2600YYO</t>
  </si>
  <si>
    <t>Cart Comp HP 2600/6002/CM1015 Yell YOYO</t>
  </si>
  <si>
    <t>CAHPM251CYO</t>
  </si>
  <si>
    <t>Cart Comp HP M251/Pro200/CF211 Cyan YOYO</t>
  </si>
  <si>
    <t>CAHP4250XCO</t>
  </si>
  <si>
    <t>Cart Comp HP 4250/42X/4240</t>
  </si>
  <si>
    <t>CACANNP1015CO</t>
  </si>
  <si>
    <t>Toner Cart  NP1215/2020 190g</t>
  </si>
  <si>
    <t>CAHPM251CCO</t>
  </si>
  <si>
    <t>Cart Comp HP M251/Pro200/CF211 Cyan</t>
  </si>
  <si>
    <t>CATSE200CO</t>
  </si>
  <si>
    <t>Toner Cart Toshiba 200L/202/230 675g</t>
  </si>
  <si>
    <t>TOLXT640YO640</t>
  </si>
  <si>
    <t>Toner Lexmark T640/ 642/644 640g YOYO</t>
  </si>
  <si>
    <t>CARHPK5400</t>
  </si>
  <si>
    <t>Kit Cart Rec HP K550 HP 88 CORTO</t>
  </si>
  <si>
    <t>CHSAM3325DGN</t>
  </si>
  <si>
    <t>Chip Sam Drum M4075/MLT-R204/M3825 30K</t>
  </si>
  <si>
    <t>CAHPM251MCN2</t>
  </si>
  <si>
    <t>Cart Comp HP M251/Pro200/CF213A Mag</t>
  </si>
  <si>
    <t>CAHPM251YCN2</t>
  </si>
  <si>
    <t>Cart Comp HP M251/Pro200/CF212A Yellow</t>
  </si>
  <si>
    <t>CAHPM251CCN2</t>
  </si>
  <si>
    <t>CHHPM552KGN</t>
  </si>
  <si>
    <t>Chip HP M553/CF360A/M552/M577 Black</t>
  </si>
  <si>
    <t>CAHP1415KCO</t>
  </si>
  <si>
    <t>Cart Comp HP 1415/320A/1525 Black</t>
  </si>
  <si>
    <t>CAHP1300CO</t>
  </si>
  <si>
    <t>Cart Comp HP 1300/13A</t>
  </si>
  <si>
    <t>TIHP8000YYOL</t>
  </si>
  <si>
    <t>Tinta HP 8500/ 940 Yellow 1 Lt YOYO BA</t>
  </si>
  <si>
    <t>TOBR1240YO210</t>
  </si>
  <si>
    <t>Toner Brother 1240 5340/TN430 210g  YOYO</t>
  </si>
  <si>
    <t>CAHPM251YCO</t>
  </si>
  <si>
    <t>Cart Comp HP M251/Pro200/CF212 Yellow</t>
  </si>
  <si>
    <t>ETZECH</t>
  </si>
  <si>
    <t>Etiqueta Zebra Rectangular 51x32mm Barw</t>
  </si>
  <si>
    <t>CIHP4015EC</t>
  </si>
  <si>
    <t>Cilindro HP 4014/4555/M630 EC</t>
  </si>
  <si>
    <t>CAHPM251MCO</t>
  </si>
  <si>
    <t>Cart Comp HP M251/Pro200/CF213 Mag</t>
  </si>
  <si>
    <t>CAHPM251KCO</t>
  </si>
  <si>
    <t>Cart Comp HP M251/Pro200/CF210 Black</t>
  </si>
  <si>
    <t>ETYOYOCH</t>
  </si>
  <si>
    <t>Etiqueta Chica YOYO 1 pza.</t>
  </si>
  <si>
    <t>ETZEGD</t>
  </si>
  <si>
    <t>Etiqueta Zebra Rectangular 102x76mm Barw</t>
  </si>
  <si>
    <t>ETYOYOGD</t>
  </si>
  <si>
    <t>Etiqueta Grande YOYO 1 Pza</t>
  </si>
  <si>
    <t>XCTIHPCH</t>
  </si>
  <si>
    <t>Caja HP 1  6X9X3.9 cm 21/22/60 INKTK</t>
  </si>
  <si>
    <t>CAJAEY0</t>
  </si>
  <si>
    <t>Caja de empaque 34x14x20 YOYO</t>
  </si>
  <si>
    <t>ATOHP2035DG</t>
  </si>
  <si>
    <t>Engrane p/cilindro HP 2035/505/280 Gen</t>
  </si>
  <si>
    <t>CAJAEY5</t>
  </si>
  <si>
    <t>Caja de empaque 70x40x51 YOYO</t>
  </si>
  <si>
    <t>SCEPST1110</t>
  </si>
  <si>
    <t>Sist Cont Eps  T115K/103 COLOR</t>
  </si>
  <si>
    <t>CAHP4015CO</t>
  </si>
  <si>
    <t>Cart Comp HP 4015/364X/4515</t>
  </si>
  <si>
    <t>CAJAEY3</t>
  </si>
  <si>
    <t>Caja de empaque 37x37x40 YOYO</t>
  </si>
  <si>
    <t>TIBRPKYOL</t>
  </si>
  <si>
    <t>Tinta Brother HD LC103/75 Black 1Lt YO</t>
  </si>
  <si>
    <t>MASUB4</t>
  </si>
  <si>
    <t>Máquina de sublimación 4 en 1 Tzs. 400W</t>
  </si>
  <si>
    <t>MAQ</t>
  </si>
  <si>
    <t>CITSE550GN</t>
  </si>
  <si>
    <t>Cilindro Toshiba T-6510/ E-S550/651/810</t>
  </si>
  <si>
    <t>CAHP4200CN</t>
  </si>
  <si>
    <t>Cart Comp Nvo HP 4200/38A</t>
  </si>
  <si>
    <t>CAHP1005YO</t>
  </si>
  <si>
    <t>Cart Comp HP 1005/35/1006 YOYO</t>
  </si>
  <si>
    <t>CAREPS734Y</t>
  </si>
  <si>
    <t>Cart Comp Nvo Eps 734 Yellow Prom</t>
  </si>
  <si>
    <t>LUTACPT100</t>
  </si>
  <si>
    <t>Talco Quimico CPT Amarillo 100g</t>
  </si>
  <si>
    <t>ATOHP3015DG</t>
  </si>
  <si>
    <t>Engrane p/cilindro HP 3015/255 Gen</t>
  </si>
  <si>
    <t>CSHP3015COAC</t>
  </si>
  <si>
    <t>Carcasa HP CE255A C/Accesorios</t>
  </si>
  <si>
    <t>CAREPSTX135</t>
  </si>
  <si>
    <t>Kit Cart Rec Eps TX133/ T01351/TO1332/</t>
  </si>
  <si>
    <t>CAHPPRO400CP</t>
  </si>
  <si>
    <t>Cart Comp Nvo Premium HP PRO 400/280A</t>
  </si>
  <si>
    <t>CAHP2015CP</t>
  </si>
  <si>
    <t>Cart Comp Nvo Premium HP 2014/53A/M2727</t>
  </si>
  <si>
    <t>CAHP1505CO</t>
  </si>
  <si>
    <t>Cart Comp HP 1505/436A/M1120</t>
  </si>
  <si>
    <t>CAHPM476KYO</t>
  </si>
  <si>
    <t>Cart Comp HP M476/CF380 Black YOYO</t>
  </si>
  <si>
    <t>CHSA6555DGN</t>
  </si>
  <si>
    <t>Chip Sam 6545 DRUM</t>
  </si>
  <si>
    <t>CRLXT650MKI</t>
  </si>
  <si>
    <t>Cuchilla Recup Lex T650/652/654 MKI</t>
  </si>
  <si>
    <t>ATOLXT650DBF</t>
  </si>
  <si>
    <t>Esponja p/Doctor Blade T650/640/E260 MKI</t>
  </si>
  <si>
    <t>CAJAEY4</t>
  </si>
  <si>
    <t>Caja de empaque 62x40x49 YOYO</t>
  </si>
  <si>
    <t>IMCANIP2702</t>
  </si>
  <si>
    <t>IMPRESORA CANON IP2702 TINTA</t>
  </si>
  <si>
    <t>MLTD103V</t>
  </si>
  <si>
    <t>CARCAZA SAMSUNG MLTD-103</t>
  </si>
  <si>
    <t>CAHP1505YO</t>
  </si>
  <si>
    <t>Cart Comp HP 1505/436A/M1120 YOYO</t>
  </si>
  <si>
    <t>ETYOYOMD</t>
  </si>
  <si>
    <t>Etiqueta Mediana YOYO 1 Pieza</t>
  </si>
  <si>
    <t>CARIA340CO</t>
  </si>
  <si>
    <t>Toner Cart  AFICIO 350/340/355 700g</t>
  </si>
  <si>
    <t>ATOLXT650DBS</t>
  </si>
  <si>
    <t>Riel p/Cuchilla Dosific T650/652/654 MKI</t>
  </si>
  <si>
    <t>CAKM2100CO</t>
  </si>
  <si>
    <t>Toner Cart KM FS 2100DN/TK3100 330g</t>
  </si>
  <si>
    <t>SCHP6500</t>
  </si>
  <si>
    <t>Sist Cont HP 6000/ 920/7500</t>
  </si>
  <si>
    <t>KTCANGPR6</t>
  </si>
  <si>
    <t>Kit Canon iR 2200/2880/3320 Drum/WB/PCR</t>
  </si>
  <si>
    <t>ATOBALXT650MKI</t>
  </si>
  <si>
    <t>Barra p/fusor Lex T650/652/654/630 MKI</t>
  </si>
  <si>
    <t>CAHP1415MCO</t>
  </si>
  <si>
    <t>Cart Comp HP 1415/323A/1525 Magenta</t>
  </si>
  <si>
    <t>RMLXT650MKI</t>
  </si>
  <si>
    <t>Rod Revelador T650/652/654/E260 MKI</t>
  </si>
  <si>
    <t>TOBR4040M95SC</t>
  </si>
  <si>
    <t>Toner Brother TN 110 Magenta 95g  SC</t>
  </si>
  <si>
    <t>CAHPM476CYO</t>
  </si>
  <si>
    <t>Cart Comp HP M476/CF381 Cyan YOYO</t>
  </si>
  <si>
    <t>CAHP2014YO</t>
  </si>
  <si>
    <t>Cart Comp HP 2014/53A/M2727 YOYO</t>
  </si>
  <si>
    <t>CAHP2550DYO</t>
  </si>
  <si>
    <t>Cart Comp Drum HP 2550/Q3964A/2820 YOYO</t>
  </si>
  <si>
    <t>CDHP2600GN</t>
  </si>
  <si>
    <t>Cuchilla Dosif  HP 2600/00A</t>
  </si>
  <si>
    <t>CAKOEP5050CO</t>
  </si>
  <si>
    <t>Toner Cart EP 5050/6000 1650g</t>
  </si>
  <si>
    <t>CAHPM476YYO</t>
  </si>
  <si>
    <t>Cart Comp HP M476/CF382 Yellow YOYO</t>
  </si>
  <si>
    <t>CAHP1606YO</t>
  </si>
  <si>
    <t>Cart Comp HP 1606/278A/M1536 YOYO</t>
  </si>
  <si>
    <t>TOSHAR450GN814</t>
  </si>
  <si>
    <t>Toner Sharp AR-M350/M280/450 814g</t>
  </si>
  <si>
    <t>TIHP8000MYOL</t>
  </si>
  <si>
    <t>Tinta HP 8500/ 940 Magenta 1 Lt YOYO BA</t>
  </si>
  <si>
    <t>CAHP2014CO</t>
  </si>
  <si>
    <t>Cart Comp HP 2014/53A/M2727</t>
  </si>
  <si>
    <t>CAHP2300CO</t>
  </si>
  <si>
    <t>Cart Comp HP 2300/2610A</t>
  </si>
  <si>
    <t>CUCANP1215GN</t>
  </si>
  <si>
    <t>Cuchilla Limp Canon 2020/iR 330</t>
  </si>
  <si>
    <t>PCRSA1660GN</t>
  </si>
  <si>
    <t>PCR Sam 1865 MLT-104</t>
  </si>
  <si>
    <t>CAHP1518YYO</t>
  </si>
  <si>
    <t>Cart Comp HP 1215/542A/1518 Yellow YOYO</t>
  </si>
  <si>
    <t>TABLETPARENTAL</t>
  </si>
  <si>
    <t>Tablet 7"  D.Core Cortex A9 1.2/RAM 512M</t>
  </si>
  <si>
    <t>TAB</t>
  </si>
  <si>
    <t>CATEPST0474YCN</t>
  </si>
  <si>
    <t>Cart Comp Eps T0474 Yellow</t>
  </si>
  <si>
    <t>CATSE161CO</t>
  </si>
  <si>
    <t>Toner Cart E STUDIO 161 537g</t>
  </si>
  <si>
    <t>CHSA600KGN</t>
  </si>
  <si>
    <t>Chip Sam CLP650 Black 4K</t>
  </si>
  <si>
    <t>CULXT650MKI</t>
  </si>
  <si>
    <t>Cuchilla Limp Lex T650/652/654</t>
  </si>
  <si>
    <t>TABLETADVANCE</t>
  </si>
  <si>
    <t>Tablet 7"  D.Core Cortex A9 1.0/RAM 1 GB</t>
  </si>
  <si>
    <t>CATEPST0472CCN</t>
  </si>
  <si>
    <t>Cart Comp Eps T0472 Cyan</t>
  </si>
  <si>
    <t>CAHP4014YO</t>
  </si>
  <si>
    <t>Cart Comp HP 4014/364A/4015 YOYO</t>
  </si>
  <si>
    <t>CATHP8000KCO</t>
  </si>
  <si>
    <t>Cart Comp HP 940 XL Black S/Chip</t>
  </si>
  <si>
    <t>CATLXZ12CCN</t>
  </si>
  <si>
    <t>Cart Comp Nvo Lexmark 60 Color</t>
  </si>
  <si>
    <t>CAHP3525CCN</t>
  </si>
  <si>
    <t>Cart Comp Nvo HP 3525/251/CM3530 Cyan</t>
  </si>
  <si>
    <t>CAHP1415CCO</t>
  </si>
  <si>
    <t>Cart Comp HP 1415/321A/1525 Cyan</t>
  </si>
  <si>
    <t>SCHPT120</t>
  </si>
  <si>
    <t>Sist Cont  HP T120/711KH/711 c/nivel</t>
  </si>
  <si>
    <t>CAHP2025CYO</t>
  </si>
  <si>
    <t>Cart Comp HP 2025/531A/CM2320 Cyan YOYO</t>
  </si>
  <si>
    <t>CAHP2025MYO</t>
  </si>
  <si>
    <t>Cart Comp HP 2025/533A/CM2320 Mag YOYO</t>
  </si>
  <si>
    <t>CAHP1320YO</t>
  </si>
  <si>
    <t>Cart Comp HP 1320/5949A/1160 YOYO</t>
  </si>
  <si>
    <t>TOSA2250MKI130</t>
  </si>
  <si>
    <t>Toner Sam 3050/3051  130g MKI</t>
  </si>
  <si>
    <t>CASHD360NTCO</t>
  </si>
  <si>
    <t>Toner Cart SF 2050/2060 930g</t>
  </si>
  <si>
    <t>CAHP1518CYO</t>
  </si>
  <si>
    <t>Cart Comp HP 1215/541A/1518  Cyan YOYO</t>
  </si>
  <si>
    <t>CAHP1415YCO</t>
  </si>
  <si>
    <t>Cart Comp HP 1415/322A/1525 Yellow</t>
  </si>
  <si>
    <t>CAKM6230CO</t>
  </si>
  <si>
    <t>Toner Cart  KM 6230 1260g</t>
  </si>
  <si>
    <t>CAHP2025KCO</t>
  </si>
  <si>
    <t>Cart Comp HP 2025/530A/CM2320 Black</t>
  </si>
  <si>
    <t>CAKOEP3050CO</t>
  </si>
  <si>
    <t>Toner Cart   EP 3050/4050  600g</t>
  </si>
  <si>
    <t>CAHP1518MYO</t>
  </si>
  <si>
    <t>Cart Comp HP 1215/543A/1518 Mag YOYO</t>
  </si>
  <si>
    <t>OHPCC364X</t>
  </si>
  <si>
    <t>Cartucho de Toner HP 4510/4015 Original</t>
  </si>
  <si>
    <t>OHPCE505XD</t>
  </si>
  <si>
    <t>Cartucho de Toner HP 2035/2055X Duo Pack</t>
  </si>
  <si>
    <t>CASA2165CO</t>
  </si>
  <si>
    <t>Cart Comp Sam 2160/ML101/2165W</t>
  </si>
  <si>
    <t>TOXE6180MMKI110</t>
  </si>
  <si>
    <t>Toner Xerox 6180/6280 Magenta 110g MKI</t>
  </si>
  <si>
    <t>TOXE6180YMKI110</t>
  </si>
  <si>
    <t>Toner Xerox 6180/6280 Yellow 110g MKI</t>
  </si>
  <si>
    <t>CHRI3300GN</t>
  </si>
  <si>
    <t>Chip Ricoh SP 3300D/3300DN</t>
  </si>
  <si>
    <t>CATHP8000CCO</t>
  </si>
  <si>
    <t>Cart Comp HP 940 XL Cyan  S/Chip</t>
  </si>
  <si>
    <t>TOLXOTYO620</t>
  </si>
  <si>
    <t>Toner Lexmark T/620/640 620g YOYO</t>
  </si>
  <si>
    <t>CATHP8000YCO</t>
  </si>
  <si>
    <t>Cart Comp HP 940 XL Yellow S/Chip</t>
  </si>
  <si>
    <t>CAHP1518MCO</t>
  </si>
  <si>
    <t>Cart Comp HP 1215/543A/1518 Magenta</t>
  </si>
  <si>
    <t>ATOLXT650L</t>
  </si>
  <si>
    <t>Seguro p/traslado Lex T650  Rojo MKI</t>
  </si>
  <si>
    <t>CAKODI520CO</t>
  </si>
  <si>
    <t>Toner Cart Di 520/620 1600g</t>
  </si>
  <si>
    <t>CUKMTK17GN</t>
  </si>
  <si>
    <t>Cuchilla Limp KM1500/TK17/18</t>
  </si>
  <si>
    <t>CAHP2400CO</t>
  </si>
  <si>
    <t>Cart Comp HP 2400/6511A/2410</t>
  </si>
  <si>
    <t>CATHP8000MCO</t>
  </si>
  <si>
    <t>Cart Comp HP 940 XL Magenta S/Chip</t>
  </si>
  <si>
    <t>CAKM4100CO</t>
  </si>
  <si>
    <t>Toner Cart KM FS 4100DN/TK3110 430g</t>
  </si>
  <si>
    <t>CATHP5550PCN</t>
  </si>
  <si>
    <t>Cart Comp Nvo HP 58 Tricolor</t>
  </si>
  <si>
    <t>CHHPM712XGN</t>
  </si>
  <si>
    <t>Chip HP M712/ CF214X</t>
  </si>
  <si>
    <t>SEHPAXEC</t>
  </si>
  <si>
    <t>Sello HP AX/6L/06A/1100</t>
  </si>
  <si>
    <t>TIHP8000CYOL</t>
  </si>
  <si>
    <t>Tinta HP 8500/ 940 Cyan 1 Lt YOYO BA</t>
  </si>
  <si>
    <t>COHP1010MKI</t>
  </si>
  <si>
    <t>Contacto Rod Magnetico HP1012/15 C/Base</t>
  </si>
  <si>
    <t>CHHP88CGN</t>
  </si>
  <si>
    <t>Chip HP 88 Cyan</t>
  </si>
  <si>
    <t>TOXE6130YSC30</t>
  </si>
  <si>
    <t>TOXE6130CSC30</t>
  </si>
  <si>
    <t>Toner Xerox Phaser 6130N/106R1278 Cyan 3</t>
  </si>
  <si>
    <t>CAHP2055CO</t>
  </si>
  <si>
    <t>Cart Comp HP 2055/505X/2035</t>
  </si>
  <si>
    <t>CASA4828SCO</t>
  </si>
  <si>
    <t>Cart Comp Sam 2855/ML209S/4828 Bajo R</t>
  </si>
  <si>
    <t>OHPQ7553A</t>
  </si>
  <si>
    <t>Cartucho de Toner HP 2727/2010/2014 Orig</t>
  </si>
  <si>
    <t>CAKMDC3060CO</t>
  </si>
  <si>
    <t>Toner Cart DC 3060/4060/4090 550g</t>
  </si>
  <si>
    <t>TOBR4040Y110SC</t>
  </si>
  <si>
    <t>Toner Brother TN 110 Yellow  110g  SC</t>
  </si>
  <si>
    <t>INAIR2P</t>
  </si>
  <si>
    <t>Inserto Aire HP43X/8100 51X20  2 Pzas</t>
  </si>
  <si>
    <t>CHHP88KGN</t>
  </si>
  <si>
    <t>Chip HP 88 Black</t>
  </si>
  <si>
    <t>CAHP1102YO</t>
  </si>
  <si>
    <t>Cart Comp HP 1102/ 285A/M1130 YOYO</t>
  </si>
  <si>
    <t>CAHP2025YCO</t>
  </si>
  <si>
    <t>Cart Comp HP 2025/532A/CM2320 Yellow</t>
  </si>
  <si>
    <t>CAHP2025MCO</t>
  </si>
  <si>
    <t>Cart Comp HP 2025/533A/CM2320 Magenta</t>
  </si>
  <si>
    <t>CHOK3600YGN</t>
  </si>
  <si>
    <t>Chip Oki 3300/3400 Yellow</t>
  </si>
  <si>
    <t>CASA1610CO</t>
  </si>
  <si>
    <t>Cart Comp Sam ML 2010/1610</t>
  </si>
  <si>
    <t>CHHP1000CSC</t>
  </si>
  <si>
    <t>Chip HP 11 Cyan sc</t>
  </si>
  <si>
    <t>CASA2165CNP</t>
  </si>
  <si>
    <t>Cart Comp Nvo Premium Sam 2160/ML101</t>
  </si>
  <si>
    <t>RIBBON450MBK</t>
  </si>
  <si>
    <t>Ribbon POSline W1 Out433 100mmx450mts</t>
  </si>
  <si>
    <t>CHHP1000YSC</t>
  </si>
  <si>
    <t>Chip HP 11 Yellow sc</t>
  </si>
  <si>
    <t>CHLXX560KGN</t>
  </si>
  <si>
    <t>Chip Lexmark X560/X560H2KG Black 10K</t>
  </si>
  <si>
    <t>CAHP1025KCO</t>
  </si>
  <si>
    <t>Cart Comp HP 1025/310A Black</t>
  </si>
  <si>
    <t>CDHP2025GN</t>
  </si>
  <si>
    <t>Cuchilla Dosif HP 1215/2020/1518</t>
  </si>
  <si>
    <t>TOBR4040K150SC</t>
  </si>
  <si>
    <t>Toner Brother TN 110 Black 150g SC</t>
  </si>
  <si>
    <t>CAHP1005UCO</t>
  </si>
  <si>
    <t>Cart Comp Univ HP 1005/1505/1102</t>
  </si>
  <si>
    <t>SEHPAXFG</t>
  </si>
  <si>
    <t>CDHP4515GN</t>
  </si>
  <si>
    <t>Cuchilla Dosif HP 1014/64A/4014/4015</t>
  </si>
  <si>
    <t>RMSA1910GN</t>
  </si>
  <si>
    <t>Rod Revelador Sam ML 1910/2850/SCX4600</t>
  </si>
  <si>
    <t>CHHP88YGN</t>
  </si>
  <si>
    <t>Chip HP 88 Yellow</t>
  </si>
  <si>
    <t>CATSBD4580CO</t>
  </si>
  <si>
    <t>Toner Cart E Studio 5570/6570/8070 1500g</t>
  </si>
  <si>
    <t>CHSA2620GN</t>
  </si>
  <si>
    <t>Chip Sam 2620/D115L/2820/2670/2870 3K</t>
  </si>
  <si>
    <t>CAPADQTU18BCO</t>
  </si>
  <si>
    <t>Toner Botella Panasonic DP2000/2500 585g</t>
  </si>
  <si>
    <t>CASHAR6500NTCO</t>
  </si>
  <si>
    <t>Toner Cart Sharp 650/800 1500 grs</t>
  </si>
  <si>
    <t>CAREPS733M</t>
  </si>
  <si>
    <t>Cart Comp Nvo Eps 733 Mag Prom</t>
  </si>
  <si>
    <t>TABLETNITRO</t>
  </si>
  <si>
    <t>Tablet 7"  D.Core 1.5/RAM 512MB/Int. 4GB</t>
  </si>
  <si>
    <t>SEHP3525MKI</t>
  </si>
  <si>
    <t>SELLO HP 3530/4025/4545 MKI</t>
  </si>
  <si>
    <t>CAHP1518YCO</t>
  </si>
  <si>
    <t>Cart Comp HP 1215/542A/1518 Yellow</t>
  </si>
  <si>
    <t>CARIA200CO</t>
  </si>
  <si>
    <t>Toner Cart AFICIO 200/250 Tyoe 20D 216g</t>
  </si>
  <si>
    <t>CHHPU4CGN</t>
  </si>
  <si>
    <t>Chip HP U4-2 5500/21A/9500 Cyan</t>
  </si>
  <si>
    <t>CUHP2600GN</t>
  </si>
  <si>
    <t>Cuchilla Limp HP 2600 C/Mylar</t>
  </si>
  <si>
    <t>CHOK3600CGN</t>
  </si>
  <si>
    <t>Chip Oki 3300/3400 Cyan</t>
  </si>
  <si>
    <t>CUKODi181GN</t>
  </si>
  <si>
    <t>Cuchilla Limp Di152/Di183/Di1611 E04662</t>
  </si>
  <si>
    <t>TOXE6130MSC30</t>
  </si>
  <si>
    <t>CHSA510YGN</t>
  </si>
  <si>
    <t>Chip Sam CLP510 Yellow 5K</t>
  </si>
  <si>
    <t>SEHP1518MKI</t>
  </si>
  <si>
    <t>Sello HP 1215/ 540/41/42/43 MKI</t>
  </si>
  <si>
    <t>CHOK3600MGN</t>
  </si>
  <si>
    <t>Chip Oki 3300/3400 Magenta</t>
  </si>
  <si>
    <t>CHHPU4KGN</t>
  </si>
  <si>
    <t>Chip HP U4-2 5500/20A/9500 Black</t>
  </si>
  <si>
    <t>CAHP1518CCO</t>
  </si>
  <si>
    <t>Cart Comp HP 1215/541A/1518 Cyan</t>
  </si>
  <si>
    <t>CAKMTK132CO</t>
  </si>
  <si>
    <t>Toner Cart KM FS1100/TK132/FS1028 280g</t>
  </si>
  <si>
    <t>CHOK310YGN</t>
  </si>
  <si>
    <t>Chip Oki 330/510/351/361/561 Yellow 5K</t>
  </si>
  <si>
    <t>CHOK310CGN</t>
  </si>
  <si>
    <t>Chip Oki 330/510/351/361/561 Cyan 5K</t>
  </si>
  <si>
    <t>CILX220EC</t>
  </si>
  <si>
    <t>Cilindro Lexmark 320/321/322/323 ECO</t>
  </si>
  <si>
    <t>CATLXZ55KCRM</t>
  </si>
  <si>
    <t>Cartucho Remanuf Lexmark 82 Black</t>
  </si>
  <si>
    <t>CAREPS732C</t>
  </si>
  <si>
    <t>Cart Comp Nvo Eps 732 Cyan Prom</t>
  </si>
  <si>
    <t>CAKMAI2310CO</t>
  </si>
  <si>
    <t>Toner Cart Ai 2310/3010 315g</t>
  </si>
  <si>
    <t>CHOK3600KGN1</t>
  </si>
  <si>
    <t>CHSA3710GN</t>
  </si>
  <si>
    <t>Chip Sam  3710 SCX5637  10K</t>
  </si>
  <si>
    <t>CAHPPRO400AYO</t>
  </si>
  <si>
    <t>Cart Comp HP 400/CF280A YOYO</t>
  </si>
  <si>
    <t>TOHP2550MYO150</t>
  </si>
  <si>
    <t>Toner HP 2500/9703A/3963A Magenta 185g Y</t>
  </si>
  <si>
    <t>SOLYO1000C</t>
  </si>
  <si>
    <t>Sol. Limp Cabezal Concentrada 1 Lt YOYO</t>
  </si>
  <si>
    <t>CATHP600KCN</t>
  </si>
  <si>
    <t>Cart Comp Nvo HP 29 Black</t>
  </si>
  <si>
    <t>CAHP1160CO</t>
  </si>
  <si>
    <t>Cart Comp HP 1160/49A/1320</t>
  </si>
  <si>
    <t>ALITOASEC</t>
  </si>
  <si>
    <t>Toalla Limp Azul Seca</t>
  </si>
  <si>
    <t>CASA1910YO</t>
  </si>
  <si>
    <t>Cart Comp Sam 1910/ML105 YOYO</t>
  </si>
  <si>
    <t>ATOHP1415TI</t>
  </si>
  <si>
    <t>Tapa Lat. Izq HP CP1525/1415/CE320/1/2/3</t>
  </si>
  <si>
    <t>CAHP3600MCO</t>
  </si>
  <si>
    <t>Cart Comp HP 3600/Q6473A Magenta</t>
  </si>
  <si>
    <t>ATOHP1415TD</t>
  </si>
  <si>
    <t>Tapa Lat. Der HP CP1525/1415/CE320/1/2/3</t>
  </si>
  <si>
    <t>TOBR4040C95SC</t>
  </si>
  <si>
    <t>Toner Brother TN 110 Cyan 85g  SC</t>
  </si>
  <si>
    <t>CHSA680KGN</t>
  </si>
  <si>
    <t>Chip Sam CLP680/CLT-506 Black 6K</t>
  </si>
  <si>
    <t>CIWXMKI</t>
  </si>
  <si>
    <t>Cilindro HP WX/8000/5Si MKI</t>
  </si>
  <si>
    <t>CHOK310MGN</t>
  </si>
  <si>
    <t>Chip Oki 330/510/351/361/561 Magenta 5K</t>
  </si>
  <si>
    <t>CATSBD5540CO</t>
  </si>
  <si>
    <t>Toner Cart BD 6550/5540 1200g</t>
  </si>
  <si>
    <t>TOXE6130KSC40</t>
  </si>
  <si>
    <t>Toner Xerox Phaser 6130N/106R1281 BK 30g</t>
  </si>
  <si>
    <t>CASHSF230NTCO</t>
  </si>
  <si>
    <t>Toner Cart SF 2025/2030 600g</t>
  </si>
  <si>
    <t>CHHPU4MGN</t>
  </si>
  <si>
    <t>Chip HP U4-2 5500/22A/9500 Magenta</t>
  </si>
  <si>
    <t>IMEPSXP211</t>
  </si>
  <si>
    <t>Impresora Epson Multi Expression  XP-211</t>
  </si>
  <si>
    <t>CUHP5000MKI</t>
  </si>
  <si>
    <t>Cuchilla Limp HP 5200/29X/8100</t>
  </si>
  <si>
    <t>CHHP1000MSC</t>
  </si>
  <si>
    <t>Chip HP 11 Magenta sc</t>
  </si>
  <si>
    <t>CHHP2400XGN</t>
  </si>
  <si>
    <t>Chip HP 3005/11A/3027/3035</t>
  </si>
  <si>
    <t>TABLETDRIZZLE</t>
  </si>
  <si>
    <t>TABLETAQUA</t>
  </si>
  <si>
    <t>Tablet 7"  D.Core 1.2/RAM 1 GB/Int. 8GB</t>
  </si>
  <si>
    <t>CHSA510CGN</t>
  </si>
  <si>
    <t>Chip Sam CLP510 Cyan 5K</t>
  </si>
  <si>
    <t>SCBR5890</t>
  </si>
  <si>
    <t>Sist Cont Brother 1650/ 61/5490/J1</t>
  </si>
  <si>
    <t>CAKM4300CO</t>
  </si>
  <si>
    <t>Toner Cart KM FS 4300DN/TK3130 670g</t>
  </si>
  <si>
    <t>TABLETVIVACE</t>
  </si>
  <si>
    <t>Tablet 7"  D.Core Cortex A9 1.0/RAM 512M</t>
  </si>
  <si>
    <t>TABLETKIDS</t>
  </si>
  <si>
    <t>REHP4100FIL</t>
  </si>
  <si>
    <t>Filmina HP 4100/ 01462</t>
  </si>
  <si>
    <t>CHLXX560CGN</t>
  </si>
  <si>
    <t>Chip Lexmark X560/X560H2CG Cyan 10K</t>
  </si>
  <si>
    <t>CHLXX560MGN</t>
  </si>
  <si>
    <t>Chip Lexmark X560/X560H2MG Magenta 10K</t>
  </si>
  <si>
    <t>CAHP2550KYO</t>
  </si>
  <si>
    <t>Cart Comp Hp 2550/Q3961A/2820/40 BK YOYO</t>
  </si>
  <si>
    <t>SEHP1518EC</t>
  </si>
  <si>
    <t>Sello HP 1215/ 540/41/42/43 Económico</t>
  </si>
  <si>
    <t>CHXE6300KGN</t>
  </si>
  <si>
    <t>Chip Xerox 6300 Black</t>
  </si>
  <si>
    <t>CHXE6300MGN</t>
  </si>
  <si>
    <t>Chip Xerox 6300 Magenta</t>
  </si>
  <si>
    <t>CAHP1010YO</t>
  </si>
  <si>
    <t>Cart Comp HP 1010/12A/1012  YOYO</t>
  </si>
  <si>
    <t>CHRIAC205GN</t>
  </si>
  <si>
    <t>Chip Ricoh AC205</t>
  </si>
  <si>
    <t>CAHP2550MCO</t>
  </si>
  <si>
    <t>Cart Comp HP 2550/Q3963A/2820/40 Mag</t>
  </si>
  <si>
    <t>CAHP2550KCO</t>
  </si>
  <si>
    <t>Cart Comp HP 2550/Q3960A/2820/40 Black</t>
  </si>
  <si>
    <t>CAHP2550CCO</t>
  </si>
  <si>
    <t>Cart Comp HP 2550/2800/2840 Cyan</t>
  </si>
  <si>
    <t>CAHP2550YCO</t>
  </si>
  <si>
    <t>Cart Comp HP 2550/Q3962A/2820/40 Yellow</t>
  </si>
  <si>
    <t>CAKOEP2030CO</t>
  </si>
  <si>
    <t>Toner Cart EP 2030/3000/3010 410g</t>
  </si>
  <si>
    <t>TAHP2600EC</t>
  </si>
  <si>
    <t>Sello Parche HP 2600 (parche)</t>
  </si>
  <si>
    <t>SEHP1200MKI</t>
  </si>
  <si>
    <t>Sello HP 1200/15A/1300 MKI</t>
  </si>
  <si>
    <t>TOMIDi151SCS300</t>
  </si>
  <si>
    <t>Toner Cart Minolta 151f/ 4153102  300g</t>
  </si>
  <si>
    <t>TOXEXC810SC170</t>
  </si>
  <si>
    <t>Toner Xerox XC810/1040/1020  170g SC</t>
  </si>
  <si>
    <t>CHXE6300CGN</t>
  </si>
  <si>
    <t>Chip Xerox 6300 Cyan</t>
  </si>
  <si>
    <t>CAHP4200CO</t>
  </si>
  <si>
    <t>Cart Comp HP 4200/38A</t>
  </si>
  <si>
    <t>CHLXT522GN</t>
  </si>
  <si>
    <t>Chip Lexmark OPTRA T 520/522 30k</t>
  </si>
  <si>
    <t>TOHP4700MSC300</t>
  </si>
  <si>
    <t>Toner HP 4700/ 53A/4730  Magenta 300g SC</t>
  </si>
  <si>
    <t>TOHP4700YYO255</t>
  </si>
  <si>
    <t>Toner HP 4700/52A/4730  Yellow 255g YOYO</t>
  </si>
  <si>
    <t>CHXE6300YGN</t>
  </si>
  <si>
    <t>Chip Xerox 6300 Yellow</t>
  </si>
  <si>
    <t>CAHPM551YYO</t>
  </si>
  <si>
    <t>Cart Comp HP CE402/M551 Yellow YOYO</t>
  </si>
  <si>
    <t>CACANIP4600KIT</t>
  </si>
  <si>
    <t>Kit Cart  Rec Canon PG220/CLI221</t>
  </si>
  <si>
    <t>TOHPLXSC230</t>
  </si>
  <si>
    <t>Toner HP LX 230g SC</t>
  </si>
  <si>
    <t>CAHP5000CO</t>
  </si>
  <si>
    <t>Cart Comp HP 5000/4129X/ 5100</t>
  </si>
  <si>
    <t>CAHP4200YO</t>
  </si>
  <si>
    <t>Cart Comp HP 4200/38A YOYO</t>
  </si>
  <si>
    <t>CACANNPG4CO</t>
  </si>
  <si>
    <t>Toner Cart NP 4030/4050 750g</t>
  </si>
  <si>
    <t>CDHP4200FG</t>
  </si>
  <si>
    <t>Cuchilla Dosif HP 4300/38A/4250/ 4350/43</t>
  </si>
  <si>
    <t>CATEPST0482CCN</t>
  </si>
  <si>
    <t>Cart Comp Eps T0482 Cyan</t>
  </si>
  <si>
    <t>CATCA200KCN</t>
  </si>
  <si>
    <t>Cart Comp Canon S300/BCI 24/21/ iP</t>
  </si>
  <si>
    <t>RMHP4600GN</t>
  </si>
  <si>
    <t>Rod Revelador HP 4600</t>
  </si>
  <si>
    <t>RVDE3110CSC70</t>
  </si>
  <si>
    <t>Revelador Dell 3130/XE6180 Cyan 70g SC</t>
  </si>
  <si>
    <t>CHSA600CGN</t>
  </si>
  <si>
    <t>Chip Sam CLP650 Cyan 4K</t>
  </si>
  <si>
    <t>CHSA600MGN</t>
  </si>
  <si>
    <t>Chip Sam CLP650 Magenta 4K</t>
  </si>
  <si>
    <t>CHSA600YGN</t>
  </si>
  <si>
    <t>Chip Sam CLP650 Yellow 4K</t>
  </si>
  <si>
    <t>PLAYOCH</t>
  </si>
  <si>
    <t>Película de plástico para emplayar 5"</t>
  </si>
  <si>
    <t>CATEPST037CCN</t>
  </si>
  <si>
    <t>Cart Comp Eps T037 Color</t>
  </si>
  <si>
    <t>CASA1610YO</t>
  </si>
  <si>
    <t>Cart Comp Sam ML 2010/1610 YOYO</t>
  </si>
  <si>
    <t>RMHPAXGN</t>
  </si>
  <si>
    <t>Rod Magnético HP 1100/92A/1X/FX3 1099</t>
  </si>
  <si>
    <t>RMSA1710GN</t>
  </si>
  <si>
    <t>Rod Revelador Sam ML1710</t>
  </si>
  <si>
    <t>RMSA1660GN</t>
  </si>
  <si>
    <t>Rod Revelador Sam 1865/ML-104 Gen</t>
  </si>
  <si>
    <t>SCCANIP4600</t>
  </si>
  <si>
    <t>Sist Cont Canon PG220K/CLI221C/M/Y</t>
  </si>
  <si>
    <t>CHDE3110CGN</t>
  </si>
  <si>
    <t>Chip Dell 3110 Cyan</t>
  </si>
  <si>
    <t>CASA2022YO</t>
  </si>
  <si>
    <t>Cart Sam 2022/ML-111/2020 YOYO</t>
  </si>
  <si>
    <t>CASA1640YO</t>
  </si>
  <si>
    <t>Cart Comp Sam 1640/ML108/2240  YOYO</t>
  </si>
  <si>
    <t>ENBRL8250GN</t>
  </si>
  <si>
    <t>Engrane Brother L8350/TN331/TN336</t>
  </si>
  <si>
    <t>RVDE3110YSC70</t>
  </si>
  <si>
    <t>Revelador Dell 3130/XE6180 Yellow 70g SC</t>
  </si>
  <si>
    <t>XEXCWIPER</t>
  </si>
  <si>
    <t>CUCHILLA LIMP XEROX XC810/1000</t>
  </si>
  <si>
    <t>OKB401CHIP</t>
  </si>
  <si>
    <t>CHIP OKI B401/MB441/MB451  2.5K</t>
  </si>
  <si>
    <t>CAHP1320CO</t>
  </si>
  <si>
    <t>Cart Comp HP 1320/5949X/1160</t>
  </si>
  <si>
    <t>CDSA1610GN</t>
  </si>
  <si>
    <t>Cuchilla Dosif Sam 1610/ 2010/4521</t>
  </si>
  <si>
    <t>CASA1910SCO</t>
  </si>
  <si>
    <t>Cart Comp Sam 1910/ML105  Bajo R.</t>
  </si>
  <si>
    <t>CUHP4200MKI</t>
  </si>
  <si>
    <t>Cuchilla Limp HP 4200/38A/4250/4350/4345</t>
  </si>
  <si>
    <t>PCRHPEXGN</t>
  </si>
  <si>
    <t>PCR HP EX/98A</t>
  </si>
  <si>
    <t>TOSA2550SC285</t>
  </si>
  <si>
    <t>Toner Sam 2551/ML2550/ PH3420 285g SC</t>
  </si>
  <si>
    <t>CAKOEP2080CO</t>
  </si>
  <si>
    <t>Toner Cart EP 2080 360g</t>
  </si>
  <si>
    <t>CATCA200CCN</t>
  </si>
  <si>
    <t>CIHPVXMKI</t>
  </si>
  <si>
    <t>Cilindro HP 5P/ 03A/6P MKI</t>
  </si>
  <si>
    <t>SEHP4100MKI</t>
  </si>
  <si>
    <t>Sello HP 4000/96A/2100/2300 Blanco</t>
  </si>
  <si>
    <t>CHDE3110MGN</t>
  </si>
  <si>
    <t>Chip Dell 3110 Magenta</t>
  </si>
  <si>
    <t>CHXE6140KGN</t>
  </si>
  <si>
    <t>Chip Xerox 6140 Black</t>
  </si>
  <si>
    <t>CIXE212EC</t>
  </si>
  <si>
    <t>Cilindro Xerox DC214/ 113R180/ 5614 ECO</t>
  </si>
  <si>
    <t>CASA1710CO</t>
  </si>
  <si>
    <t>Cart Comp Sam 1710/1520/1740/1750</t>
  </si>
  <si>
    <t>PLAYO</t>
  </si>
  <si>
    <t>Película de plástico para emplayar</t>
  </si>
  <si>
    <t>CAHP2025CCO</t>
  </si>
  <si>
    <t>Cart Comp HP 2025/531A/CM2320 Cyan</t>
  </si>
  <si>
    <t>CHHP4500DGN</t>
  </si>
  <si>
    <t>Chip HP 4500  31K</t>
  </si>
  <si>
    <t>CHHP2600MGN</t>
  </si>
  <si>
    <t>Chip HP 2600/03A/1600/1015/17 Magenta 2K</t>
  </si>
  <si>
    <t>CHOK310KGN</t>
  </si>
  <si>
    <t>Chip Oki 330/510/351/361/561 Black</t>
  </si>
  <si>
    <t>CUHPWXMKI</t>
  </si>
  <si>
    <t>Cuchilla Limp HP 5SI/09A/8000</t>
  </si>
  <si>
    <t>CHSA1635GN</t>
  </si>
  <si>
    <t>Chip Sam 1635</t>
  </si>
  <si>
    <t>CATHPC3140KCN</t>
  </si>
  <si>
    <t>Cart Comp Nvo HP 92 Black</t>
  </si>
  <si>
    <t>CAREPS731K</t>
  </si>
  <si>
    <t>Cart Comp Nvo Eps 731 Black Prom</t>
  </si>
  <si>
    <t>SEHP1320EC</t>
  </si>
  <si>
    <t>Sello HP 1160/1320 Económico</t>
  </si>
  <si>
    <t>CAOKB410CO</t>
  </si>
  <si>
    <t>Cart Comp B410/B430/MB460/MB470/MB480</t>
  </si>
  <si>
    <t>6A4</t>
  </si>
  <si>
    <t>CUHPPXMKI</t>
  </si>
  <si>
    <t>Cuchilla Limp HP PX/74A/PCE31/300/530</t>
  </si>
  <si>
    <t>OEPST19520C</t>
  </si>
  <si>
    <t>Cartucho de Tinta Epson T1952 Cyan Orig</t>
  </si>
  <si>
    <t>RVDE3110MSC70</t>
  </si>
  <si>
    <t>Revelador Dell 3130/XE6180 Mag 70g SC</t>
  </si>
  <si>
    <t>CURI550GN</t>
  </si>
  <si>
    <t>Cuchilla Limp Ricoh Aficio 551/650/1075</t>
  </si>
  <si>
    <t>ATOESHP1518MKI</t>
  </si>
  <si>
    <t>Espaciador/Calibrador HP1215 1415/2025/2</t>
  </si>
  <si>
    <t>CHHP3800CGN</t>
  </si>
  <si>
    <t>Chip HP 3800 Cyan</t>
  </si>
  <si>
    <t>CDHP1200MKI</t>
  </si>
  <si>
    <t>Cuchilla Dosif HP 1150/15A/1200</t>
  </si>
  <si>
    <t>CIHPWXEC</t>
  </si>
  <si>
    <t>Cilindro HP 5SI/09A/8000 ECO</t>
  </si>
  <si>
    <t>CHXE3420GN</t>
  </si>
  <si>
    <t>Chip Xerox 3425</t>
  </si>
  <si>
    <t>CHLXT520GN</t>
  </si>
  <si>
    <t>Chip Lexmark OPTRA T 520 20k</t>
  </si>
  <si>
    <t>MI2400CCHIP</t>
  </si>
  <si>
    <t>CHIP MINOLTA 2400/30/50/80/2500 C</t>
  </si>
  <si>
    <t>MI2400YCHIP</t>
  </si>
  <si>
    <t>CHIP MINOLTA 2400/30/50/80/2500 Y</t>
  </si>
  <si>
    <t>CLLX50</t>
  </si>
  <si>
    <t>Clip Lex 50/60/970/980/120</t>
  </si>
  <si>
    <t>CHDE3110YGN</t>
  </si>
  <si>
    <t>Chip Dell 3110 Yellow</t>
  </si>
  <si>
    <t>CURI5200GN</t>
  </si>
  <si>
    <t>Cuchilla Limp Ricoh SP 5200 Gen</t>
  </si>
  <si>
    <t>CHMIDi1610GN</t>
  </si>
  <si>
    <t>Chip Minolta Di 1610</t>
  </si>
  <si>
    <t>CLHP14</t>
  </si>
  <si>
    <t>Clip HP 29/49/26/25</t>
  </si>
  <si>
    <t>SCBRO350</t>
  </si>
  <si>
    <t>Sist Cont Brother MFC440/ LC51/ MFC336</t>
  </si>
  <si>
    <t>OEPST195420Y</t>
  </si>
  <si>
    <t>Cartucho de Tinta Epson T1954 Yell Orig</t>
  </si>
  <si>
    <t>CUTS1340GN</t>
  </si>
  <si>
    <t>Cuchilla Limp Toshiba 1350/1340</t>
  </si>
  <si>
    <t>CHHP4700KGN</t>
  </si>
  <si>
    <t>*Chip HP 4700 Black</t>
  </si>
  <si>
    <t>KTLXT650</t>
  </si>
  <si>
    <t>Kit Lexmark T652/654 2500 Pag. Insum</t>
  </si>
  <si>
    <t>CHLXT620GN</t>
  </si>
  <si>
    <t>Chip Lexmark T620/T622 30K</t>
  </si>
  <si>
    <t>YOXP200C1000</t>
  </si>
  <si>
    <t>TINTA EPSON XP200/300/400/T2001/2/3 C LT</t>
  </si>
  <si>
    <t>CISA1630EC</t>
  </si>
  <si>
    <t>Cilindro Sam 1630 ECO</t>
  </si>
  <si>
    <t>TIBAKND1000</t>
  </si>
  <si>
    <t>Tinta Dye Bk HP/Eps/Can/Bro/Lex Univ 1L</t>
  </si>
  <si>
    <t>CUSA6060MKI</t>
  </si>
  <si>
    <t>Cuchilla Limp Sam 6060</t>
  </si>
  <si>
    <t>CAKOEP2100CO</t>
  </si>
  <si>
    <t>Toner Cart Minolta EP 2100/2131 70g</t>
  </si>
  <si>
    <t>CHXE6120CGN</t>
  </si>
  <si>
    <t>Chip Xerox 6120 Cyan</t>
  </si>
  <si>
    <t>CHSA3560GN</t>
  </si>
  <si>
    <t>Chip Sam 3560 APROX 12K</t>
  </si>
  <si>
    <t>CUHPEXMKI</t>
  </si>
  <si>
    <t>Cuchilla Limp EX/98A</t>
  </si>
  <si>
    <t>CALXE230SLCO</t>
  </si>
  <si>
    <t>Cart Comp Lex E230/32/24018SL/330/32/40</t>
  </si>
  <si>
    <t>CUSHMXM283GN</t>
  </si>
  <si>
    <t>Cuchilla Limp Sharp MXM283/363/453/503</t>
  </si>
  <si>
    <t>ENBR1240MKI</t>
  </si>
  <si>
    <t>Engrane Brother 1270/ TN-460/1470 DR MKI</t>
  </si>
  <si>
    <t>XEV125ML</t>
  </si>
  <si>
    <t>Envase Plástico 125ml</t>
  </si>
  <si>
    <t>XTABOTI</t>
  </si>
  <si>
    <t>Tapa Botella Tinta 25 mm</t>
  </si>
  <si>
    <t>OEPST195320M</t>
  </si>
  <si>
    <t>Cartucho de Tinta Epson T1953 Mag Orig</t>
  </si>
  <si>
    <t>JERINGA7</t>
  </si>
  <si>
    <t>JERINGA DE 50 ML NIPRO</t>
  </si>
  <si>
    <t>OHPCN053AL</t>
  </si>
  <si>
    <t>Cartucho de Tinta HP 932/CN053AL XL Bk</t>
  </si>
  <si>
    <t>OHPCF283A</t>
  </si>
  <si>
    <t>Cart HP M127/CF283/M125/MFP M225 Orig</t>
  </si>
  <si>
    <t>ROT8070</t>
  </si>
  <si>
    <t>Rollo Papel Térmico 80x70mm</t>
  </si>
  <si>
    <t>ATOCONVHP1102</t>
  </si>
  <si>
    <t>Convertidor hp1005 Al 1102</t>
  </si>
  <si>
    <t>CHOK6200GN</t>
  </si>
  <si>
    <t>Chip Oki B6200N</t>
  </si>
  <si>
    <t>ATOCONVHP1606</t>
  </si>
  <si>
    <t>Convertidor HP 1505 P/ 1606/1566</t>
  </si>
  <si>
    <t>RECATI</t>
  </si>
  <si>
    <t>Recarga Cartuchos Tinta</t>
  </si>
  <si>
    <t>SVO</t>
  </si>
  <si>
    <t>ATOHP9000CLIP</t>
  </si>
  <si>
    <t>Clip HP 9000/8543X/9040/9050 Gen</t>
  </si>
  <si>
    <t>SEHP4200MKI</t>
  </si>
  <si>
    <t>Sello HP 4300/38A/39A MKI</t>
  </si>
  <si>
    <t>CUTSE28GN</t>
  </si>
  <si>
    <t>Cuchilla Limp Toshiba T3520/ E-S35/45/35</t>
  </si>
  <si>
    <t>ALIADEST</t>
  </si>
  <si>
    <t>Agua destilada 1500 ml</t>
  </si>
  <si>
    <t>KTCANGPR35</t>
  </si>
  <si>
    <t>Kit Canon iR2530/ 2520/2525 Drum/WB/PCR</t>
  </si>
  <si>
    <t>TAZA1</t>
  </si>
  <si>
    <t>TAZA SUBLIMACION 8OZ</t>
  </si>
  <si>
    <t>CUTSE168GN</t>
  </si>
  <si>
    <t>Cuchilla Limp Toshiba E-Studio 208</t>
  </si>
  <si>
    <t>CATHP1610KCRM</t>
  </si>
  <si>
    <t>Cart Remanu HP 94 Black</t>
  </si>
  <si>
    <t>CAHP1415KYO</t>
  </si>
  <si>
    <t>Cart Comp HP 1415/320A/1525 Black YOYO</t>
  </si>
  <si>
    <t>CAKO947540CO</t>
  </si>
  <si>
    <t>Toner Cart  4345/4355 500g</t>
  </si>
  <si>
    <t>TODE3110C70SC</t>
  </si>
  <si>
    <t>Toner Dell 3110 Cyan 70g SC</t>
  </si>
  <si>
    <t>RMHP1010GN1</t>
  </si>
  <si>
    <t>Rod Magnético HP 1010/12A/1015 ECO</t>
  </si>
  <si>
    <t>CUTSE160GN</t>
  </si>
  <si>
    <t>Cuchilla Limp Toshiba T1600/E-120/15</t>
  </si>
  <si>
    <t>CAKMDC1605CO</t>
  </si>
  <si>
    <t>Toner Cart DC 1605/1656/1685 180g</t>
  </si>
  <si>
    <t>OHPCF281A</t>
  </si>
  <si>
    <t>Cartucho de Toner HP M630/CF281A Orig</t>
  </si>
  <si>
    <t>IMEPSM205</t>
  </si>
  <si>
    <t>Impresora Epson Workforce M205</t>
  </si>
  <si>
    <t>IMLXPRO205</t>
  </si>
  <si>
    <t>Impresora Lexmark Prospect Pro 205</t>
  </si>
  <si>
    <t>CARIFT410CO</t>
  </si>
  <si>
    <t>Toner Cart  AFICIO FT4215/4220/4222 370g</t>
  </si>
  <si>
    <t>TOKM5090GN550</t>
  </si>
  <si>
    <t>Toner Botella DC 5590 750g</t>
  </si>
  <si>
    <t>IMLXPRO209</t>
  </si>
  <si>
    <t>Impresora Lexmark Prospect Pro 209</t>
  </si>
  <si>
    <t>RMHPEXGN</t>
  </si>
  <si>
    <t>Rod de Carga Primario EX/98A</t>
  </si>
  <si>
    <t>RMHP8100GN</t>
  </si>
  <si>
    <t>Rod. Mágnetico HP 8100/82X Gen</t>
  </si>
  <si>
    <t>CATSBD1550CO</t>
  </si>
  <si>
    <t>Toner Cart BD 1550/1560 240g</t>
  </si>
  <si>
    <t>IMHPCP1515L</t>
  </si>
  <si>
    <t>Impresora HP Laser Jet Color CP1515L</t>
  </si>
  <si>
    <t>KMDC5555CO</t>
  </si>
  <si>
    <t>Toner Kyocera Mita DC5555/5585/7090 550g</t>
  </si>
  <si>
    <t>CAKMDC2055CO</t>
  </si>
  <si>
    <t>Toner Cart Kyocera DC2055/2255/2285 200g</t>
  </si>
  <si>
    <t>CAKODI750CO</t>
  </si>
  <si>
    <t>Toner Cart Di 750 1300g</t>
  </si>
  <si>
    <t>RVDE3110KMKI70</t>
  </si>
  <si>
    <t>Revelador Dell 3130/XE6180 Black 70g FG</t>
  </si>
  <si>
    <t>MASUB3DVAC</t>
  </si>
  <si>
    <t>Máq de sublimación 3D/110V/2800w 12 taza</t>
  </si>
  <si>
    <t>MASUB8</t>
  </si>
  <si>
    <t>Máquina sublimación 8 en 1/110V/38X38cm</t>
  </si>
  <si>
    <t>OCANPG140K</t>
  </si>
  <si>
    <t>Cartucho de Tinta Canon PG 140 Black Or</t>
  </si>
  <si>
    <t>IMRISP3510</t>
  </si>
  <si>
    <t>Impresora Ricoh SP3510</t>
  </si>
  <si>
    <t>CAKMFS6030CN</t>
  </si>
  <si>
    <t>Cart Comp Nvo Kyocera FS6030</t>
  </si>
  <si>
    <t>CALXT410CO</t>
  </si>
  <si>
    <t>Cart Comp Lex T410/420</t>
  </si>
  <si>
    <t>CUHP5500MKI</t>
  </si>
  <si>
    <t>Cuchilla Limp HP 5550/EP-86</t>
  </si>
  <si>
    <t>IMHP2035</t>
  </si>
  <si>
    <t>Impresora HP Laserjet P2035</t>
  </si>
  <si>
    <t>OHPC6657AL</t>
  </si>
  <si>
    <t>Cartucho de Tinta HP 57 Color Original</t>
  </si>
  <si>
    <t>CARI5200CO</t>
  </si>
  <si>
    <t>Cart Comp Ricoh SP5200/5210</t>
  </si>
  <si>
    <t>IMBRDCP7055</t>
  </si>
  <si>
    <t>Impresora Brother DCP7055</t>
  </si>
  <si>
    <t>CARIFT3013CO</t>
  </si>
  <si>
    <t>Toner Cart AFICIO 3013/3213 320g Type320</t>
  </si>
  <si>
    <t>OHPC8765WL</t>
  </si>
  <si>
    <t>Cartucho de Tinta HP 94 Black Original</t>
  </si>
  <si>
    <t>CHXE415GN</t>
  </si>
  <si>
    <t>Chip Xerox 415/420</t>
  </si>
  <si>
    <t>OHPC9361WL</t>
  </si>
  <si>
    <t>Cartucho de Tinta HP 93 Color Original</t>
  </si>
  <si>
    <t>CARIFT3113CO</t>
  </si>
  <si>
    <t>Toner Cart Aficio 3113/3313  320g Gpo310</t>
  </si>
  <si>
    <t>CACANNPG12CO</t>
  </si>
  <si>
    <t>Toner Cart NP 6085/6285 1650g</t>
  </si>
  <si>
    <t>RVDE3110CMKI70</t>
  </si>
  <si>
    <t>Revelador Dell 3130/XE6180 Cyan 70g FG</t>
  </si>
  <si>
    <t>RVDE3110MMKI70</t>
  </si>
  <si>
    <t>Revelador Dell 3130/XE6180 Magenta 70g F</t>
  </si>
  <si>
    <t>RVDE3110YMKI70</t>
  </si>
  <si>
    <t>Revelador Dell 3130/XE6180 Yellow 70g FG</t>
  </si>
  <si>
    <t>CAHP2550CYO</t>
  </si>
  <si>
    <t>Cart Comp HP 2550/Q3961A/2820  cyan YOYO</t>
  </si>
  <si>
    <t>CAHP4100XCN</t>
  </si>
  <si>
    <t>Cart Comp Nvo HP 4100/C8061X/4100MFP</t>
  </si>
  <si>
    <t>CAHP3600KCO</t>
  </si>
  <si>
    <t>Cart Comp HP 3600 Black</t>
  </si>
  <si>
    <t>ALIGLYCO</t>
  </si>
  <si>
    <t>Líquido de limp de residuos de pegamento</t>
  </si>
  <si>
    <t>OHPCE323AM</t>
  </si>
  <si>
    <t>Cartucho Toner HP 1415/1525 Magenta Orig</t>
  </si>
  <si>
    <t>TIEPSHDLCYO125</t>
  </si>
  <si>
    <t>Tinta Eps HD Cyan Light 125ml YOYO</t>
  </si>
  <si>
    <t>OHPC6625AL</t>
  </si>
  <si>
    <t>Cartucho de Tinta HP 17 Tricolor Origina</t>
  </si>
  <si>
    <t>OEPT063320M</t>
  </si>
  <si>
    <t>Cartucho de Tinta Epson T0633 Magenta Or</t>
  </si>
  <si>
    <t>OHPC4902AL</t>
  </si>
  <si>
    <t>Cartucho de Tinta HP 940 Black Oiriginal</t>
  </si>
  <si>
    <t>OEPT063420Y</t>
  </si>
  <si>
    <t>Cartucho de Tinta Epson T0634 Yellow Ori</t>
  </si>
  <si>
    <t>OEPT063220C</t>
  </si>
  <si>
    <t>Cartucho de Tinta Epson T0632 Cyan Origi</t>
  </si>
  <si>
    <t>OHPQ6003A</t>
  </si>
  <si>
    <t>Cartucho de Toner HP 2600 Magenta Origin</t>
  </si>
  <si>
    <t>OEPT063120K</t>
  </si>
  <si>
    <t>Cartucho de Tinta Epson T0631 Black Orig</t>
  </si>
  <si>
    <t>OHPC4904AL</t>
  </si>
  <si>
    <t>Cartucho de Tinta HP 940 Magenta Oirigin</t>
  </si>
  <si>
    <t>TOLXT640MKI640</t>
  </si>
  <si>
    <t>Toner Lexmark T640/64015HA/ 642/644 640g</t>
  </si>
  <si>
    <t>CAHP2055YO</t>
  </si>
  <si>
    <t>Cart Comp HP 2055/505X/2035 YOYO</t>
  </si>
  <si>
    <t>CIXE320EC</t>
  </si>
  <si>
    <t>Cilindro Xerox Pro 320/415/420 EC</t>
  </si>
  <si>
    <t>CAHP1518CCN</t>
  </si>
  <si>
    <t>Cart Comp Nvo HP 1215/541A/1518 Cyan</t>
  </si>
  <si>
    <t>CATSBD1340CO</t>
  </si>
  <si>
    <t>Toner Cart BD 1340/1350/1360/1370 180g</t>
  </si>
  <si>
    <t>CHHP4014GN</t>
  </si>
  <si>
    <t>Chip HP 4014/364A</t>
  </si>
  <si>
    <t>TOLX210MKI65</t>
  </si>
  <si>
    <t>Toner Lexmark E210/Sam 1210  65 g MKI</t>
  </si>
  <si>
    <t>XTIEPSDBC20L</t>
  </si>
  <si>
    <t>Tinta Durabrite Cyan 20 Lt</t>
  </si>
  <si>
    <t>RMHPLXGN</t>
  </si>
  <si>
    <t>Rod Magnético HP/Canon LX</t>
  </si>
  <si>
    <t>OHPQ6001A</t>
  </si>
  <si>
    <t>Cartucho de Toner HP 2600 Cyan Original</t>
  </si>
  <si>
    <t>IMLXS308</t>
  </si>
  <si>
    <t>MULTIFUNCIONAL LEXMARK IMPACT S308</t>
  </si>
  <si>
    <t>OHPCF287A</t>
  </si>
  <si>
    <t>Cartucho de Toner HP M506/CF287A Org</t>
  </si>
  <si>
    <t>CACANLC2060</t>
  </si>
  <si>
    <t>Cart Comp Canon LC2060/FX3/MPL6000</t>
  </si>
  <si>
    <t>OEPST664520</t>
  </si>
  <si>
    <t>Botella de Tinta Eps T664520/L200 Mag L</t>
  </si>
  <si>
    <t>CACANNPG3CO</t>
  </si>
  <si>
    <t>Toner Cart 6062/6060</t>
  </si>
  <si>
    <t>IMCANIP2700</t>
  </si>
  <si>
    <t>IMPRESORA CANON PIXMA IP2700</t>
  </si>
  <si>
    <t>OKM2810</t>
  </si>
  <si>
    <t>Cart Drum Kyocera KM2810/2820 Orig</t>
  </si>
  <si>
    <t>OHPCE321AC</t>
  </si>
  <si>
    <t>Cartucho Toner CE321 HP 1415/1525 Cy Or</t>
  </si>
  <si>
    <t>OHPCC364A</t>
  </si>
  <si>
    <t>Cartucho de Toner HP 4014/4015 Original</t>
  </si>
  <si>
    <t>CIXE423EC</t>
  </si>
  <si>
    <t>Cilindro Xerox 423/ 113R634/ 428 ECO</t>
  </si>
  <si>
    <t>IMSAM1675</t>
  </si>
  <si>
    <t>IMPRESORA SAMSUNG LASER MONO ML-1675</t>
  </si>
  <si>
    <t>ATOBRUNIVTA</t>
  </si>
  <si>
    <t>Tapón Brother Universal</t>
  </si>
  <si>
    <t>IMCAD1350</t>
  </si>
  <si>
    <t>Impresora Canon Image Class D1350</t>
  </si>
  <si>
    <t>IMHP2515</t>
  </si>
  <si>
    <t>Impresora HP Multi Deskjet 2515 Adv</t>
  </si>
  <si>
    <t>IMHPPRO8100</t>
  </si>
  <si>
    <t>Impresora HP Officejet Pro 8100</t>
  </si>
  <si>
    <t>IMSAML3310</t>
  </si>
  <si>
    <t>Impresora Samsung 3310ND</t>
  </si>
  <si>
    <t>CAHP9000CO</t>
  </si>
  <si>
    <t>Cart Comp HP 9000/8543X/9040/9050</t>
  </si>
  <si>
    <t>CDHPAXGN</t>
  </si>
  <si>
    <t>Cuchilla Dosif HP 1100/92A/1X/FX3 HP 109</t>
  </si>
  <si>
    <t>RMHP9000GN</t>
  </si>
  <si>
    <t>Rod Magnético HP9000/9040/50 Gen</t>
  </si>
  <si>
    <t>CAHPPRO400ACO</t>
  </si>
  <si>
    <t>Cart Comp HP 400/CF280A</t>
  </si>
  <si>
    <t>CAHP2035YO</t>
  </si>
  <si>
    <t>Cart Comp HP 2035/505A/2055 YOYO</t>
  </si>
  <si>
    <t>OSAML2010</t>
  </si>
  <si>
    <t>Cartucho de Toner Sam  2510/2570/2571</t>
  </si>
  <si>
    <t>CAHP2400YO</t>
  </si>
  <si>
    <t>Cart Comp HP 2400/6511A/2430 YOYO</t>
  </si>
  <si>
    <t>CASA2022CO</t>
  </si>
  <si>
    <t>Cart Comp Sam 2022/ML-111/2020</t>
  </si>
  <si>
    <t>PCRHP1518GN</t>
  </si>
  <si>
    <t>PCR HP 2025/40A/41A/42A/43A/2600/3600/15</t>
  </si>
  <si>
    <t>IMHPD5525</t>
  </si>
  <si>
    <t>Impresora HP Deskjet Advantage 5525</t>
  </si>
  <si>
    <t>CAHPPRO400ACN</t>
  </si>
  <si>
    <t>Cart Comp Nvo HP 400/CF280A</t>
  </si>
  <si>
    <t>CAHP1300YO</t>
  </si>
  <si>
    <t>Cart Comp HP 1300/13A YOYO</t>
  </si>
  <si>
    <t>CAHPM251KYO</t>
  </si>
  <si>
    <t>Cart Comp HP M251/Pro200/CF210 BK YOYO</t>
  </si>
  <si>
    <t>CURI3410GN</t>
  </si>
  <si>
    <t>Cuchilla Limp Ricoh Aficio 3400/3410 Gen</t>
  </si>
  <si>
    <t>CURI220GN</t>
  </si>
  <si>
    <t>Cuchilla Limp Ricoh 270/1022</t>
  </si>
  <si>
    <t>MASUB1</t>
  </si>
  <si>
    <t>Máquina de sublimación 1 Tzs. 400W Mod.</t>
  </si>
  <si>
    <t>CATHP720KCN</t>
  </si>
  <si>
    <t>Cart Comp Nvo HP 45 Black</t>
  </si>
  <si>
    <t>CIRI1075GN</t>
  </si>
  <si>
    <t>Cilindro Ricoh Aficio 550/551/650 GN</t>
  </si>
  <si>
    <t>CHXE6280KGN</t>
  </si>
  <si>
    <t>Chip Xerox 6280 Black</t>
  </si>
  <si>
    <t>CATHPD1660CXLCN</t>
  </si>
  <si>
    <t>Cart Comp HP60XL Color</t>
  </si>
  <si>
    <t>CHXE6280CGN</t>
  </si>
  <si>
    <t>Chip Xerox 6280 Cyan</t>
  </si>
  <si>
    <t>CARIAMP301CO</t>
  </si>
  <si>
    <t>Toner Cart Ricoh AFICIO MP-301 SP-F 200g</t>
  </si>
  <si>
    <t>CAHP1150YO</t>
  </si>
  <si>
    <t>Cart Comp HP 1150/24A YOYO</t>
  </si>
  <si>
    <t>OXE106R02312</t>
  </si>
  <si>
    <t>Cartucho de Toner Xerox Workcentre 3325</t>
  </si>
  <si>
    <t>OHPC9386A</t>
  </si>
  <si>
    <t>Cartucho de Tinta HP 88 Cyan Original  (</t>
  </si>
  <si>
    <t>OHPC9387A</t>
  </si>
  <si>
    <t>Cartucho de Tinta HP 88 Magenta Original</t>
  </si>
  <si>
    <t>OHPCE313A</t>
  </si>
  <si>
    <t>Cartucho Toner CE313  HP 1025 Mag Orig</t>
  </si>
  <si>
    <t>CATEPST018CCN</t>
  </si>
  <si>
    <t>Cart Comp Eps T018 Color</t>
  </si>
  <si>
    <t>OHPQ6511X</t>
  </si>
  <si>
    <t>Cartucho Toner  11X HP 2400/2410X Orig</t>
  </si>
  <si>
    <t>OHPQ2682A</t>
  </si>
  <si>
    <t>Cartucho Toner HP  Q26823700 Yellow Orig</t>
  </si>
  <si>
    <t>OHPCE312A</t>
  </si>
  <si>
    <t>Cartucho Toner 312A  HP 1025 Yellow Orig</t>
  </si>
  <si>
    <t>CATHP600CCN</t>
  </si>
  <si>
    <t>Cart Comp Nvo HP 49 Tricolor</t>
  </si>
  <si>
    <t>OHPQ5952A</t>
  </si>
  <si>
    <t>Cartucho de Toner HP 4700 Yellow Origina</t>
  </si>
  <si>
    <t>CUHP1012EMKI</t>
  </si>
  <si>
    <t>Cuchilla Limp HP1010/1012 Especifica MKI</t>
  </si>
  <si>
    <t>CATCAN5CO</t>
  </si>
  <si>
    <t>Cart Comp Canon MP530/ PGI 5 Black</t>
  </si>
  <si>
    <t>CATEPST0324YCN</t>
  </si>
  <si>
    <t>Cart Comp Eps T0324 Yellow</t>
  </si>
  <si>
    <t>OHPQ7551X</t>
  </si>
  <si>
    <t>Cartucho de Toner HP 3035/3005X Original</t>
  </si>
  <si>
    <t>YOXP200M1000</t>
  </si>
  <si>
    <t>TINTA EPSON XP200/300/400/2001/2/3 M LT</t>
  </si>
  <si>
    <t>CATEPST0322CCN</t>
  </si>
  <si>
    <t>Cart Comp Eps T0322 Cyan</t>
  </si>
  <si>
    <t>OHPCE253A</t>
  </si>
  <si>
    <t>Cartucho Toner 253A HP 3525 Magenta Orig</t>
  </si>
  <si>
    <t>ATIDEPEPSSC</t>
  </si>
  <si>
    <t>Depósito Vacio Sist Continuo EPS 4 color</t>
  </si>
  <si>
    <t>OHPQ5942X</t>
  </si>
  <si>
    <t>Cartucho Toner 42X  HP 4240/4250X Orig</t>
  </si>
  <si>
    <t>CHHP3600CGN</t>
  </si>
  <si>
    <t>Chip HP 3600/71A Cyan</t>
  </si>
  <si>
    <t>OHPQ2683A</t>
  </si>
  <si>
    <t>Cartucho Toner HP Q2683  3700 Magen Orig</t>
  </si>
  <si>
    <t>OHPCC533A</t>
  </si>
  <si>
    <t>Cartucho de Toner HP 2025/2320 Magenta O</t>
  </si>
  <si>
    <t>PABONDC</t>
  </si>
  <si>
    <t>Papel Foto Bond Carta c/500 Hojas</t>
  </si>
  <si>
    <t>OHPCC532A</t>
  </si>
  <si>
    <t>Cartucho de Toner HP 2025/2320 Yellow Or</t>
  </si>
  <si>
    <t>OHPQ7551A</t>
  </si>
  <si>
    <t>Cartucho de Toner HP 3035/3005 Original</t>
  </si>
  <si>
    <t>OSAML4500</t>
  </si>
  <si>
    <t>Cartucho de Toner Sam 4600 Original</t>
  </si>
  <si>
    <t>OHPCC530A</t>
  </si>
  <si>
    <t>Cartucho de Toner HP 2025/2320 Black Ori</t>
  </si>
  <si>
    <t>OXE106R646</t>
  </si>
  <si>
    <t>Cartucho de Toner Xerox Phaser 3310 Orig</t>
  </si>
  <si>
    <t>CHSA5510GN</t>
  </si>
  <si>
    <t>Chip Sam 6510/MLT-D309S 10K</t>
  </si>
  <si>
    <t>CHSA5510DGN</t>
  </si>
  <si>
    <t>Chip Sam 6510/MLT-R309 Drum 80K</t>
  </si>
  <si>
    <t>OHPCE250A</t>
  </si>
  <si>
    <t>Cartucho Toner  250A HP 3525 Black Orig</t>
  </si>
  <si>
    <t>OSAML2250</t>
  </si>
  <si>
    <t>Cartucho de Toner Sam 2251/2252 Original</t>
  </si>
  <si>
    <t>CDHP2300GN</t>
  </si>
  <si>
    <t>Cuchilla Dosif  HP 2400/10A/3005/3027/30</t>
  </si>
  <si>
    <t>LX12A5845OR</t>
  </si>
  <si>
    <t>TONER LEXMARK 12A5845 T610/612/614</t>
  </si>
  <si>
    <t>TOÑO</t>
  </si>
  <si>
    <t>OHPQ6511A</t>
  </si>
  <si>
    <t>Cartucho Toner  11A HP 2400/2410 Orig</t>
  </si>
  <si>
    <t>OHPQ2670A</t>
  </si>
  <si>
    <t>Cartucho Toner HP Q2670 3500 Black Ori</t>
  </si>
  <si>
    <t>OHPQ5953A</t>
  </si>
  <si>
    <t>Cartucho de Toner HP 4700 Magenta Origin</t>
  </si>
  <si>
    <t>OSAML3310</t>
  </si>
  <si>
    <t>Cartucho de Toner Sam 3710/4833/205s Ori</t>
  </si>
  <si>
    <t>OXE109R00747</t>
  </si>
  <si>
    <t>Cartucho de Toner Xerox Phaser 3150 Alto</t>
  </si>
  <si>
    <t>CATHP6620CCRM</t>
  </si>
  <si>
    <t>Cart Remanu HP 97 Tricolor</t>
  </si>
  <si>
    <t>CAHP2100YO</t>
  </si>
  <si>
    <t>Cart Comp HP 2100/4096A/2200 YOYO</t>
  </si>
  <si>
    <t>OHPQ2681A</t>
  </si>
  <si>
    <t>Cartucho Toner HP Q2681 3700 Cyan Orig</t>
  </si>
  <si>
    <t>OHPQ7582A</t>
  </si>
  <si>
    <t>Cartucho de Toner HP 3800 Yellow Origina</t>
  </si>
  <si>
    <t>OHPQ5951A</t>
  </si>
  <si>
    <t>Cartucho de Toner HP 4700 Cyan Original</t>
  </si>
  <si>
    <t>CATSE12CO</t>
  </si>
  <si>
    <t>Toner Cart   E Studio 12/15 T1200E 210g</t>
  </si>
  <si>
    <t>OHPQ2613A</t>
  </si>
  <si>
    <t>Cartucho Toner 13A  HP 1300 Orig</t>
  </si>
  <si>
    <t>OHPQ5949A</t>
  </si>
  <si>
    <t>Cartucho Toner 49A  HP 1160/1320 Orig</t>
  </si>
  <si>
    <t>DL3010CCHIP</t>
  </si>
  <si>
    <t>CHIP DELL 3010 CYAN</t>
  </si>
  <si>
    <t>DL3010MCHIP</t>
  </si>
  <si>
    <t>CHIP DELL 3010 MAGENTA</t>
  </si>
  <si>
    <t>XE315DRUM</t>
  </si>
  <si>
    <t>CILINDRO XEROX PRO 320/315/420/415</t>
  </si>
  <si>
    <t>OHPC9385A</t>
  </si>
  <si>
    <t>Cartucho de Tinta HP 88 Black Original (</t>
  </si>
  <si>
    <t>OHPC9388A</t>
  </si>
  <si>
    <t>Cartucho de Tinta HP 88 Yellow Original</t>
  </si>
  <si>
    <t>OHPCC531A</t>
  </si>
  <si>
    <t>Cartucho de Toner HP 2025/2320 Cyan Orig</t>
  </si>
  <si>
    <t>OHPCE260A</t>
  </si>
  <si>
    <t>Cartucho de Toner HP 4025/4525 Black Ori</t>
  </si>
  <si>
    <t>OHPCE261A</t>
  </si>
  <si>
    <t>Cartucho de Toner HP 4025/4525 Cyan Orig</t>
  </si>
  <si>
    <t>OHPQ5945A</t>
  </si>
  <si>
    <t>Cartucho de Toner HP 4345 Original</t>
  </si>
  <si>
    <t>OHPQ6461A</t>
  </si>
  <si>
    <t>Cartucho de Toner HP 4730 Cyan Original</t>
  </si>
  <si>
    <t>OHPQ6463A</t>
  </si>
  <si>
    <t>Cartucho de Toner HP 4730 Magenta Origin</t>
  </si>
  <si>
    <t>OHPQ6462A</t>
  </si>
  <si>
    <t>Cartucho de Toner HP 4730 Yellow Origina</t>
  </si>
  <si>
    <t>OSACLP510M</t>
  </si>
  <si>
    <t>Cartucho de Toner Sam CLP 510D/515 Magen</t>
  </si>
  <si>
    <t>OXE113R00693</t>
  </si>
  <si>
    <t>Cartucho de Toner Xerox Phaser 6120 Cyan</t>
  </si>
  <si>
    <t>OXE113R00695</t>
  </si>
  <si>
    <t>Cartucho de Toner Xerox Phaser 6120 Mage</t>
  </si>
  <si>
    <t>OXE113R00694</t>
  </si>
  <si>
    <t>Cartucho de Toner Xerox Phaser 6120 Yell</t>
  </si>
  <si>
    <t>CARI3400CO</t>
  </si>
  <si>
    <t>Comp Ricoh SP3410SF/ 406465/ 2.5k</t>
  </si>
  <si>
    <t>OHPQ3964A</t>
  </si>
  <si>
    <t>Drum HP Q3964A Original</t>
  </si>
  <si>
    <t>CACANGPR5CO</t>
  </si>
  <si>
    <t>Toner Cart  NP 3030/3050 680g</t>
  </si>
  <si>
    <t>OBRTN350</t>
  </si>
  <si>
    <t>Cartucho Toner Brother 7020/2820/2030/20</t>
  </si>
  <si>
    <t>DL3010YCHIP</t>
  </si>
  <si>
    <t>CHIP DELL 3010 YELLOW</t>
  </si>
  <si>
    <t>CATEPST019KCN</t>
  </si>
  <si>
    <t>Cart Comp Eps T019 Black</t>
  </si>
  <si>
    <t>CATHP1410KCO</t>
  </si>
  <si>
    <t>Cart Comp HP 21 F4140 Black</t>
  </si>
  <si>
    <t>OHPQ3961A</t>
  </si>
  <si>
    <t>Cartucho de Toner HP Q39612550/2840 Cyan</t>
  </si>
  <si>
    <t>OSAML6060</t>
  </si>
  <si>
    <t>Cartucho de Toner Sam 1440/1450/6040 Ori</t>
  </si>
  <si>
    <t>OSACLP510Y</t>
  </si>
  <si>
    <t>Cartucho de Toner Sam CLP 510D/515 Yello</t>
  </si>
  <si>
    <t>OOKB410</t>
  </si>
  <si>
    <t>Cartucho de toner Okidata B410 Orig</t>
  </si>
  <si>
    <t>CIRI350GN</t>
  </si>
  <si>
    <t>Cilindro Ricoh Aficio 450/1035/45/20 GN</t>
  </si>
  <si>
    <t>TIHP8000KYO125</t>
  </si>
  <si>
    <t>Tinta HP 8500/ 940 Black 125ml YOYO BA</t>
  </si>
  <si>
    <t>CHXE6140MGN</t>
  </si>
  <si>
    <t>Chip Xerox 6140 Magenta</t>
  </si>
  <si>
    <t>OKB6300CHIP</t>
  </si>
  <si>
    <t>CHIP OKI B6300</t>
  </si>
  <si>
    <t>CASA2165CN1</t>
  </si>
  <si>
    <t>MALIMPTX850</t>
  </si>
  <si>
    <t>Máquina de Limpieza TX850 110V 1.1kW</t>
  </si>
  <si>
    <t>CAKM6030CN</t>
  </si>
  <si>
    <t>Cart Comp Nvo Kyocera Mita KM8030/TK655</t>
  </si>
  <si>
    <t>CAHPM551CYO</t>
  </si>
  <si>
    <t>Cart Comp HP CE401/M551 Cyan YOYO</t>
  </si>
  <si>
    <t>CAHPM551MYO</t>
  </si>
  <si>
    <t>Cart Comp HP CE403/M551 Magenta YOYO</t>
  </si>
  <si>
    <t>CHHP6015KDGN</t>
  </si>
  <si>
    <t>Chip HP 6030/6040 Drum Black</t>
  </si>
  <si>
    <t>CAHP1102CP</t>
  </si>
  <si>
    <t>Cart Comp Nvo Premium HP 1102/285A/M1130</t>
  </si>
  <si>
    <t>CDHP2400MKI</t>
  </si>
  <si>
    <t>Cuchilla Dosif HP 2410/20/30/3005/2300</t>
  </si>
  <si>
    <t>OHPCE400A</t>
  </si>
  <si>
    <t>Cartucho de Toner HP 551 Black Original</t>
  </si>
  <si>
    <t>OSACLP360K</t>
  </si>
  <si>
    <t>Cartucho de Toner Sam CLP 365/406 Black</t>
  </si>
  <si>
    <t>TOXE5018GN575</t>
  </si>
  <si>
    <t>Toner Xerox 5016/5021/5028 575g GEN</t>
  </si>
  <si>
    <t>CAHPPRO400XCO</t>
  </si>
  <si>
    <t>Cart Comp HP 400/CF280X</t>
  </si>
  <si>
    <t>CACANS35CP</t>
  </si>
  <si>
    <t>Cart Comp Nvo Premium D320/S35/D340</t>
  </si>
  <si>
    <t>TIHP8250PLMYOL</t>
  </si>
  <si>
    <t>*Tinta Pigm Magenta Light 1 LT</t>
  </si>
  <si>
    <t>PCRHP1005GN1</t>
  </si>
  <si>
    <t>PCR HP 1005/35A/36A/1102 ECO</t>
  </si>
  <si>
    <t>CAHP4700YYO</t>
  </si>
  <si>
    <t>Cart Comp HP 4700/Q5952A Yellow YOYO</t>
  </si>
  <si>
    <t>TIBAKYO1000R</t>
  </si>
  <si>
    <t>Tinta Base Agua Black 1 Lt Yoyo Prom</t>
  </si>
  <si>
    <t>TIBACYO1000R</t>
  </si>
  <si>
    <t>Tinta Base Agua Cyan Lt Yoyo Prom</t>
  </si>
  <si>
    <t>XE6280KCHIP</t>
  </si>
  <si>
    <t>CHIP XEROX 6280 BLACK (106R01395) 7K</t>
  </si>
  <si>
    <t>XE6280CCHIP</t>
  </si>
  <si>
    <t>CHIP XEROX 6280 CYAN (106R01392) 5.9K</t>
  </si>
  <si>
    <t>XE6280MCHIP</t>
  </si>
  <si>
    <t>CHIP XEROX 6280 MAG (106R01393) 5.9K</t>
  </si>
  <si>
    <t>XE6280YCHIP</t>
  </si>
  <si>
    <t>CHIP XEROX 6280 YELLOW (106R01394) 5.9K</t>
  </si>
  <si>
    <t>TIBAMYO1000R</t>
  </si>
  <si>
    <t>Tinta Base Agua Magenta 1Lt Yoyo Prom</t>
  </si>
  <si>
    <t>TIBAYYO1000R</t>
  </si>
  <si>
    <t>Tinta Base Agua Yellow 1 Lt Yoyo Prom</t>
  </si>
  <si>
    <t>CHCA3200MGN</t>
  </si>
  <si>
    <t>Chip Canon iR 3200 Magenta</t>
  </si>
  <si>
    <t>CHHPM402XGN</t>
  </si>
  <si>
    <t>Chip HP M 402/CF226X/MFC M426 9K</t>
  </si>
  <si>
    <t>CHHPM506XGN</t>
  </si>
  <si>
    <t>Chip HP M 506/CF287X/MFC M52718K</t>
  </si>
  <si>
    <t>CACAN1060YO</t>
  </si>
  <si>
    <t>Cart Comp Canon 1080/L50 YOYO</t>
  </si>
  <si>
    <t>CATCA8500KCN</t>
  </si>
  <si>
    <t>Cart Comp Canon CLI 8 Cyan</t>
  </si>
  <si>
    <t>CATCA8500MCN</t>
  </si>
  <si>
    <t>Cart Comp Canon CLI 8 Magenta K</t>
  </si>
  <si>
    <t>CATCA8500YCN</t>
  </si>
  <si>
    <t>Cart Comp Canon CLI 8 Yellow K</t>
  </si>
  <si>
    <t>CACAN106CO</t>
  </si>
  <si>
    <t>Cart Comp Canon L3500/106</t>
  </si>
  <si>
    <t>CATEPST020CCO</t>
  </si>
  <si>
    <t>Cart Comp Eps T020 Color</t>
  </si>
  <si>
    <t>CATEPST026KCN</t>
  </si>
  <si>
    <t>Cart Comp Eps T026 Black</t>
  </si>
  <si>
    <t>CATEPSTO323MCN</t>
  </si>
  <si>
    <t>Cart Comp Eps T0323 Magenta</t>
  </si>
  <si>
    <t>CATEPST038KCN</t>
  </si>
  <si>
    <t>Cart Comp Eps T038 Black</t>
  </si>
  <si>
    <t>CATEPST0422CCN</t>
  </si>
  <si>
    <t>Cart Comp Eps T0422 Cyan</t>
  </si>
  <si>
    <t>CATEPST0423MCN</t>
  </si>
  <si>
    <t>Cart Comp Eps T0423 Magenta</t>
  </si>
  <si>
    <t>CATEPST0424YCN</t>
  </si>
  <si>
    <t>Cart Comp Eps T0424 Yellow</t>
  </si>
  <si>
    <t>CATEPST0825LCCN</t>
  </si>
  <si>
    <t>Cart Comp Eps T0825 Cyan Light</t>
  </si>
  <si>
    <t>CATEPST1381KCN</t>
  </si>
  <si>
    <t>Cart Comp Eps T138 TX420/TX320</t>
  </si>
  <si>
    <t>CAHP1200XYO</t>
  </si>
  <si>
    <t>Cart Comp HP 1200/15X YOYO</t>
  </si>
  <si>
    <t>CAHP2015YO</t>
  </si>
  <si>
    <t>Cart Comp HP 2015/53X/2014/M2727 YOYO</t>
  </si>
  <si>
    <t>CAHP2025KYO</t>
  </si>
  <si>
    <t>Cart Comp HP 2025/530A/CM2320 Black YOYO</t>
  </si>
  <si>
    <t>CAHP2025YYO</t>
  </si>
  <si>
    <t>Cart Comp HP 2025/532A/CM2320 Yell YOYO</t>
  </si>
  <si>
    <t>CAHP2600CYO</t>
  </si>
  <si>
    <t>Cart Comp HP 2600/6001/CM1015 Cyan YOYO</t>
  </si>
  <si>
    <t>CAHP3015YO</t>
  </si>
  <si>
    <t>Cart Comp HP 3015/255A/3016 YOYO</t>
  </si>
  <si>
    <t>ATOTAHPM476</t>
  </si>
  <si>
    <t>Tapas HP M476 p/convertir HP CP2025/M451</t>
  </si>
  <si>
    <t>CAHP4015YO</t>
  </si>
  <si>
    <t>Cart Comp HP 4015/364X/4515 YOYO</t>
  </si>
  <si>
    <t>CAHP5PCO</t>
  </si>
  <si>
    <t>Cart Comp HP 5P/03A/6P/5MP</t>
  </si>
  <si>
    <t>CAHP5PYO</t>
  </si>
  <si>
    <t>Cart Comp HP 5P/03A/6P/5MP YOYO</t>
  </si>
  <si>
    <t>CAHPM551KYO</t>
  </si>
  <si>
    <t>Cart Comp HP CE400/M551 Black YOYO</t>
  </si>
  <si>
    <t>CAHP1102CN</t>
  </si>
  <si>
    <t>Cart Comp Nvo HP 1102/ 285A/M1130</t>
  </si>
  <si>
    <t>CAHP1518KCN</t>
  </si>
  <si>
    <t>Cart Comp Nvo HP 1215/540A/1518 Black</t>
  </si>
  <si>
    <t>MLTD101V</t>
  </si>
  <si>
    <t>CARCAZA SAMSUNG MLT-D101</t>
  </si>
  <si>
    <t>CAHP2035CN</t>
  </si>
  <si>
    <t>Cart Comp Nvo HP 2035/505A/2055</t>
  </si>
  <si>
    <t>XTIEPSDBK20L</t>
  </si>
  <si>
    <t>Tinta Durabrite Black 20 Lt</t>
  </si>
  <si>
    <t>CAHP3015CP</t>
  </si>
  <si>
    <t>Cart Comp Nvo Premium  HP 3015/255A/3016</t>
  </si>
  <si>
    <t>CAHP1606CP</t>
  </si>
  <si>
    <t>Cart Comp Nvo Premium HP 1606/278A/M1536</t>
  </si>
  <si>
    <t>CAHP2035CP</t>
  </si>
  <si>
    <t>Cart Comp Nvo Premium HP 2035/505A/2055</t>
  </si>
  <si>
    <t>CASA1660CP</t>
  </si>
  <si>
    <t>Cart Comp Nvo Premium Sam 1660/MLT104/65</t>
  </si>
  <si>
    <t>XCTIHPGD</t>
  </si>
  <si>
    <t>Caja HP 4 Tinta 15/45/78 INKTK Gde</t>
  </si>
  <si>
    <t>CAJAEY6</t>
  </si>
  <si>
    <t>Caja de Empaque 68 x 34.5 x 26.8 YOYO</t>
  </si>
  <si>
    <t>CAJAEY1</t>
  </si>
  <si>
    <t>Caja de empaque 36x24x38 YOYO</t>
  </si>
  <si>
    <t>CAJAEY2</t>
  </si>
  <si>
    <t>Caja de empaque 37x27x37 YOYO</t>
  </si>
  <si>
    <t>CABR2240YO</t>
  </si>
  <si>
    <t>Cart Comp Brother TN420/HL2240D YOYO</t>
  </si>
  <si>
    <t>CABR2240CO</t>
  </si>
  <si>
    <t>Cart Comp Brother TN420/HL2240D</t>
  </si>
  <si>
    <t>CAHPM476MYO</t>
  </si>
  <si>
    <t>Cart Comp HP M476/CF383 Magenta YOYO</t>
  </si>
  <si>
    <t>CAHP1005UCN1R</t>
  </si>
  <si>
    <t>Cart Comp Nvo 1005/1102/35 PROM</t>
  </si>
  <si>
    <t>CAHP1518YCN</t>
  </si>
  <si>
    <t>Cart Comp Nvo HP 1215/542A/1518 Yellow</t>
  </si>
  <si>
    <t>CAHP1518MCN</t>
  </si>
  <si>
    <t>Cart Comp Nvo HP 1215/543A/1518 Magenta</t>
  </si>
  <si>
    <t>CAHPM127CNR</t>
  </si>
  <si>
    <t>Cart Comp Nvo HPM127/CF283 Prom</t>
  </si>
  <si>
    <t>CATEPST0731KCNP</t>
  </si>
  <si>
    <t>Cart Comp Premium Epson 731 Black</t>
  </si>
  <si>
    <t>CATEPST0732CCNP</t>
  </si>
  <si>
    <t>Cart Comp Premium Epson 732 Cyan</t>
  </si>
  <si>
    <t>OSASCX4655</t>
  </si>
  <si>
    <t>Cartucho Sam SCX4655 FN/MLT-117 Original</t>
  </si>
  <si>
    <t>OHPQ2672A</t>
  </si>
  <si>
    <t>Cartucho Toner HP Q2672 3500 Yellow Orig</t>
  </si>
  <si>
    <t>OHPQ3963A</t>
  </si>
  <si>
    <t>Cartucho Toner HP Q3963 2550/2840 Mag</t>
  </si>
  <si>
    <t>OHPQ6470A</t>
  </si>
  <si>
    <t>Cartucho Toner HP Q6470 3600 Black Orig</t>
  </si>
  <si>
    <t>OHPQ6471A</t>
  </si>
  <si>
    <t>Cartucho Toner HP Q6471 3600 Cyan Orig</t>
  </si>
  <si>
    <t>OHPQ6472A</t>
  </si>
  <si>
    <t>Cartucho Toner HP Q6472 3600 Yellow Orig</t>
  </si>
  <si>
    <t>OHPQ6473A</t>
  </si>
  <si>
    <t>Cartucho Toner HP Q6473 3600 Magent Orig</t>
  </si>
  <si>
    <t>CATEPST0733MCNP</t>
  </si>
  <si>
    <t>Cart Comp Premium Epson 733 Magenta</t>
  </si>
  <si>
    <t>CATEPST0734YCNP</t>
  </si>
  <si>
    <t>Cart Comp Premium Epson 734 Yellow</t>
  </si>
  <si>
    <t>CARI310CO</t>
  </si>
  <si>
    <t>Cart Comp Ricoh SP310 /312/310SF/311/312</t>
  </si>
  <si>
    <t>CAHP3015XCO</t>
  </si>
  <si>
    <t>Cart Comp HP 3015/255X/3015X</t>
  </si>
  <si>
    <t>CASA6320YO</t>
  </si>
  <si>
    <t>Cart Comp Sam SCX6320/ 6120/6520 YOYO</t>
  </si>
  <si>
    <t>OHPCE400X</t>
  </si>
  <si>
    <t>Cartucho de Toner HP 551 Black AR Orig</t>
  </si>
  <si>
    <t>CASHAL204CO</t>
  </si>
  <si>
    <t>Cart Comp Sharp AL-204/ 2021/31/41/61</t>
  </si>
  <si>
    <t>OSAML2150</t>
  </si>
  <si>
    <t>Cartucho de Toner Sam 2151 Original</t>
  </si>
  <si>
    <t>CHHP2025MMKI</t>
  </si>
  <si>
    <t>Chip HP 2320 Magenta MKI</t>
  </si>
  <si>
    <t>KTCHHPU10C</t>
  </si>
  <si>
    <t>Chip HP 400/M451/1025/1415/1215 C 5 pzas</t>
  </si>
  <si>
    <t>KTCHHPU10K</t>
  </si>
  <si>
    <t>Chip HP 400/M451/1025/1415/1215 K 5 pzas</t>
  </si>
  <si>
    <t>KTCHHPU10M</t>
  </si>
  <si>
    <t>Chip HP 400/M451/1025/1415/1215 M 5 pzas</t>
  </si>
  <si>
    <t>KTCHHPU10Y</t>
  </si>
  <si>
    <t>Chip HP 400/M451/1025/1415/1215 Y 5 pzas</t>
  </si>
  <si>
    <t>CHHP6015CDGN</t>
  </si>
  <si>
    <t>Chip HP 6030/6040 Drum Cyan</t>
  </si>
  <si>
    <t>KTCHHPM127</t>
  </si>
  <si>
    <t>Chip HP M127/CF283/M125 5 pzas</t>
  </si>
  <si>
    <t>KTCHHPUNIVK</t>
  </si>
  <si>
    <t>Chip HP UNIK 1005/05A/78A Can119 5 pzas</t>
  </si>
  <si>
    <t>KTCHSA2160</t>
  </si>
  <si>
    <t>Chip Sam 101/2165/2160/3405 Kit 5 pzas</t>
  </si>
  <si>
    <t>KTCHSA2240</t>
  </si>
  <si>
    <t>Chip Sam 1640 MLT-108  1.5k Kit 5 pzas</t>
  </si>
  <si>
    <t>KTCHSA1660</t>
  </si>
  <si>
    <t>Chip Sam 1660 MLT-104 /65/66 Kit 5 pzas</t>
  </si>
  <si>
    <t>KTCHSA1910</t>
  </si>
  <si>
    <t>Chip Sam 1910/4623/2580/2525 Kit 5 pzas</t>
  </si>
  <si>
    <t>KTCHSA2022</t>
  </si>
  <si>
    <t>Chip Sam D111S/2020/2022/2070 Kit 5 pzas</t>
  </si>
  <si>
    <t>VHPQ6002A</t>
  </si>
  <si>
    <t>Cart Vacio HP 2600 Yellow</t>
  </si>
  <si>
    <t>VHPQ6001A</t>
  </si>
  <si>
    <t>Cart Vacio HP Q6001A Cyan</t>
  </si>
  <si>
    <t>OEPST081320</t>
  </si>
  <si>
    <t>Cart de Tinta Eps T0813/T50 Mag Org</t>
  </si>
  <si>
    <t>CISA2850MKI</t>
  </si>
  <si>
    <t>Cilindro Sam 2850 Especifico MKI</t>
  </si>
  <si>
    <t>OEPST081420</t>
  </si>
  <si>
    <t>Cart de Tinta Eps T0814/T50 Yellow Orig</t>
  </si>
  <si>
    <t>CINAZ100</t>
  </si>
  <si>
    <t>Cinta Azul 10 mm 100 mts</t>
  </si>
  <si>
    <t>OEPST081520</t>
  </si>
  <si>
    <t>Cart de Tinta Eps T0815/T50 Cyan Light O</t>
  </si>
  <si>
    <t>OEPST081620</t>
  </si>
  <si>
    <t>Cart de Tinta Eps T0816/T50 Mag Light Or</t>
  </si>
  <si>
    <t>BRDR300OR</t>
  </si>
  <si>
    <t>DRUM BROTHER DR 300 ORIGINAL PRES ANT</t>
  </si>
  <si>
    <t>ATODOSIFR</t>
  </si>
  <si>
    <t>Dosificador Cuello de Botella 38mm PROM</t>
  </si>
  <si>
    <t>OHPCN045A</t>
  </si>
  <si>
    <t>OHPCN046A</t>
  </si>
  <si>
    <t>Cartucho de Tinta HP 951 XL Cyan Origina</t>
  </si>
  <si>
    <t>OHPCN047A</t>
  </si>
  <si>
    <t>Cartucho de Tinta HP 951 XL Magenta Orig</t>
  </si>
  <si>
    <t>OHPCN048A</t>
  </si>
  <si>
    <t>Cartucho de Tinta HP 951 XL Yellow Origi</t>
  </si>
  <si>
    <t>OHP51604A</t>
  </si>
  <si>
    <t>Cartucho de Tinta HP Thinkjet 51604A</t>
  </si>
  <si>
    <t>OKMTK3122</t>
  </si>
  <si>
    <t>Cartucho de Toner KyoceraTK3122/FS4200</t>
  </si>
  <si>
    <t>CHXE6360GN</t>
  </si>
  <si>
    <t>Chip Xerox 6320 18K Gen</t>
  </si>
  <si>
    <t>ORIA2309510</t>
  </si>
  <si>
    <t>Cilindro Ricoh Aficio 350/450/MP4500 Org</t>
  </si>
  <si>
    <t>THP2721CV</t>
  </si>
  <si>
    <t>Convertidor  Cart Tinta HP 27/28 a 21/22</t>
  </si>
  <si>
    <t>IMEPSXP211K1</t>
  </si>
  <si>
    <t>Kit Impresora EPS XP211/Kit R /Tinta 125</t>
  </si>
  <si>
    <t>CUHP4000GN</t>
  </si>
  <si>
    <t>Cuchilla Limp HP 4100/27A/4300/4015</t>
  </si>
  <si>
    <t>XEV750ML</t>
  </si>
  <si>
    <t>Envase 750ml</t>
  </si>
  <si>
    <t>TIEPSL210KIT</t>
  </si>
  <si>
    <t>Kit Tinta Esp L110/210/310 C/K/M/Y 100ml</t>
  </si>
  <si>
    <t>XEV250ML</t>
  </si>
  <si>
    <t>Envase Plástico 250ml</t>
  </si>
  <si>
    <t>XFLEJE</t>
  </si>
  <si>
    <t>Fleje de Plástico de 1/2" negro</t>
  </si>
  <si>
    <t>IMCAMF212W</t>
  </si>
  <si>
    <t>Impresora Canon  MF 212W</t>
  </si>
  <si>
    <t>PCRHPPXGN</t>
  </si>
  <si>
    <t>PCR HP LX/74A/PC330/E31/E40</t>
  </si>
  <si>
    <t>IMHPX451</t>
  </si>
  <si>
    <t>Impresora HP Officejet Pro X451dw/970</t>
  </si>
  <si>
    <t>RVDE3110KSC70</t>
  </si>
  <si>
    <t>Revelador Dell 3130/XE6180 Black 70g SC</t>
  </si>
  <si>
    <t>ORIB2349640</t>
  </si>
  <si>
    <t>Revelador Ricoh MP9000/1100 Type 127W Or</t>
  </si>
  <si>
    <t>XTIHP8000C20L</t>
  </si>
  <si>
    <t>Tinta HP 8500/ 940 Cyan 20 Lt</t>
  </si>
  <si>
    <t>RMHP5000GN</t>
  </si>
  <si>
    <t>Rod Magnético HP 5000/29X</t>
  </si>
  <si>
    <t>KTBR7055</t>
  </si>
  <si>
    <t>Kit Brother TN41/420/450 Toner/Engr/Tapa</t>
  </si>
  <si>
    <t>KITCANGPR22</t>
  </si>
  <si>
    <t>Kit Canon iR1022/GPR22/1018 Drum/WB</t>
  </si>
  <si>
    <t>CARHPK5400XL</t>
  </si>
  <si>
    <t>Kit Cart Rec HP K550 HP 88 LARGO</t>
  </si>
  <si>
    <t>SEHP1200EC</t>
  </si>
  <si>
    <t>Sello HP 1150/15A/1300 Económico</t>
  </si>
  <si>
    <t>SCEPSTX135</t>
  </si>
  <si>
    <t>Sist Cont Eps TX133/ T01351/TO1332/33/3</t>
  </si>
  <si>
    <t>SCEPSTX620</t>
  </si>
  <si>
    <t>Sist Cont Eps TX560/T42</t>
  </si>
  <si>
    <t>SOLYO125</t>
  </si>
  <si>
    <t>Sol. Limp 125ml YOYO</t>
  </si>
  <si>
    <t>BRTN430OR1</t>
  </si>
  <si>
    <t>TONER BROTHER TN 430 HL1030/1240 ORG PA</t>
  </si>
  <si>
    <t>IMBRDCPJ100KIT</t>
  </si>
  <si>
    <t>Kit Impresora Brother DCP-J100/Cartuchos</t>
  </si>
  <si>
    <t>IMCANIP2703W</t>
  </si>
  <si>
    <t>Kit Impresora Canon iP 2702 c/SC</t>
  </si>
  <si>
    <t>IMHPP1102</t>
  </si>
  <si>
    <t>Kit Impresora HP 1102W C/Carttucho</t>
  </si>
  <si>
    <t>KITLXT650</t>
  </si>
  <si>
    <t>Kit Lexmark T650/654</t>
  </si>
  <si>
    <t>KITHP1025KMKI</t>
  </si>
  <si>
    <t>Kit Toner HP CP 1025/Chip Black MKI</t>
  </si>
  <si>
    <t>KIT</t>
  </si>
  <si>
    <t>KITHP1025CMKI</t>
  </si>
  <si>
    <t>Kit Toner HP CP 1025/Chip Cyan MKI</t>
  </si>
  <si>
    <t>MATINTA</t>
  </si>
  <si>
    <t>Máquina de Llenado de tinta</t>
  </si>
  <si>
    <t>PCRSA3310GN</t>
  </si>
  <si>
    <t>PCR Sam ML3310/MLT-D205/3710 Gen</t>
  </si>
  <si>
    <t>RVXEXD1OOSC</t>
  </si>
  <si>
    <t>Revelador XD 100/Sharp AL 1000 SC</t>
  </si>
  <si>
    <t>NEW1</t>
  </si>
  <si>
    <t>TIEPSHDYYO125</t>
  </si>
  <si>
    <t>Tinta Eps HD Yellow 125ml YOYO</t>
  </si>
  <si>
    <t>RERSKM3035</t>
  </si>
  <si>
    <t>Rod Superior KM 3050/4035 Taskalfa 420i</t>
  </si>
  <si>
    <t>RERSKM1620</t>
  </si>
  <si>
    <t>Rod Superior Kyocera KM1635/2035/Task180</t>
  </si>
  <si>
    <t>TABLETSTRONG</t>
  </si>
  <si>
    <t>Tablet 7"  D.Core 1.2/RAM 512 MB/8GB/AND</t>
  </si>
  <si>
    <t>TABLETTALK</t>
  </si>
  <si>
    <t>Tablet 7"  D.Core 1.5/RAM 512 MB/8GB/DSI</t>
  </si>
  <si>
    <t>ATOTAHP2015</t>
  </si>
  <si>
    <t>Tapa Convertir HP 1160 a 2015 (49A-53A)</t>
  </si>
  <si>
    <t>ATOTASA1640</t>
  </si>
  <si>
    <t>Tapa Convertir Sam ML1610 a ML2240</t>
  </si>
  <si>
    <t>CAPADQTU35DCO</t>
  </si>
  <si>
    <t>Toner Cart  Panasonic DP 6010/6020/6030</t>
  </si>
  <si>
    <t>XTIBAUC20L</t>
  </si>
  <si>
    <t>Tinta Universal Base Agua Cyan 20 Lt</t>
  </si>
  <si>
    <t>TOHP5500MMKI335</t>
  </si>
  <si>
    <t>Toner HP 5500/33A Magenta 335g MKI</t>
  </si>
  <si>
    <t>XTIBRUK20L</t>
  </si>
  <si>
    <t>Tinta Brother Universal Black 20 Lt</t>
  </si>
  <si>
    <t>XTIEPSDBMEC20L</t>
  </si>
  <si>
    <t>Tinta Durabrite ECO Magenta 20 Lt</t>
  </si>
  <si>
    <t>XTIEPSDBM20L</t>
  </si>
  <si>
    <t>Tinta Durabrite Magenta 20 Lt</t>
  </si>
  <si>
    <t>XTIEPSDBY20L</t>
  </si>
  <si>
    <t>Tinta Durabrite Yellow 20 Lt</t>
  </si>
  <si>
    <t>XTIHP8000Y20L</t>
  </si>
  <si>
    <t>Tinta HP 8500/ 940 Yellow 20 Lt</t>
  </si>
  <si>
    <t>XTIHPPKG20L</t>
  </si>
  <si>
    <t>Tinta Pigm HP 60/92/122 Black 20 Lt GEN</t>
  </si>
  <si>
    <t>XTIBAUM20L</t>
  </si>
  <si>
    <t>Tinta Universal Base Agua Magenta 20 Lt</t>
  </si>
  <si>
    <t>XTOBR2040MKI10K</t>
  </si>
  <si>
    <t>Toner Brother 2140/2170 10 Kg TNKO</t>
  </si>
  <si>
    <t>TOXE3428YO215</t>
  </si>
  <si>
    <t>Toner Xerox Phaser 3428 215g  YOYO</t>
  </si>
  <si>
    <t>XTOBRTNKO10K</t>
  </si>
  <si>
    <t>Toner Brother Univ 2140/2170 TNKO 10 Kg</t>
  </si>
  <si>
    <t>XTOCA5000MKI10</t>
  </si>
  <si>
    <t>Toner Canon IR 5000/6000/GPR4 10 K MKI</t>
  </si>
  <si>
    <t>XTOCA5000MKI100K</t>
  </si>
  <si>
    <t>Toner Canon IR 5000/6000/GPR4 100Kg MKI</t>
  </si>
  <si>
    <t>XTIHP8000M20L</t>
  </si>
  <si>
    <t>Tinta HP 8500/ 940 Magenta 20 Lt</t>
  </si>
  <si>
    <t>XTOKYTK17GN10K</t>
  </si>
  <si>
    <t>Toner Kyocera Mita TK17/55/60/66 10 Kg</t>
  </si>
  <si>
    <t>XTOOKB410GN</t>
  </si>
  <si>
    <t>Toner Okidata B410,420,430, 22Ib 10Kg</t>
  </si>
  <si>
    <t>TOSA300KGN10K</t>
  </si>
  <si>
    <t>Toner Sam CLP300/XE6110 Black 10 Kg</t>
  </si>
  <si>
    <t>TOSA300CGN10K</t>
  </si>
  <si>
    <t>Toner Sam CLP300/XE6110 Cyan 10 Kg</t>
  </si>
  <si>
    <t>TOSA300MGN10K</t>
  </si>
  <si>
    <t>Toner Sam CLP300/XE6110 Magenta 10 Kg</t>
  </si>
  <si>
    <t>TOSA300YGN10K</t>
  </si>
  <si>
    <t>Toner Sam CLP300/XE6110 Yellow 10 Kg</t>
  </si>
  <si>
    <t>XTOSH1000GN</t>
  </si>
  <si>
    <t>Toner Sharp AL1000/ XD100 20 Kg Gen</t>
  </si>
  <si>
    <t>XTOSH1000GN10K</t>
  </si>
  <si>
    <t>Toner Xerox XD100/Sharp AL-1000 10Kg</t>
  </si>
  <si>
    <t>8K?</t>
  </si>
  <si>
    <t>THP1518CDCLFIX</t>
  </si>
  <si>
    <t>Base calibrar Dosif HP1215/1515</t>
  </si>
  <si>
    <t>THP1025CDSFIX</t>
  </si>
  <si>
    <t>Base calibrar Dosif/insertar sello 1025</t>
  </si>
  <si>
    <t>THP2600CDFIX</t>
  </si>
  <si>
    <t>Base calibrar Dosif/perforar HP2600</t>
  </si>
  <si>
    <t>THP2025CDFIX</t>
  </si>
  <si>
    <t>Base calibrar DosifHP 2025</t>
  </si>
  <si>
    <t>THP1518SFIX</t>
  </si>
  <si>
    <t>Base insertar sello/perforar HP 1215</t>
  </si>
  <si>
    <t>CAHP4525CCO</t>
  </si>
  <si>
    <t>Cart Comp HP CP4525/CE260A/CP4025 Cyan</t>
  </si>
  <si>
    <t>CAHP4525KCO</t>
  </si>
  <si>
    <t>Cart Comp HP CP4525/CE261A/CP4025 Black</t>
  </si>
  <si>
    <t>CAHP4525YCO</t>
  </si>
  <si>
    <t>Cart Comp HP CP4525/CE262A/CP4025 Yellow</t>
  </si>
  <si>
    <t>CAHP4525MCO</t>
  </si>
  <si>
    <t>Cart Comp HP CP4525/CE263A/CP4025 Mag</t>
  </si>
  <si>
    <t>CASAM3325CN</t>
  </si>
  <si>
    <t>Cart Comp Nvo Sam M3825/ML-TD204L/4075</t>
  </si>
  <si>
    <t>CABR9320MCN</t>
  </si>
  <si>
    <t>Cart Comp Nvo Univ Brother TN210/40 Mag</t>
  </si>
  <si>
    <t>CAKMTK3122C0</t>
  </si>
  <si>
    <t>Cart Toner FS 4200DN/TK-3122 570 g</t>
  </si>
  <si>
    <t>CHMI4020GN</t>
  </si>
  <si>
    <t>Chip Konica Minol Bizh4020/TNP40/42 20k</t>
  </si>
  <si>
    <t>CHMI4050GN</t>
  </si>
  <si>
    <t xml:space="preserve">Chip Konica Minolta Bizh4050/4750/TNP44 </t>
  </si>
  <si>
    <t>CATHP720KCO</t>
  </si>
  <si>
    <t>Cart Comp HP 45 Black</t>
  </si>
  <si>
    <t>CAHPM630CN2</t>
  </si>
  <si>
    <t xml:space="preserve">Cart Comp Nvo HP M276/CF281A </t>
  </si>
  <si>
    <t>CAHPM402CN2</t>
  </si>
  <si>
    <t>CASAM3325CN2</t>
  </si>
  <si>
    <t>Cart Comp Nvo Sam M3825/MLT-D204L/4075</t>
  </si>
  <si>
    <t>CASA4655CN2</t>
  </si>
  <si>
    <t>OHPCB436A</t>
  </si>
  <si>
    <t>Cartucho Toner  36A HP 1505 Black Orig</t>
  </si>
  <si>
    <t>OCAN104</t>
  </si>
  <si>
    <t>Cartucho Toner Canon 104 Orig</t>
  </si>
  <si>
    <t>OCANCL31C</t>
  </si>
  <si>
    <t>Cartucho de Tinta Canon CL 31 Color Orig</t>
  </si>
  <si>
    <t>OHPCC656AL</t>
  </si>
  <si>
    <t>Cartucho de Tinta HP 901 Color Original</t>
  </si>
  <si>
    <t>OHPCD975AL</t>
  </si>
  <si>
    <t>Cartucho de Tinta HP 920 XL Black Origin</t>
  </si>
  <si>
    <t>OHPC4905AL</t>
  </si>
  <si>
    <t>Cartucho de Tinta HP 940 Yellow Oirigina</t>
  </si>
  <si>
    <t>OLX18C0781</t>
  </si>
  <si>
    <t>Cartucho de Tinta Lexmark 1 Color Origin</t>
  </si>
  <si>
    <t>OLX18C2110</t>
  </si>
  <si>
    <t>Cartucho de Tinta Lexmark 15 Color Origi</t>
  </si>
  <si>
    <t>OLX18C1429</t>
  </si>
  <si>
    <t>Cartucho de Tinta Lexmark 29 Color Origi</t>
  </si>
  <si>
    <t>OHPCF280A</t>
  </si>
  <si>
    <t>Cartucho de Toner HP 400/M40/425 Origina</t>
  </si>
  <si>
    <t>OEPSS015631</t>
  </si>
  <si>
    <t>Cinta Eps LX-350/S015631 Black Orig</t>
  </si>
  <si>
    <t>CAKMTK3102CN2</t>
  </si>
  <si>
    <t>CATHP2135CCN</t>
  </si>
  <si>
    <t>Cart Comp Nvo HP 1115/664XL/4675 Color</t>
  </si>
  <si>
    <t>CATHP2135KCN</t>
  </si>
  <si>
    <t>Cart Comp Nvo HP 1115/664XL/4675 Black</t>
  </si>
  <si>
    <t>CIPA3030GN</t>
  </si>
  <si>
    <t>Cilindro Panasonic DP 2310/DQ-H060E/3010</t>
  </si>
  <si>
    <t>MASELLADORA</t>
  </si>
  <si>
    <t>Máq Sellado Inducción Manual 500W/AC220V</t>
  </si>
  <si>
    <t>TOHPM252M50MKI</t>
  </si>
  <si>
    <t>Toner HP M277/CF403A/M252 Mag 50g MKI</t>
  </si>
  <si>
    <t>CAHP3005CN</t>
  </si>
  <si>
    <t>CASA310CCN</t>
  </si>
  <si>
    <t>Cart Comp Nvo Sam CLP 310/315/409C Cyan</t>
  </si>
  <si>
    <t>CASA310KCN</t>
  </si>
  <si>
    <t>Cart Comp Nvo Sam CLP 310/315/409K Black</t>
  </si>
  <si>
    <t>CASA310MCN</t>
  </si>
  <si>
    <t>Cart Comp Nvo Sam CLP 310/315/409M Mag</t>
  </si>
  <si>
    <t>CASA310YCN</t>
  </si>
  <si>
    <t>Cart Comp Nvo Sam CLP 310/315/409Y Yello</t>
  </si>
  <si>
    <t>XCUBHPM476</t>
  </si>
  <si>
    <t>Cubierta Drum HP CP2025/M451</t>
  </si>
  <si>
    <t>XTAHPM476LR</t>
  </si>
  <si>
    <t>CATEPST0483MCN</t>
  </si>
  <si>
    <t>Cart Comp Eps T0483 Magenta</t>
  </si>
  <si>
    <t>CHSA680YGN</t>
  </si>
  <si>
    <t>Chip Sam CLP680/CLT-506 Yellow 3.5K</t>
  </si>
  <si>
    <t>CUSA1710MKI</t>
  </si>
  <si>
    <t>Cuchilla Limp Sam 4300</t>
  </si>
  <si>
    <t>HP3800MCHIP</t>
  </si>
  <si>
    <t>CHIP HP 3800 (Q7583A)  MAGEANTA</t>
  </si>
  <si>
    <t>KTTIDBYO125</t>
  </si>
  <si>
    <t>Kit Tinta Durabrite BK/C/M/Y 125 ml YOYO</t>
  </si>
  <si>
    <t>OEPT082120K</t>
  </si>
  <si>
    <t>Cartucho de Tinta Epson T0821 Black Orig</t>
  </si>
  <si>
    <t>OEPT082220C</t>
  </si>
  <si>
    <t>Cartucho de Tinta Epson T0822 Cyan Origi</t>
  </si>
  <si>
    <t>OEPT08230M</t>
  </si>
  <si>
    <t>Cartucho de Tinta Epson T0823 Magenta Or</t>
  </si>
  <si>
    <t>OEPT08240Y</t>
  </si>
  <si>
    <t>Cartucho de Tinta Epson T0824 Yellow Ori</t>
  </si>
  <si>
    <t>OEPT082620ML</t>
  </si>
  <si>
    <t>Cartucho de Tinta Epson T0826 ML Origina</t>
  </si>
  <si>
    <t>OHP92274A</t>
  </si>
  <si>
    <t>Cart HP 4L/PX Original</t>
  </si>
  <si>
    <t>MIGUEL ANGEL AMBRIZ</t>
  </si>
  <si>
    <t>CASASLC430YCN</t>
  </si>
  <si>
    <t>Cart Comp Nvo Sam SLC480/CLT-Y404S 1K</t>
  </si>
  <si>
    <t>CATEPST2971KCN</t>
  </si>
  <si>
    <t>Cart Comp Eps T2971/ XP231/XP431 Black</t>
  </si>
  <si>
    <t>TOKMTK17YO250</t>
  </si>
  <si>
    <t>Toner Kyocera Mita FS1000 /TK17 250g</t>
  </si>
  <si>
    <t>CAHPM402XCN</t>
  </si>
  <si>
    <t>Cart Comp Nvo HP M402/CF226X/M426dw</t>
  </si>
  <si>
    <t>CAHPM605XCN</t>
  </si>
  <si>
    <t>Cart Comp Nvo HP M606x/CF281X/M630f 25K</t>
  </si>
  <si>
    <t>CASASLC430MCN</t>
  </si>
  <si>
    <t>Cart Comp Nvo Sam SLC480/CLT-M404S 1K</t>
  </si>
  <si>
    <t>CASASLC430KCN</t>
  </si>
  <si>
    <t>Cart Comp Nvo Sam SLC480/CLT-K404S 1.5K</t>
  </si>
  <si>
    <t>CASASLC430CCN</t>
  </si>
  <si>
    <t>Cart Comp Nvo Sam SLC480/CLT-C404S 1K</t>
  </si>
  <si>
    <t>CAHPM12CN1</t>
  </si>
  <si>
    <t>Cart Comp Nvo HP M12/CF279/MFP M26</t>
  </si>
  <si>
    <t>TOLXMS810MKI1K</t>
  </si>
  <si>
    <t>Toner Lexmark MS410/MS711/MS811 1Kg MKI</t>
  </si>
  <si>
    <t>TOHPM402MKI150</t>
  </si>
  <si>
    <t>Toner HP M426/CF226A/M402 150g MKI</t>
  </si>
  <si>
    <t>CAXE3140CN</t>
  </si>
  <si>
    <t>Cart Comp Nvo Xerox 3140/3155/3160</t>
  </si>
  <si>
    <t>TOSA5000YO1K</t>
  </si>
  <si>
    <t>Toner Sam ML 5500/ ML5000D5 1 Kg  YOYO</t>
  </si>
  <si>
    <t>OHPCF280X</t>
  </si>
  <si>
    <t>Cartucho Toner HP 400/M401/M425</t>
  </si>
  <si>
    <t>OHPC4092A</t>
  </si>
  <si>
    <t>Cartucho de Toner HP 92A  3200 Orig</t>
  </si>
  <si>
    <t>OHPC7115A</t>
  </si>
  <si>
    <t>Cartucho de Toner HP  15A 1200 Original</t>
  </si>
  <si>
    <t>OHPCB338WL</t>
  </si>
  <si>
    <t>Cartucho de Tinta HP 75 XL Tricolor Orig</t>
  </si>
  <si>
    <t>OHPCB336WL</t>
  </si>
  <si>
    <t>Cartucho de Tinta HP 74 XL Black Origina</t>
  </si>
  <si>
    <t>OHPCN046AL</t>
  </si>
  <si>
    <t>OHPCN047AL</t>
  </si>
  <si>
    <t>OHPCN048AL</t>
  </si>
  <si>
    <t>OKMTK362</t>
  </si>
  <si>
    <t>Cartucho de Toner Kyocera FS-40420/TK362</t>
  </si>
  <si>
    <t>SOBRE4</t>
  </si>
  <si>
    <t>SOBRE PARA CD C/ NEGRO</t>
  </si>
  <si>
    <t>CATEPST2964YCN</t>
  </si>
  <si>
    <t>Cart Comp Eps T2964/ XP231/XP431 Yellow</t>
  </si>
  <si>
    <t>CATEPST2963MCN</t>
  </si>
  <si>
    <t>Cart Comp Eps T2963 XP231/XP431 Mag</t>
  </si>
  <si>
    <t>CATEPST2962CCN</t>
  </si>
  <si>
    <t>Cart Comp Eps T2962/ XP231/XP431 Cyan</t>
  </si>
  <si>
    <t>OBRTN1060</t>
  </si>
  <si>
    <t>Cart Toner Brother HL1112/TN1060/DCP1512</t>
  </si>
  <si>
    <t>CHHPM630XGN</t>
  </si>
  <si>
    <t>Chip HP M605/CF281X/M606 25K Gen</t>
  </si>
  <si>
    <t>CHHPUNIVK1GN</t>
  </si>
  <si>
    <t>Chip HP UNIK1 1005/M127/2035/1102/1606</t>
  </si>
  <si>
    <t>TOHPU6MK1KG</t>
  </si>
  <si>
    <t>7H6?A</t>
  </si>
  <si>
    <t>CAHPM552KCN</t>
  </si>
  <si>
    <t>Cart Comp Nvo HP M552/CF360A/M553N Black</t>
  </si>
  <si>
    <t>CAKM1000UCO1</t>
  </si>
  <si>
    <t>STD</t>
  </si>
  <si>
    <t>CACANGPR15CO1</t>
  </si>
  <si>
    <t>CARIA171CO1</t>
  </si>
  <si>
    <t>CACANGPR22CO1</t>
  </si>
  <si>
    <t>CACANGPR6CO1</t>
  </si>
  <si>
    <t>CAHPM552YCN</t>
  </si>
  <si>
    <t>CAHPM552MCN</t>
  </si>
  <si>
    <t>CAHPM552CCN</t>
  </si>
  <si>
    <t>TOHPM452KMKI130</t>
  </si>
  <si>
    <t>CARIA2015CO1</t>
  </si>
  <si>
    <t>CACANGPR17CO1</t>
  </si>
  <si>
    <t>CHSHAMX312GN</t>
  </si>
  <si>
    <t>clave</t>
  </si>
  <si>
    <t>CAHP2600KCN</t>
  </si>
  <si>
    <t>OHPC4909AL</t>
  </si>
  <si>
    <t>CACANGPR24CO1</t>
  </si>
  <si>
    <t>CAHP2600CCN</t>
  </si>
  <si>
    <t>CHHPU11KGN</t>
  </si>
  <si>
    <t>CHHPU11YGN</t>
  </si>
  <si>
    <t>CHHPU11MGN</t>
  </si>
  <si>
    <t>CHHPU11CGN</t>
  </si>
  <si>
    <t>CAHP2600MCN</t>
  </si>
  <si>
    <t>CAXE3215XCN</t>
  </si>
  <si>
    <t>Cart Xerox WC3215/R02778/Phaser3260 AR</t>
  </si>
  <si>
    <t>CAHPM130CN</t>
  </si>
  <si>
    <t>Cart Comp Nvo M102/CF217A/M130 S/Chip 1.</t>
  </si>
  <si>
    <t>CHHPM127UGN</t>
  </si>
  <si>
    <t>Chip HP M127/Canon 137/CF283A  1.5/1.7K</t>
  </si>
  <si>
    <t>CARIA4000CO1</t>
  </si>
  <si>
    <t>ENBRL6900GN</t>
  </si>
  <si>
    <t>Engrane Brother L6900/TN850/L6750/L5500</t>
  </si>
  <si>
    <t>PZ</t>
  </si>
  <si>
    <t>CAHP2600YCN</t>
  </si>
  <si>
    <t>Cart Comp Nvo HP 2600/6002/CM1015 Yellow</t>
  </si>
  <si>
    <t>CAXE3215CN</t>
  </si>
  <si>
    <t>Cart Xerox WC3215/R02776/Phaser3260</t>
  </si>
  <si>
    <t>CHHPM12GN</t>
  </si>
  <si>
    <t>Chip HP M12/CF279A/MFP M26 1K</t>
  </si>
  <si>
    <t>CABR3140MCN</t>
  </si>
  <si>
    <t>CABR3140CCN</t>
  </si>
  <si>
    <t>CABR3140KCN</t>
  </si>
  <si>
    <t>Cart Comp Nvo Brother 3140/TN221 Bk 2.5K</t>
  </si>
  <si>
    <t>TOHPM452YMKI90</t>
  </si>
  <si>
    <t>Toner HP M477/CF412A/M452 Yellow 90g MKI</t>
  </si>
  <si>
    <t>TOHPM452MMKI90</t>
  </si>
  <si>
    <t>Toner HP M477/CF413A/M452 Mag 90g MKI</t>
  </si>
  <si>
    <t>TOHPM452CMKI90</t>
  </si>
  <si>
    <t>Toner HP M477/CF410A/M452 Cyan 90g MKI</t>
  </si>
  <si>
    <t>TIEPL800KGN</t>
  </si>
  <si>
    <t>TIEPL800YGN</t>
  </si>
  <si>
    <t>Tinta Eps L800/T6734/L355 Yellow 70ml</t>
  </si>
  <si>
    <t>TIEPL800MGN</t>
  </si>
  <si>
    <t>Tinta Eps L800/T6733/L355 Mag 70ml</t>
  </si>
  <si>
    <t>TIEPL800CGN</t>
  </si>
  <si>
    <t>Tinta Eps L800/T6732/L355 Cyan 70ml</t>
  </si>
  <si>
    <t>TOHPU5YO1K</t>
  </si>
  <si>
    <t>CABR3140YCN</t>
  </si>
  <si>
    <t>Chip HP U11/2025/1025/M176/1215/Can5</t>
  </si>
  <si>
    <t>Chip HP U11/2025/1025/M176/1215 Cyan</t>
  </si>
  <si>
    <t>Cart Comp Nvo HP 1606/278A/Canon 128</t>
  </si>
  <si>
    <t>TIEPSDBCYOL</t>
  </si>
  <si>
    <t>Tinta Univ HP/Brother/Lex Black 1Lt YOYO</t>
  </si>
  <si>
    <t>CASA2022CN1</t>
  </si>
  <si>
    <t>Columna1</t>
  </si>
  <si>
    <t>CASAM4030LCN</t>
  </si>
  <si>
    <t>TIHPGT52YGN</t>
  </si>
  <si>
    <t>TIHPGT52MGN</t>
  </si>
  <si>
    <t>TIHPGT52CGN</t>
  </si>
  <si>
    <t>TIHPGT51KGN</t>
  </si>
  <si>
    <t>Toner Botella  AR160/161/200/205  600g</t>
  </si>
  <si>
    <t>Tinta Univ HP/Brother I/Lex Yel 1Lt YOYO</t>
  </si>
  <si>
    <t>Tinta Univ HP/Brother/Lex Mag 1 Lt YOYO</t>
  </si>
  <si>
    <t>Tinta Univ HP/Brother/Lex Cyan 1 Lt YOYO</t>
  </si>
  <si>
    <t>CIHP3015EC1</t>
  </si>
  <si>
    <t>CHXE3335GN</t>
  </si>
  <si>
    <t>CAHPM130CN1</t>
  </si>
  <si>
    <t>Cart Comp Nvo M102/CF217A/M130 c/Chip</t>
  </si>
  <si>
    <t>CAHPM203CN</t>
  </si>
  <si>
    <t>CAHPM277YXCN</t>
  </si>
  <si>
    <t>CAHPM277MXCN</t>
  </si>
  <si>
    <t>CAHPM277KXCN</t>
  </si>
  <si>
    <t>CAHPM277CXCN</t>
  </si>
  <si>
    <t>CIHP2055EC1</t>
  </si>
  <si>
    <t>TOSAUNIYOB1K</t>
  </si>
  <si>
    <t>TICANGI190YGN</t>
  </si>
  <si>
    <t>TICANGI190MGN</t>
  </si>
  <si>
    <t>TICANGI190KGN</t>
  </si>
  <si>
    <t>TICANGI190CGN</t>
  </si>
  <si>
    <t>TOHPM402MKI350</t>
  </si>
  <si>
    <t>Toner HP M426/CF226X/CF287A/M402 350g MK</t>
  </si>
  <si>
    <t>CABRL2360</t>
  </si>
  <si>
    <t>CAHPM127</t>
  </si>
  <si>
    <t>CAHPM402</t>
  </si>
  <si>
    <t>TIEPL800LMGN</t>
  </si>
  <si>
    <t>TIEPL800LCGN</t>
  </si>
  <si>
    <t>CHHPM130GN</t>
  </si>
  <si>
    <t>TOHPM506MKI650</t>
  </si>
  <si>
    <t>CAHPPRO400X</t>
  </si>
  <si>
    <t>CAHPM402X</t>
  </si>
  <si>
    <t>CARIA4000</t>
  </si>
  <si>
    <t>TOHPU6YOB1K</t>
  </si>
  <si>
    <t>CAXE3610HCN</t>
  </si>
  <si>
    <t>CAHPM551KCN</t>
  </si>
  <si>
    <t>TIBR6000KGN</t>
  </si>
  <si>
    <t>TIBR5000YGN</t>
  </si>
  <si>
    <t>TIBR5000MGN</t>
  </si>
  <si>
    <t>TIBR5000CGN</t>
  </si>
  <si>
    <t>CAKMTK172CO1</t>
  </si>
  <si>
    <t>CAHPM203XCN</t>
  </si>
  <si>
    <t>CAHPM551YCN</t>
  </si>
  <si>
    <t>CAHPM551CCN</t>
  </si>
  <si>
    <t>CASA4070UCN</t>
  </si>
  <si>
    <t>CABRL2360DCN</t>
  </si>
  <si>
    <t>CHHPJ41MGN</t>
  </si>
  <si>
    <t>CHHPJ41CGN</t>
  </si>
  <si>
    <t>POHP</t>
  </si>
  <si>
    <t>DRHP</t>
  </si>
  <si>
    <t>CCRI</t>
  </si>
  <si>
    <t>Tinta Eps L800/T6731/L355 Black 70ml</t>
  </si>
  <si>
    <t>CASA2022L</t>
  </si>
  <si>
    <t>CAKMTK1175CO</t>
  </si>
  <si>
    <t>CARIA1060CO2</t>
  </si>
  <si>
    <t>POSA</t>
  </si>
  <si>
    <t>DRBR</t>
  </si>
  <si>
    <t>TISU</t>
  </si>
  <si>
    <t>DRSA</t>
  </si>
  <si>
    <t>CAHPM15CN</t>
  </si>
  <si>
    <t>CNSA</t>
  </si>
  <si>
    <t>CTEP</t>
  </si>
  <si>
    <t>CNBR</t>
  </si>
  <si>
    <t>CNHP</t>
  </si>
  <si>
    <t>VAAL</t>
  </si>
  <si>
    <t>CTHP</t>
  </si>
  <si>
    <t>CAHP1005U</t>
  </si>
  <si>
    <t>CHSA</t>
  </si>
  <si>
    <t>CAHPM203XCN1</t>
  </si>
  <si>
    <t>CHXE</t>
  </si>
  <si>
    <t>CAHP1518UY</t>
  </si>
  <si>
    <t>CAHP1518UM</t>
  </si>
  <si>
    <t>CAHP1518UC</t>
  </si>
  <si>
    <t>TIEP</t>
  </si>
  <si>
    <t>CCKY</t>
  </si>
  <si>
    <t>VACH</t>
  </si>
  <si>
    <t>CAHP1518UK</t>
  </si>
  <si>
    <t>CHHP</t>
  </si>
  <si>
    <t>CCCA</t>
  </si>
  <si>
    <t>TIUN</t>
  </si>
  <si>
    <t>CHSH</t>
  </si>
  <si>
    <t>DRXE</t>
  </si>
  <si>
    <t>POSH</t>
  </si>
  <si>
    <t>CNXE</t>
  </si>
  <si>
    <t>CABR2270</t>
  </si>
  <si>
    <t>CAHP1010U</t>
  </si>
  <si>
    <t>CAHP1606</t>
  </si>
  <si>
    <t>CNCA</t>
  </si>
  <si>
    <t>Cart Comp Nvo Sam 2022/ML-111L/2020</t>
  </si>
  <si>
    <t>CASA4070U</t>
  </si>
  <si>
    <t>CAHPM551MCN</t>
  </si>
  <si>
    <t>Cart Comp Drum Nvo Brother L2520/DR630</t>
  </si>
  <si>
    <t>Cart Comp Nvo Sam ML-203U/M4020/4070 15K</t>
  </si>
  <si>
    <t>CIHPM402EC</t>
  </si>
  <si>
    <t>Toner Xerox XD100/AL1000 200g YOYO</t>
  </si>
  <si>
    <t>POXE</t>
  </si>
  <si>
    <t>CHLX</t>
  </si>
  <si>
    <t>CABR1112</t>
  </si>
  <si>
    <t>Cart Com Nvo Brother 1110/TN1060/1810</t>
  </si>
  <si>
    <t>CHSA4070GN1</t>
  </si>
  <si>
    <t>Chip Sam 4020/D203U/4070 VA 15K</t>
  </si>
  <si>
    <t>CASA2165MA</t>
  </si>
  <si>
    <t>Cart Comp Nvo Sam 2160/ML101/2165 1.5K</t>
  </si>
  <si>
    <t>CASA2165</t>
  </si>
  <si>
    <t>RVSA6555MKI310</t>
  </si>
  <si>
    <t>Revelador Sam SCX6545/55/M5370 310g</t>
  </si>
  <si>
    <t>TOSA</t>
  </si>
  <si>
    <t>Cart Comp Nvo HP M28/248A/M15 1K</t>
  </si>
  <si>
    <t>CAHP</t>
  </si>
  <si>
    <t>Toner Cart Aficio 171/1515/1170 230g</t>
  </si>
  <si>
    <t>CAHPM203ACN</t>
  </si>
  <si>
    <t>Cart Comp Nvo M203/CF230A/M227 c/Chip</t>
  </si>
  <si>
    <t>CASAM2675CN1</t>
  </si>
  <si>
    <t>Cart Comp Nvo Sam M2625/116L/2826 NV 3K</t>
  </si>
  <si>
    <t>CASA</t>
  </si>
  <si>
    <t>TOHP4015MKI460</t>
  </si>
  <si>
    <t>Toner HP 4014/364A/4015 460g MKI</t>
  </si>
  <si>
    <t>Cart Comp Nvo Sam 2022/ML-111L/2020 NV</t>
  </si>
  <si>
    <t>CAHPM154YCN</t>
  </si>
  <si>
    <t>Cart Comp Nvo HP M154/CF512A/M180 Yell</t>
  </si>
  <si>
    <t>CAHPM154MCN</t>
  </si>
  <si>
    <t>Cart Comp Nvo HP M154/CF513A/M180 Mag</t>
  </si>
  <si>
    <t>CAHPM154CCN</t>
  </si>
  <si>
    <t>Cart Comp Nvo HP M154/CF511A/M180 Cyan</t>
  </si>
  <si>
    <t>CAHPM254YCN</t>
  </si>
  <si>
    <t>Cart Comp Nvo HP M254/CF502A/M280 Yell</t>
  </si>
  <si>
    <t>CAHPM254KCN</t>
  </si>
  <si>
    <t>Cart Comp Nvo HP M254/CF500A/M280 Black</t>
  </si>
  <si>
    <t>CAHPM607CN</t>
  </si>
  <si>
    <t>Cart Comp Nvo HP M607/237A/M609 11K</t>
  </si>
  <si>
    <t>CAHPM154KCN</t>
  </si>
  <si>
    <t>Cart Comp Nvo HP M154/CF510A/M180 Black</t>
  </si>
  <si>
    <t>CAHPM254MCN</t>
  </si>
  <si>
    <t>Cart Comp Nvo HP M254/CF503A/M280 Mag</t>
  </si>
  <si>
    <t>CAHPM254CCN</t>
  </si>
  <si>
    <t>Cart Comp Nvo HP M254/CF501A/M280 Cyan</t>
  </si>
  <si>
    <t>CATHP451YCN</t>
  </si>
  <si>
    <t>Cart Comp Nvo HP 971 XL Yellow</t>
  </si>
  <si>
    <t>CATHP451MCN</t>
  </si>
  <si>
    <t>Cart Comp Nvo HP 971 XL Magenta</t>
  </si>
  <si>
    <t>CATHP451KCN</t>
  </si>
  <si>
    <t>Cart Comp Nvo HP 970 XL Black</t>
  </si>
  <si>
    <t>CATHP451CCN</t>
  </si>
  <si>
    <t>Cart Comp Nvo HP 971 XL Cyan</t>
  </si>
  <si>
    <t>RMHPM402GN</t>
  </si>
  <si>
    <t>Rod Magnético HP M426/226A/287A/506 Gen</t>
  </si>
  <si>
    <t>DRCA</t>
  </si>
  <si>
    <t>CAHPM130DCN</t>
  </si>
  <si>
    <t>Cart Comp Drum Nvo HP M102/219A Chip 12K</t>
  </si>
  <si>
    <t>CATHP6230KCN</t>
  </si>
  <si>
    <t>Cart Comp Nvo HP 934 XL/ Black</t>
  </si>
  <si>
    <t>TOHPM230YO55</t>
  </si>
  <si>
    <t>Toner HP M130/217A/M230 55g YOYO</t>
  </si>
  <si>
    <t>CUHPM402MKI</t>
  </si>
  <si>
    <t>Cuchilla Limp HP M402/M426/M506 MKI</t>
  </si>
  <si>
    <t>CASA6555CN</t>
  </si>
  <si>
    <t>Cart Comp Nvo Sam SCX6545/6555 25K</t>
  </si>
  <si>
    <t>CAHP3015X</t>
  </si>
  <si>
    <t>CNKY</t>
  </si>
  <si>
    <t>CAHPM452KXCN</t>
  </si>
  <si>
    <t>Cart Comp Nvo HP M477/CF410X/Black</t>
  </si>
  <si>
    <t>CHHPM452XKGN</t>
  </si>
  <si>
    <t>Chip HP M452dn/CF410XM477dw Black</t>
  </si>
  <si>
    <t>CHSA2022GN1</t>
  </si>
  <si>
    <t>Chip Sam D111L/M2020/2070/2078W NV 1.8K</t>
  </si>
  <si>
    <t>CAHP3015</t>
  </si>
  <si>
    <t>CATHP5525KCN</t>
  </si>
  <si>
    <t>Cart Comp Nvo HP 670 XL Black</t>
  </si>
  <si>
    <t>CATHP5525YCN</t>
  </si>
  <si>
    <t>Cart Comp Nvo HP 670 XL Yellow</t>
  </si>
  <si>
    <t>CATHP5525MCN</t>
  </si>
  <si>
    <t>Cart Comp Nvo HP 670 XL Magenta</t>
  </si>
  <si>
    <t>CATHP5525CCN</t>
  </si>
  <si>
    <t>Cart Comp Nvo HP 670 XL Cyan</t>
  </si>
  <si>
    <t>CAXE3020CN</t>
  </si>
  <si>
    <t>Cart Comp Nvo Xerox 3020/R02773/WC3025 1</t>
  </si>
  <si>
    <t>CABRL8350KCN</t>
  </si>
  <si>
    <t>Cart Comp Nvo Brother L8350/TN-336 Bk 4K</t>
  </si>
  <si>
    <t>CABRL8360YCN</t>
  </si>
  <si>
    <t>Cart Comp Nvo Brother  L8360/TN436/L9570</t>
  </si>
  <si>
    <t>CABRL8360MCN</t>
  </si>
  <si>
    <t>CABRL8360CCN</t>
  </si>
  <si>
    <t>CABRL8360KCN</t>
  </si>
  <si>
    <t>Cart Comp Nvo Brother L8360/TN436/L9570</t>
  </si>
  <si>
    <t>POLX</t>
  </si>
  <si>
    <t>CARIA171</t>
  </si>
  <si>
    <t>CATHP6230YCN</t>
  </si>
  <si>
    <t>Cart Comp Nvo HP 935 XL/ Yellow</t>
  </si>
  <si>
    <t>CATHP6230MCN</t>
  </si>
  <si>
    <t>Cart Comp Nvo HP 935 XL/ Magenta</t>
  </si>
  <si>
    <t>CATHP6230CCN</t>
  </si>
  <si>
    <t>Cart Comp Nvo HP 935 XL/ Cyan</t>
  </si>
  <si>
    <t>CASAC3010MCN</t>
  </si>
  <si>
    <t>Cart Comp Nvo Sam C3060 /CLT-M503L 5K</t>
  </si>
  <si>
    <t>CATHPT120YCN</t>
  </si>
  <si>
    <t>Cart Comp Nvo HP 711/T520 Yellow</t>
  </si>
  <si>
    <t>CATHPT120MCN</t>
  </si>
  <si>
    <t>Cart Comp Nvo HP 711/T520 Mag</t>
  </si>
  <si>
    <t>CATHPT120KCN</t>
  </si>
  <si>
    <t>Cart Comp Nvo HP 711 XL/T520 Black</t>
  </si>
  <si>
    <t>CATHPT120CCN</t>
  </si>
  <si>
    <t>Cart Comp Nvo HP 711/T520 Cyan</t>
  </si>
  <si>
    <t>CNOK</t>
  </si>
  <si>
    <t>TICANGI190MYO125</t>
  </si>
  <si>
    <t>Tinta Can G1000/3000/GI790 Mag 125ml YOY</t>
  </si>
  <si>
    <t>TICA</t>
  </si>
  <si>
    <t>TICANGI190KYO125</t>
  </si>
  <si>
    <t>Tinta Can G1000/3000/GI790 Bk 125ml YOYO</t>
  </si>
  <si>
    <t>Cart Comp Nvo Brother 3140/TN225 Ye 2.2K</t>
  </si>
  <si>
    <t>CAHPM452CXCN</t>
  </si>
  <si>
    <t>Cart Comp Nvo HP M477/CF411X Cyan</t>
  </si>
  <si>
    <t>TOLXT650MKI1K</t>
  </si>
  <si>
    <t>Toner Lexmark T630/632/620/650 1Kg MKI</t>
  </si>
  <si>
    <t>TOHP1518KMKI1K</t>
  </si>
  <si>
    <t>Toner HP 1518/1415/M276 Black 1K MKI</t>
  </si>
  <si>
    <t>CAHPM12</t>
  </si>
  <si>
    <t>Cart Com Nvo HP M12/CF279/MFP M26</t>
  </si>
  <si>
    <t>CABR5340MA</t>
  </si>
  <si>
    <t>Cart  Comp Brother 5340/TN650/TN550/5240</t>
  </si>
  <si>
    <t>Cart Comp Nvo Brother L6750/TN850/L5500</t>
  </si>
  <si>
    <t>TICANGI190YYO125</t>
  </si>
  <si>
    <t>Tinta Can G1000/3000/GI790 Yell 125ml YO</t>
  </si>
  <si>
    <t>TICANGI190CYO125</t>
  </si>
  <si>
    <t>Tinta Can G1000/3000/GI790 Cyan 125mlYO</t>
  </si>
  <si>
    <t>CASA4070UNMA</t>
  </si>
  <si>
    <t>Cart Comp N Sam ML203U/M4020/4070 NV 15K</t>
  </si>
  <si>
    <t>CCXE</t>
  </si>
  <si>
    <t>CABRL6900</t>
  </si>
  <si>
    <t>PORI</t>
  </si>
  <si>
    <t>CHHPM607AGN</t>
  </si>
  <si>
    <t>Chip HP M607/237A/M609 11K</t>
  </si>
  <si>
    <t>DL123</t>
  </si>
  <si>
    <t>DL122</t>
  </si>
  <si>
    <t>DL121</t>
  </si>
  <si>
    <t>Cart  Comp Brother 5340/TN650/TN550/5240</t>
  </si>
  <si>
    <t>Chip Xerox 3330/106R03621/WC3345/35 8.5K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</si>
</sst>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gray125">
        <fgColor theme="5" tint="0.59996337778862885"/>
        <bgColor indexed="65"/>
      </patternFill>
    </fill>
    <fill>
      <patternFill patternType="gray0625">
        <fgColor theme="4" tint="0.79998168889431442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3" borderId="2" xfId="0" applyFont="1" applyFill="1" applyBorder="1"/>
    <xf numFmtId="4" fontId="0" fillId="0" borderId="3" xfId="0" applyNumberFormat="1" applyBorder="1"/>
    <xf numFmtId="9" fontId="0" fillId="0" borderId="3" xfId="1" applyFont="1" applyBorder="1"/>
    <xf numFmtId="0" fontId="2" fillId="4" borderId="4" xfId="0" applyFont="1" applyFill="1" applyBorder="1"/>
    <xf numFmtId="4" fontId="2" fillId="4" borderId="4" xfId="0" applyNumberFormat="1" applyFont="1" applyFill="1" applyBorder="1"/>
    <xf numFmtId="0" fontId="2" fillId="0" borderId="0" xfId="0" applyFont="1"/>
    <xf numFmtId="0" fontId="0" fillId="0" borderId="3" xfId="0" applyBorder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5" xfId="0" applyFont="1" applyBorder="1"/>
    <xf numFmtId="4" fontId="2" fillId="0" borderId="6" xfId="0" applyNumberFormat="1" applyFont="1" applyBorder="1"/>
    <xf numFmtId="1" fontId="0" fillId="0" borderId="0" xfId="0" applyNumberFormat="1"/>
    <xf numFmtId="0" fontId="0" fillId="5" borderId="0" xfId="0" applyFont="1" applyFill="1"/>
    <xf numFmtId="0" fontId="0" fillId="5" borderId="0" xfId="0" applyNumberFormat="1" applyFont="1" applyFill="1"/>
    <xf numFmtId="0" fontId="0" fillId="0" borderId="0" xfId="0" applyFont="1"/>
    <xf numFmtId="0" fontId="4" fillId="0" borderId="8" xfId="0" applyFont="1" applyBorder="1"/>
    <xf numFmtId="14" fontId="4" fillId="0" borderId="8" xfId="0" applyNumberFormat="1" applyFont="1" applyBorder="1" applyAlignment="1">
      <alignment horizontal="center"/>
    </xf>
    <xf numFmtId="0" fontId="5" fillId="6" borderId="0" xfId="0" applyFont="1" applyFill="1"/>
    <xf numFmtId="0" fontId="5" fillId="7" borderId="0" xfId="0" applyFont="1" applyFill="1"/>
    <xf numFmtId="14" fontId="5" fillId="7" borderId="0" xfId="0" applyNumberFormat="1" applyFont="1" applyFill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5" fillId="8" borderId="0" xfId="0" applyFont="1" applyFill="1"/>
    <xf numFmtId="14" fontId="5" fillId="8" borderId="0" xfId="0" applyNumberFormat="1" applyFont="1" applyFill="1" applyAlignment="1">
      <alignment horizontal="center"/>
    </xf>
    <xf numFmtId="0" fontId="5" fillId="9" borderId="0" xfId="0" applyFont="1" applyFill="1"/>
    <xf numFmtId="0" fontId="5" fillId="10" borderId="0" xfId="0" applyFont="1" applyFill="1"/>
    <xf numFmtId="0" fontId="5" fillId="7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/>
    </xf>
    <xf numFmtId="14" fontId="5" fillId="7" borderId="0" xfId="0" applyNumberFormat="1" applyFont="1" applyFill="1" applyAlignment="1">
      <alignment horizontal="left"/>
    </xf>
    <xf numFmtId="0" fontId="5" fillId="7" borderId="9" xfId="0" applyFont="1" applyFill="1" applyBorder="1"/>
    <xf numFmtId="14" fontId="5" fillId="7" borderId="9" xfId="0" applyNumberFormat="1" applyFont="1" applyFill="1" applyBorder="1" applyAlignment="1">
      <alignment horizontal="center"/>
    </xf>
    <xf numFmtId="0" fontId="0" fillId="5" borderId="7" xfId="0" applyFont="1" applyFill="1" applyBorder="1"/>
    <xf numFmtId="0" fontId="0" fillId="5" borderId="0" xfId="0" applyFont="1" applyFill="1" applyBorder="1"/>
    <xf numFmtId="9" fontId="2" fillId="4" borderId="4" xfId="1" applyFont="1" applyFill="1" applyBorder="1"/>
    <xf numFmtId="0" fontId="0" fillId="0" borderId="7" xfId="0" applyFont="1" applyBorder="1"/>
    <xf numFmtId="0" fontId="2" fillId="0" borderId="10" xfId="0" applyFont="1" applyBorder="1"/>
    <xf numFmtId="0" fontId="0" fillId="0" borderId="0" xfId="0" applyFont="1" applyBorder="1"/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N520" totalsRowShown="0">
  <autoFilter ref="A1:N520"/>
  <tableColumns count="14">
    <tableColumn id="1" name="Documento "/>
    <tableColumn id="2" name="Clave de artículo "/>
    <tableColumn id="3" name="Descripción "/>
    <tableColumn id="4" name="Línea "/>
    <tableColumn id="13" name="Grupo" dataDxfId="5">
      <calculatedColumnFormula>VLOOKUP(Tabla1[[#This Row],[Clave de artículo ]],Hoja1!$N:$R,5,FALSE)</calculatedColumnFormula>
    </tableColumn>
    <tableColumn id="5" name="Clave cliente/proveedor "/>
    <tableColumn id="6" name="Concepto " dataDxfId="4"/>
    <tableColumn id="7" name="Fecha " dataDxfId="0"/>
    <tableColumn id="8" name="Vendedor "/>
    <tableColumn id="9" name="Precio "/>
    <tableColumn id="10" name="Cantidad "/>
    <tableColumn id="11" name="cant" dataDxfId="3">
      <calculatedColumnFormula>ABS(Tabla1[[#This Row],[Cantidad ]])</calculatedColumnFormula>
    </tableColumn>
    <tableColumn id="12" name="vent. Total" dataDxfId="2">
      <calculatedColumnFormula>Tabla1[[#This Row],[cant]]*Tabla1[[#This Row],[Precio ]]</calculatedColumnFormula>
    </tableColumn>
    <tableColumn id="14" name="Columna1" dataDxfId="1">
      <calculatedColumnFormula>+Tabla1[[#This Row],[Cantidad ]]*Tabla1[[#This Row],[Precio 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0"/>
  <sheetViews>
    <sheetView topLeftCell="E496" workbookViewId="0">
      <selection activeCell="N2" sqref="N2:N520"/>
    </sheetView>
  </sheetViews>
  <sheetFormatPr baseColWidth="10" defaultRowHeight="15" x14ac:dyDescent="0.25"/>
  <cols>
    <col min="1" max="1" width="13.85546875" customWidth="1"/>
    <col min="2" max="2" width="18.140625" customWidth="1"/>
    <col min="3" max="3" width="41.85546875" bestFit="1" customWidth="1"/>
    <col min="5" max="5" width="11.28515625" customWidth="1"/>
    <col min="6" max="6" width="25.140625" customWidth="1"/>
    <col min="7" max="7" width="12" style="14" customWidth="1"/>
    <col min="9" max="9" width="12.42578125" style="18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338</v>
      </c>
      <c r="F1" t="s">
        <v>4</v>
      </c>
      <c r="G1" s="14" t="s">
        <v>5</v>
      </c>
      <c r="H1" t="s">
        <v>6</v>
      </c>
      <c r="I1" s="18" t="s">
        <v>334</v>
      </c>
      <c r="J1" t="s">
        <v>335</v>
      </c>
      <c r="K1" t="s">
        <v>7</v>
      </c>
      <c r="L1" t="s">
        <v>336</v>
      </c>
      <c r="M1" t="s">
        <v>337</v>
      </c>
      <c r="N1" t="s">
        <v>5166</v>
      </c>
    </row>
    <row r="2" spans="1:14" x14ac:dyDescent="0.25">
      <c r="A2">
        <v>12420</v>
      </c>
      <c r="B2" t="s">
        <v>220</v>
      </c>
      <c r="C2" t="s">
        <v>221</v>
      </c>
      <c r="D2" t="s">
        <v>5233</v>
      </c>
      <c r="E2" s="14" t="str">
        <f>VLOOKUP(Tabla1[[#This Row],[Clave de artículo ]],Hoja1!$N:$R,5,FALSE)</f>
        <v>CYCN</v>
      </c>
      <c r="F2">
        <v>315</v>
      </c>
      <c r="G2">
        <v>51</v>
      </c>
      <c r="H2" s="1">
        <v>43822</v>
      </c>
      <c r="I2">
        <v>1</v>
      </c>
      <c r="J2">
        <v>200.39320000000001</v>
      </c>
      <c r="K2">
        <v>-1</v>
      </c>
      <c r="L2" s="14">
        <f>ABS(Tabla1[[#This Row],[Cantidad ]])</f>
        <v>1</v>
      </c>
      <c r="M2" s="14">
        <f>Tabla1[[#This Row],[cant]]*Tabla1[[#This Row],[Precio ]]</f>
        <v>200.39320000000001</v>
      </c>
      <c r="N2">
        <f>+Tabla1[[#This Row],[Cantidad ]]*Tabla1[[#This Row],[Precio ]]</f>
        <v>-200.39320000000001</v>
      </c>
    </row>
    <row r="3" spans="1:14" x14ac:dyDescent="0.25">
      <c r="A3">
        <v>12419</v>
      </c>
      <c r="B3" t="s">
        <v>5152</v>
      </c>
      <c r="C3" t="s">
        <v>5153</v>
      </c>
      <c r="D3" t="s">
        <v>5243</v>
      </c>
      <c r="E3" s="14" t="str">
        <f>VLOOKUP(Tabla1[[#This Row],[Clave de artículo ]],Hoja1!$N:$R,5,FALSE)</f>
        <v>TI</v>
      </c>
      <c r="F3">
        <v>61</v>
      </c>
      <c r="G3">
        <v>51</v>
      </c>
      <c r="H3" s="1">
        <v>43822</v>
      </c>
      <c r="I3">
        <v>1</v>
      </c>
      <c r="J3">
        <v>24.9998</v>
      </c>
      <c r="K3">
        <v>-1</v>
      </c>
      <c r="L3" s="14">
        <f>ABS(Tabla1[[#This Row],[Cantidad ]])</f>
        <v>1</v>
      </c>
      <c r="M3" s="14">
        <f>Tabla1[[#This Row],[cant]]*Tabla1[[#This Row],[Precio ]]</f>
        <v>24.9998</v>
      </c>
      <c r="N3" s="14">
        <f>+Tabla1[[#This Row],[Cantidad ]]*Tabla1[[#This Row],[Precio ]]</f>
        <v>-24.9998</v>
      </c>
    </row>
    <row r="4" spans="1:14" x14ac:dyDescent="0.25">
      <c r="A4">
        <v>12419</v>
      </c>
      <c r="B4" t="s">
        <v>5154</v>
      </c>
      <c r="C4" t="s">
        <v>5155</v>
      </c>
      <c r="D4" t="s">
        <v>5243</v>
      </c>
      <c r="E4" s="14" t="str">
        <f>VLOOKUP(Tabla1[[#This Row],[Clave de artículo ]],Hoja1!$N:$R,5,FALSE)</f>
        <v>TI</v>
      </c>
      <c r="F4">
        <v>61</v>
      </c>
      <c r="G4">
        <v>51</v>
      </c>
      <c r="H4" s="1">
        <v>43822</v>
      </c>
      <c r="I4">
        <v>1</v>
      </c>
      <c r="J4">
        <v>24.9998</v>
      </c>
      <c r="K4">
        <v>-1</v>
      </c>
      <c r="L4" s="14">
        <f>ABS(Tabla1[[#This Row],[Cantidad ]])</f>
        <v>1</v>
      </c>
      <c r="M4" s="14">
        <f>Tabla1[[#This Row],[cant]]*Tabla1[[#This Row],[Precio ]]</f>
        <v>24.9998</v>
      </c>
      <c r="N4" s="14">
        <f>+Tabla1[[#This Row],[Cantidad ]]*Tabla1[[#This Row],[Precio ]]</f>
        <v>-24.9998</v>
      </c>
    </row>
    <row r="5" spans="1:14" x14ac:dyDescent="0.25">
      <c r="A5">
        <v>12419</v>
      </c>
      <c r="B5" t="s">
        <v>5156</v>
      </c>
      <c r="C5" t="s">
        <v>5157</v>
      </c>
      <c r="D5" t="s">
        <v>5243</v>
      </c>
      <c r="E5" s="14" t="str">
        <f>VLOOKUP(Tabla1[[#This Row],[Clave de artículo ]],Hoja1!$N:$R,5,FALSE)</f>
        <v>TI</v>
      </c>
      <c r="F5">
        <v>61</v>
      </c>
      <c r="G5">
        <v>51</v>
      </c>
      <c r="H5" s="1">
        <v>43822</v>
      </c>
      <c r="I5">
        <v>1</v>
      </c>
      <c r="J5">
        <v>24.9998</v>
      </c>
      <c r="K5">
        <v>-1</v>
      </c>
      <c r="L5" s="14">
        <f>ABS(Tabla1[[#This Row],[Cantidad ]])</f>
        <v>1</v>
      </c>
      <c r="M5" s="14">
        <f>Tabla1[[#This Row],[cant]]*Tabla1[[#This Row],[Precio ]]</f>
        <v>24.9998</v>
      </c>
      <c r="N5" s="14">
        <f>+Tabla1[[#This Row],[Cantidad ]]*Tabla1[[#This Row],[Precio ]]</f>
        <v>-24.9998</v>
      </c>
    </row>
    <row r="6" spans="1:14" x14ac:dyDescent="0.25">
      <c r="A6">
        <v>12419</v>
      </c>
      <c r="B6" t="s">
        <v>5151</v>
      </c>
      <c r="C6" t="s">
        <v>5221</v>
      </c>
      <c r="D6" t="s">
        <v>5243</v>
      </c>
      <c r="E6" s="14" t="str">
        <f>VLOOKUP(Tabla1[[#This Row],[Clave de artículo ]],Hoja1!$N:$R,5,FALSE)</f>
        <v>TI</v>
      </c>
      <c r="F6">
        <v>61</v>
      </c>
      <c r="G6">
        <v>51</v>
      </c>
      <c r="H6" s="1">
        <v>43822</v>
      </c>
      <c r="I6">
        <v>1</v>
      </c>
      <c r="J6">
        <v>24.9998</v>
      </c>
      <c r="K6">
        <v>-4</v>
      </c>
      <c r="L6" s="14">
        <f>ABS(Tabla1[[#This Row],[Cantidad ]])</f>
        <v>4</v>
      </c>
      <c r="M6" s="14">
        <f>Tabla1[[#This Row],[cant]]*Tabla1[[#This Row],[Precio ]]</f>
        <v>99.999200000000002</v>
      </c>
      <c r="N6" s="14">
        <f>+Tabla1[[#This Row],[Cantidad ]]*Tabla1[[#This Row],[Precio ]]</f>
        <v>-99.999200000000002</v>
      </c>
    </row>
    <row r="7" spans="1:14" x14ac:dyDescent="0.25">
      <c r="A7">
        <v>12418</v>
      </c>
      <c r="B7" t="s">
        <v>829</v>
      </c>
      <c r="C7" t="s">
        <v>170</v>
      </c>
      <c r="D7" t="s">
        <v>5233</v>
      </c>
      <c r="E7" s="14" t="str">
        <f>VLOOKUP(Tabla1[[#This Row],[Clave de artículo ]],Hoja1!$N:$R,5,FALSE)</f>
        <v>CYCN</v>
      </c>
      <c r="F7">
        <v>85</v>
      </c>
      <c r="G7">
        <v>51</v>
      </c>
      <c r="H7" s="1">
        <v>43822</v>
      </c>
      <c r="I7">
        <v>1</v>
      </c>
      <c r="J7">
        <v>109.0538</v>
      </c>
      <c r="K7">
        <v>-1</v>
      </c>
      <c r="L7" s="14">
        <f>ABS(Tabla1[[#This Row],[Cantidad ]])</f>
        <v>1</v>
      </c>
      <c r="M7" s="14">
        <f>Tabla1[[#This Row],[cant]]*Tabla1[[#This Row],[Precio ]]</f>
        <v>109.0538</v>
      </c>
      <c r="N7" s="14">
        <f>+Tabla1[[#This Row],[Cantidad ]]*Tabla1[[#This Row],[Precio ]]</f>
        <v>-109.0538</v>
      </c>
    </row>
    <row r="8" spans="1:14" x14ac:dyDescent="0.25">
      <c r="A8">
        <v>12418</v>
      </c>
      <c r="B8" t="s">
        <v>203</v>
      </c>
      <c r="C8" t="s">
        <v>204</v>
      </c>
      <c r="D8" t="s">
        <v>5225</v>
      </c>
      <c r="E8" s="14" t="str">
        <f>VLOOKUP(Tabla1[[#This Row],[Clave de artículo ]],Hoja1!$N:$R,5,FALSE)</f>
        <v>FG</v>
      </c>
      <c r="F8">
        <v>85</v>
      </c>
      <c r="G8">
        <v>51</v>
      </c>
      <c r="H8" s="1">
        <v>43822</v>
      </c>
      <c r="I8">
        <v>1</v>
      </c>
      <c r="J8">
        <v>246.3895</v>
      </c>
      <c r="K8">
        <v>-1</v>
      </c>
      <c r="L8" s="14">
        <f>ABS(Tabla1[[#This Row],[Cantidad ]])</f>
        <v>1</v>
      </c>
      <c r="M8" s="14">
        <f>Tabla1[[#This Row],[cant]]*Tabla1[[#This Row],[Precio ]]</f>
        <v>246.3895</v>
      </c>
      <c r="N8" s="14">
        <f>+Tabla1[[#This Row],[Cantidad ]]*Tabla1[[#This Row],[Precio ]]</f>
        <v>-246.3895</v>
      </c>
    </row>
    <row r="9" spans="1:14" x14ac:dyDescent="0.25">
      <c r="A9">
        <v>12418</v>
      </c>
      <c r="B9" t="s">
        <v>243</v>
      </c>
      <c r="C9" t="s">
        <v>244</v>
      </c>
      <c r="D9" t="s">
        <v>5239</v>
      </c>
      <c r="E9" s="14" t="str">
        <f>VLOOKUP(Tabla1[[#This Row],[Clave de artículo ]],Hoja1!$N:$R,5,FALSE)</f>
        <v>INS</v>
      </c>
      <c r="F9">
        <v>85</v>
      </c>
      <c r="G9">
        <v>51</v>
      </c>
      <c r="H9" s="1">
        <v>43822</v>
      </c>
      <c r="I9">
        <v>1</v>
      </c>
      <c r="J9">
        <v>34.85</v>
      </c>
      <c r="K9">
        <v>-3</v>
      </c>
      <c r="L9" s="14">
        <f>ABS(Tabla1[[#This Row],[Cantidad ]])</f>
        <v>3</v>
      </c>
      <c r="M9" s="14">
        <f>Tabla1[[#This Row],[cant]]*Tabla1[[#This Row],[Precio ]]</f>
        <v>104.55000000000001</v>
      </c>
      <c r="N9" s="14">
        <f>+Tabla1[[#This Row],[Cantidad ]]*Tabla1[[#This Row],[Precio ]]</f>
        <v>-104.55000000000001</v>
      </c>
    </row>
    <row r="10" spans="1:14" x14ac:dyDescent="0.25">
      <c r="A10">
        <v>12418</v>
      </c>
      <c r="B10" t="s">
        <v>2076</v>
      </c>
      <c r="C10" t="s">
        <v>2077</v>
      </c>
      <c r="D10" t="s">
        <v>5239</v>
      </c>
      <c r="E10" s="14" t="str">
        <f>VLOOKUP(Tabla1[[#This Row],[Clave de artículo ]],Hoja1!$N:$R,5,FALSE)</f>
        <v>INS</v>
      </c>
      <c r="F10">
        <v>85</v>
      </c>
      <c r="G10">
        <v>51</v>
      </c>
      <c r="H10" s="1">
        <v>43822</v>
      </c>
      <c r="I10">
        <v>1</v>
      </c>
      <c r="J10">
        <v>24.6</v>
      </c>
      <c r="K10">
        <v>-3</v>
      </c>
      <c r="L10" s="14">
        <f>ABS(Tabla1[[#This Row],[Cantidad ]])</f>
        <v>3</v>
      </c>
      <c r="M10" s="14">
        <f>Tabla1[[#This Row],[cant]]*Tabla1[[#This Row],[Precio ]]</f>
        <v>73.800000000000011</v>
      </c>
      <c r="N10" s="14">
        <f>+Tabla1[[#This Row],[Cantidad ]]*Tabla1[[#This Row],[Precio ]]</f>
        <v>-73.800000000000011</v>
      </c>
    </row>
    <row r="11" spans="1:14" x14ac:dyDescent="0.25">
      <c r="A11" t="s">
        <v>5401</v>
      </c>
      <c r="B11" t="s">
        <v>5214</v>
      </c>
      <c r="C11" t="s">
        <v>5262</v>
      </c>
      <c r="D11" t="s">
        <v>5230</v>
      </c>
      <c r="E11" s="14" t="str">
        <f>VLOOKUP(Tabla1[[#This Row],[Clave de artículo ]],Hoja1!$N:$R,5,FALSE)</f>
        <v>CYCN</v>
      </c>
      <c r="F11">
        <v>38</v>
      </c>
      <c r="G11">
        <v>2</v>
      </c>
      <c r="H11" s="1">
        <v>43822</v>
      </c>
      <c r="I11">
        <v>1</v>
      </c>
      <c r="J11">
        <v>489.31810000000002</v>
      </c>
      <c r="K11">
        <v>1</v>
      </c>
      <c r="L11" s="14">
        <f>ABS(Tabla1[[#This Row],[Cantidad ]])</f>
        <v>1</v>
      </c>
      <c r="M11" s="14">
        <f>Tabla1[[#This Row],[cant]]*Tabla1[[#This Row],[Precio ]]</f>
        <v>489.31810000000002</v>
      </c>
      <c r="N11" s="14">
        <f>+Tabla1[[#This Row],[Cantidad ]]*Tabla1[[#This Row],[Precio ]]</f>
        <v>489.31810000000002</v>
      </c>
    </row>
    <row r="12" spans="1:14" x14ac:dyDescent="0.25">
      <c r="A12" t="s">
        <v>5402</v>
      </c>
      <c r="B12" t="s">
        <v>252</v>
      </c>
      <c r="C12" t="s">
        <v>253</v>
      </c>
      <c r="D12" t="s">
        <v>5257</v>
      </c>
      <c r="E12" s="14" t="str">
        <f>VLOOKUP(Tabla1[[#This Row],[Clave de artículo ]],Hoja1!$N:$R,5,FALSE)</f>
        <v>CYCN</v>
      </c>
      <c r="F12">
        <v>300</v>
      </c>
      <c r="G12">
        <v>2</v>
      </c>
      <c r="H12" s="1">
        <v>43822</v>
      </c>
      <c r="I12">
        <v>1</v>
      </c>
      <c r="J12">
        <v>173.55109999999999</v>
      </c>
      <c r="K12">
        <v>1</v>
      </c>
      <c r="L12" s="14">
        <f>ABS(Tabla1[[#This Row],[Cantidad ]])</f>
        <v>1</v>
      </c>
      <c r="M12" s="14">
        <f>Tabla1[[#This Row],[cant]]*Tabla1[[#This Row],[Precio ]]</f>
        <v>173.55109999999999</v>
      </c>
      <c r="N12" s="14">
        <f>+Tabla1[[#This Row],[Cantidad ]]*Tabla1[[#This Row],[Precio ]]</f>
        <v>173.55109999999999</v>
      </c>
    </row>
    <row r="13" spans="1:14" x14ac:dyDescent="0.25">
      <c r="A13" t="s">
        <v>5403</v>
      </c>
      <c r="B13" t="s">
        <v>72</v>
      </c>
      <c r="C13" t="s">
        <v>5162</v>
      </c>
      <c r="D13" t="s">
        <v>5233</v>
      </c>
      <c r="E13" s="14" t="str">
        <f>VLOOKUP(Tabla1[[#This Row],[Clave de artículo ]],Hoja1!$N:$R,5,FALSE)</f>
        <v>CYCN</v>
      </c>
      <c r="F13">
        <v>24</v>
      </c>
      <c r="G13">
        <v>2</v>
      </c>
      <c r="H13" s="1">
        <v>43822</v>
      </c>
      <c r="I13">
        <v>1</v>
      </c>
      <c r="J13">
        <v>124.5642</v>
      </c>
      <c r="K13">
        <v>1</v>
      </c>
      <c r="L13" s="14">
        <f>ABS(Tabla1[[#This Row],[Cantidad ]])</f>
        <v>1</v>
      </c>
      <c r="M13" s="14">
        <f>Tabla1[[#This Row],[cant]]*Tabla1[[#This Row],[Precio ]]</f>
        <v>124.5642</v>
      </c>
      <c r="N13" s="14">
        <f>+Tabla1[[#This Row],[Cantidad ]]*Tabla1[[#This Row],[Precio ]]</f>
        <v>124.5642</v>
      </c>
    </row>
    <row r="14" spans="1:14" x14ac:dyDescent="0.25">
      <c r="A14">
        <v>12417</v>
      </c>
      <c r="B14" t="s">
        <v>252</v>
      </c>
      <c r="C14" t="s">
        <v>253</v>
      </c>
      <c r="D14" t="s">
        <v>5257</v>
      </c>
      <c r="E14" s="14" t="str">
        <f>VLOOKUP(Tabla1[[#This Row],[Clave de artículo ]],Hoja1!$N:$R,5,FALSE)</f>
        <v>CYCN</v>
      </c>
      <c r="F14">
        <v>12</v>
      </c>
      <c r="G14">
        <v>51</v>
      </c>
      <c r="H14" s="1">
        <v>43822</v>
      </c>
      <c r="I14">
        <v>1</v>
      </c>
      <c r="J14">
        <v>173.55109999999999</v>
      </c>
      <c r="K14">
        <v>-6</v>
      </c>
      <c r="L14" s="14">
        <f>ABS(Tabla1[[#This Row],[Cantidad ]])</f>
        <v>6</v>
      </c>
      <c r="M14" s="14">
        <f>Tabla1[[#This Row],[cant]]*Tabla1[[#This Row],[Precio ]]</f>
        <v>1041.3065999999999</v>
      </c>
      <c r="N14" s="14">
        <f>+Tabla1[[#This Row],[Cantidad ]]*Tabla1[[#This Row],[Precio ]]</f>
        <v>-1041.3065999999999</v>
      </c>
    </row>
    <row r="15" spans="1:14" x14ac:dyDescent="0.25">
      <c r="A15">
        <v>12416</v>
      </c>
      <c r="B15" t="s">
        <v>68</v>
      </c>
      <c r="C15" t="s">
        <v>5287</v>
      </c>
      <c r="D15" t="s">
        <v>5230</v>
      </c>
      <c r="E15" s="14" t="str">
        <f>VLOOKUP(Tabla1[[#This Row],[Clave de artículo ]],Hoja1!$N:$R,5,FALSE)</f>
        <v>CYCN</v>
      </c>
      <c r="F15">
        <v>72</v>
      </c>
      <c r="G15">
        <v>51</v>
      </c>
      <c r="H15" s="1">
        <v>43820</v>
      </c>
      <c r="I15">
        <v>1</v>
      </c>
      <c r="J15">
        <v>278.39929999999998</v>
      </c>
      <c r="K15">
        <v>-1</v>
      </c>
      <c r="L15" s="14">
        <f>ABS(Tabla1[[#This Row],[Cantidad ]])</f>
        <v>1</v>
      </c>
      <c r="M15" s="14">
        <f>Tabla1[[#This Row],[cant]]*Tabla1[[#This Row],[Precio ]]</f>
        <v>278.39929999999998</v>
      </c>
      <c r="N15" s="14">
        <f>+Tabla1[[#This Row],[Cantidad ]]*Tabla1[[#This Row],[Precio ]]</f>
        <v>-278.39929999999998</v>
      </c>
    </row>
    <row r="16" spans="1:14" x14ac:dyDescent="0.25">
      <c r="A16">
        <v>12415</v>
      </c>
      <c r="B16" t="s">
        <v>829</v>
      </c>
      <c r="C16" t="s">
        <v>170</v>
      </c>
      <c r="D16" t="s">
        <v>5233</v>
      </c>
      <c r="E16" s="14" t="str">
        <f>VLOOKUP(Tabla1[[#This Row],[Clave de artículo ]],Hoja1!$N:$R,5,FALSE)</f>
        <v>CYCN</v>
      </c>
      <c r="F16">
        <v>31</v>
      </c>
      <c r="G16">
        <v>51</v>
      </c>
      <c r="H16" s="1">
        <v>43820</v>
      </c>
      <c r="I16">
        <v>1</v>
      </c>
      <c r="J16">
        <v>109.0538</v>
      </c>
      <c r="K16">
        <v>-2</v>
      </c>
      <c r="L16" s="14">
        <f>ABS(Tabla1[[#This Row],[Cantidad ]])</f>
        <v>2</v>
      </c>
      <c r="M16" s="14">
        <f>Tabla1[[#This Row],[cant]]*Tabla1[[#This Row],[Precio ]]</f>
        <v>218.10759999999999</v>
      </c>
      <c r="N16" s="14">
        <f>+Tabla1[[#This Row],[Cantidad ]]*Tabla1[[#This Row],[Precio ]]</f>
        <v>-218.10759999999999</v>
      </c>
    </row>
    <row r="17" spans="1:14" x14ac:dyDescent="0.25">
      <c r="A17">
        <v>12415</v>
      </c>
      <c r="B17" t="s">
        <v>5394</v>
      </c>
      <c r="C17" t="s">
        <v>5395</v>
      </c>
      <c r="D17" t="s">
        <v>5230</v>
      </c>
      <c r="E17" s="14" t="str">
        <f>VLOOKUP(Tabla1[[#This Row],[Clave de artículo ]],Hoja1!$N:$R,5,FALSE)</f>
        <v>CYCN</v>
      </c>
      <c r="F17">
        <v>31</v>
      </c>
      <c r="G17">
        <v>51</v>
      </c>
      <c r="H17" s="1">
        <v>43820</v>
      </c>
      <c r="I17">
        <v>1</v>
      </c>
      <c r="J17">
        <v>567.01379999999995</v>
      </c>
      <c r="K17">
        <v>-1</v>
      </c>
      <c r="L17" s="14">
        <f>ABS(Tabla1[[#This Row],[Cantidad ]])</f>
        <v>1</v>
      </c>
      <c r="M17" s="14">
        <f>Tabla1[[#This Row],[cant]]*Tabla1[[#This Row],[Precio ]]</f>
        <v>567.01379999999995</v>
      </c>
      <c r="N17" s="14">
        <f>+Tabla1[[#This Row],[Cantidad ]]*Tabla1[[#This Row],[Precio ]]</f>
        <v>-567.01379999999995</v>
      </c>
    </row>
    <row r="18" spans="1:14" x14ac:dyDescent="0.25">
      <c r="A18">
        <v>12414</v>
      </c>
      <c r="B18" t="s">
        <v>75</v>
      </c>
      <c r="C18" t="s">
        <v>76</v>
      </c>
      <c r="D18" t="s">
        <v>5220</v>
      </c>
      <c r="E18" s="14" t="str">
        <f>VLOOKUP(Tabla1[[#This Row],[Clave de artículo ]],Hoja1!$N:$R,5,FALSE)</f>
        <v>COP</v>
      </c>
      <c r="F18">
        <v>292</v>
      </c>
      <c r="G18">
        <v>51</v>
      </c>
      <c r="H18" s="1">
        <v>43820</v>
      </c>
      <c r="I18">
        <v>1</v>
      </c>
      <c r="J18">
        <v>387.27710000000002</v>
      </c>
      <c r="K18">
        <v>-1</v>
      </c>
      <c r="L18" s="14">
        <f>ABS(Tabla1[[#This Row],[Cantidad ]])</f>
        <v>1</v>
      </c>
      <c r="M18" s="14">
        <f>Tabla1[[#This Row],[cant]]*Tabla1[[#This Row],[Precio ]]</f>
        <v>387.27710000000002</v>
      </c>
      <c r="N18" s="14">
        <f>+Tabla1[[#This Row],[Cantidad ]]*Tabla1[[#This Row],[Precio ]]</f>
        <v>-387.27710000000002</v>
      </c>
    </row>
    <row r="19" spans="1:14" x14ac:dyDescent="0.25">
      <c r="A19">
        <v>12413</v>
      </c>
      <c r="B19" t="s">
        <v>75</v>
      </c>
      <c r="C19" t="s">
        <v>76</v>
      </c>
      <c r="D19" t="s">
        <v>5220</v>
      </c>
      <c r="E19" s="14" t="str">
        <f>VLOOKUP(Tabla1[[#This Row],[Clave de artículo ]],Hoja1!$N:$R,5,FALSE)</f>
        <v>COP</v>
      </c>
      <c r="F19">
        <v>292</v>
      </c>
      <c r="G19">
        <v>51</v>
      </c>
      <c r="H19" s="1">
        <v>43820</v>
      </c>
      <c r="I19">
        <v>1</v>
      </c>
      <c r="J19">
        <v>387.27710000000002</v>
      </c>
      <c r="K19">
        <v>-1</v>
      </c>
      <c r="L19" s="14">
        <f>ABS(Tabla1[[#This Row],[Cantidad ]])</f>
        <v>1</v>
      </c>
      <c r="M19" s="14">
        <f>Tabla1[[#This Row],[cant]]*Tabla1[[#This Row],[Precio ]]</f>
        <v>387.27710000000002</v>
      </c>
      <c r="N19" s="14">
        <f>+Tabla1[[#This Row],[Cantidad ]]*Tabla1[[#This Row],[Precio ]]</f>
        <v>-387.27710000000002</v>
      </c>
    </row>
    <row r="20" spans="1:14" x14ac:dyDescent="0.25">
      <c r="A20">
        <v>12412</v>
      </c>
      <c r="B20" t="s">
        <v>139</v>
      </c>
      <c r="C20" t="s">
        <v>140</v>
      </c>
      <c r="D20" t="s">
        <v>5230</v>
      </c>
      <c r="E20" s="14" t="str">
        <f>VLOOKUP(Tabla1[[#This Row],[Clave de artículo ]],Hoja1!$N:$R,5,FALSE)</f>
        <v>CYCN</v>
      </c>
      <c r="F20" t="s">
        <v>64</v>
      </c>
      <c r="G20">
        <v>51</v>
      </c>
      <c r="H20" s="1">
        <v>43820</v>
      </c>
      <c r="I20"/>
      <c r="J20">
        <v>266.5</v>
      </c>
      <c r="K20">
        <v>-2</v>
      </c>
      <c r="L20" s="14">
        <f>ABS(Tabla1[[#This Row],[Cantidad ]])</f>
        <v>2</v>
      </c>
      <c r="M20" s="14">
        <f>Tabla1[[#This Row],[cant]]*Tabla1[[#This Row],[Precio ]]</f>
        <v>533</v>
      </c>
      <c r="N20" s="14">
        <f>+Tabla1[[#This Row],[Cantidad ]]*Tabla1[[#This Row],[Precio ]]</f>
        <v>-533</v>
      </c>
    </row>
    <row r="21" spans="1:14" x14ac:dyDescent="0.25">
      <c r="A21">
        <v>12411</v>
      </c>
      <c r="B21" t="s">
        <v>596</v>
      </c>
      <c r="C21" t="s">
        <v>597</v>
      </c>
      <c r="D21" t="s">
        <v>5243</v>
      </c>
      <c r="E21" s="14" t="str">
        <f>VLOOKUP(Tabla1[[#This Row],[Clave de artículo ]],Hoja1!$N:$R,5,FALSE)</f>
        <v>TI</v>
      </c>
      <c r="F21">
        <v>293</v>
      </c>
      <c r="G21">
        <v>51</v>
      </c>
      <c r="H21" s="1">
        <v>43820</v>
      </c>
      <c r="I21">
        <v>1</v>
      </c>
      <c r="J21">
        <v>120.19</v>
      </c>
      <c r="K21">
        <v>-1</v>
      </c>
      <c r="L21" s="14">
        <f>ABS(Tabla1[[#This Row],[Cantidad ]])</f>
        <v>1</v>
      </c>
      <c r="M21" s="14">
        <f>Tabla1[[#This Row],[cant]]*Tabla1[[#This Row],[Precio ]]</f>
        <v>120.19</v>
      </c>
      <c r="N21" s="14">
        <f>+Tabla1[[#This Row],[Cantidad ]]*Tabla1[[#This Row],[Precio ]]</f>
        <v>-120.19</v>
      </c>
    </row>
    <row r="22" spans="1:14" x14ac:dyDescent="0.25">
      <c r="A22">
        <v>12410</v>
      </c>
      <c r="B22" t="s">
        <v>5317</v>
      </c>
      <c r="C22" t="s">
        <v>5318</v>
      </c>
      <c r="D22" t="s">
        <v>5233</v>
      </c>
      <c r="E22" s="14" t="str">
        <f>VLOOKUP(Tabla1[[#This Row],[Clave de artículo ]],Hoja1!$N:$R,5,FALSE)</f>
        <v>CYCN</v>
      </c>
      <c r="F22">
        <v>4</v>
      </c>
      <c r="G22">
        <v>51</v>
      </c>
      <c r="H22" s="1">
        <v>43819</v>
      </c>
      <c r="I22">
        <v>1</v>
      </c>
      <c r="J22">
        <v>421.34440000000001</v>
      </c>
      <c r="K22">
        <v>-1</v>
      </c>
      <c r="L22" s="14">
        <f>ABS(Tabla1[[#This Row],[Cantidad ]])</f>
        <v>1</v>
      </c>
      <c r="M22" s="14">
        <f>Tabla1[[#This Row],[cant]]*Tabla1[[#This Row],[Precio ]]</f>
        <v>421.34440000000001</v>
      </c>
      <c r="N22" s="14">
        <f>+Tabla1[[#This Row],[Cantidad ]]*Tabla1[[#This Row],[Precio ]]</f>
        <v>-421.34440000000001</v>
      </c>
    </row>
    <row r="23" spans="1:14" x14ac:dyDescent="0.25">
      <c r="A23">
        <v>12409</v>
      </c>
      <c r="B23" t="s">
        <v>457</v>
      </c>
      <c r="C23" t="s">
        <v>458</v>
      </c>
      <c r="D23" t="s">
        <v>5233</v>
      </c>
      <c r="E23" s="14" t="str">
        <f>VLOOKUP(Tabla1[[#This Row],[Clave de artículo ]],Hoja1!$N:$R,5,FALSE)</f>
        <v>CYCN</v>
      </c>
      <c r="F23">
        <v>14</v>
      </c>
      <c r="G23">
        <v>51</v>
      </c>
      <c r="H23" s="1">
        <v>43819</v>
      </c>
      <c r="I23">
        <v>1</v>
      </c>
      <c r="J23">
        <v>122.0752</v>
      </c>
      <c r="K23">
        <v>-2</v>
      </c>
      <c r="L23" s="14">
        <f>ABS(Tabla1[[#This Row],[Cantidad ]])</f>
        <v>2</v>
      </c>
      <c r="M23" s="14">
        <f>Tabla1[[#This Row],[cant]]*Tabla1[[#This Row],[Precio ]]</f>
        <v>244.15039999999999</v>
      </c>
      <c r="N23" s="14">
        <f>+Tabla1[[#This Row],[Cantidad ]]*Tabla1[[#This Row],[Precio ]]</f>
        <v>-244.15039999999999</v>
      </c>
    </row>
    <row r="24" spans="1:14" x14ac:dyDescent="0.25">
      <c r="A24">
        <v>12408</v>
      </c>
      <c r="B24" t="s">
        <v>256</v>
      </c>
      <c r="C24" t="s">
        <v>257</v>
      </c>
      <c r="D24" t="s">
        <v>5233</v>
      </c>
      <c r="E24" s="14" t="str">
        <f>VLOOKUP(Tabla1[[#This Row],[Clave de artículo ]],Hoja1!$N:$R,5,FALSE)</f>
        <v>CYCN</v>
      </c>
      <c r="F24">
        <v>3</v>
      </c>
      <c r="G24">
        <v>51</v>
      </c>
      <c r="H24" s="1">
        <v>43819</v>
      </c>
      <c r="I24">
        <v>1</v>
      </c>
      <c r="J24">
        <v>182.1756</v>
      </c>
      <c r="K24">
        <v>-1</v>
      </c>
      <c r="L24" s="14">
        <f>ABS(Tabla1[[#This Row],[Cantidad ]])</f>
        <v>1</v>
      </c>
      <c r="M24" s="14">
        <f>Tabla1[[#This Row],[cant]]*Tabla1[[#This Row],[Precio ]]</f>
        <v>182.1756</v>
      </c>
      <c r="N24" s="14">
        <f>+Tabla1[[#This Row],[Cantidad ]]*Tabla1[[#This Row],[Precio ]]</f>
        <v>-182.1756</v>
      </c>
    </row>
    <row r="25" spans="1:14" x14ac:dyDescent="0.25">
      <c r="A25">
        <v>12408</v>
      </c>
      <c r="B25" t="s">
        <v>207</v>
      </c>
      <c r="C25" t="s">
        <v>208</v>
      </c>
      <c r="D25" t="s">
        <v>5233</v>
      </c>
      <c r="E25" s="14" t="str">
        <f>VLOOKUP(Tabla1[[#This Row],[Clave de artículo ]],Hoja1!$N:$R,5,FALSE)</f>
        <v>CYCN</v>
      </c>
      <c r="F25">
        <v>3</v>
      </c>
      <c r="G25">
        <v>51</v>
      </c>
      <c r="H25" s="1">
        <v>43819</v>
      </c>
      <c r="I25">
        <v>1</v>
      </c>
      <c r="J25">
        <v>164.9248</v>
      </c>
      <c r="K25">
        <v>-1</v>
      </c>
      <c r="L25" s="14">
        <f>ABS(Tabla1[[#This Row],[Cantidad ]])</f>
        <v>1</v>
      </c>
      <c r="M25" s="14">
        <f>Tabla1[[#This Row],[cant]]*Tabla1[[#This Row],[Precio ]]</f>
        <v>164.9248</v>
      </c>
      <c r="N25" s="14">
        <f>+Tabla1[[#This Row],[Cantidad ]]*Tabla1[[#This Row],[Precio ]]</f>
        <v>-164.9248</v>
      </c>
    </row>
    <row r="26" spans="1:14" x14ac:dyDescent="0.25">
      <c r="A26">
        <v>12408</v>
      </c>
      <c r="B26" t="s">
        <v>68</v>
      </c>
      <c r="C26" t="s">
        <v>5287</v>
      </c>
      <c r="D26" t="s">
        <v>5230</v>
      </c>
      <c r="E26" s="14" t="str">
        <f>VLOOKUP(Tabla1[[#This Row],[Clave de artículo ]],Hoja1!$N:$R,5,FALSE)</f>
        <v>CYCN</v>
      </c>
      <c r="F26">
        <v>3</v>
      </c>
      <c r="G26">
        <v>51</v>
      </c>
      <c r="H26" s="1">
        <v>43819</v>
      </c>
      <c r="I26">
        <v>1</v>
      </c>
      <c r="J26">
        <v>230.0018</v>
      </c>
      <c r="K26">
        <v>-2</v>
      </c>
      <c r="L26" s="14">
        <f>ABS(Tabla1[[#This Row],[Cantidad ]])</f>
        <v>2</v>
      </c>
      <c r="M26" s="14">
        <f>Tabla1[[#This Row],[cant]]*Tabla1[[#This Row],[Precio ]]</f>
        <v>460.00360000000001</v>
      </c>
      <c r="N26" s="14">
        <f>+Tabla1[[#This Row],[Cantidad ]]*Tabla1[[#This Row],[Precio ]]</f>
        <v>-460.00360000000001</v>
      </c>
    </row>
    <row r="27" spans="1:14" x14ac:dyDescent="0.25">
      <c r="A27">
        <v>12408</v>
      </c>
      <c r="B27" t="s">
        <v>113</v>
      </c>
      <c r="C27" t="s">
        <v>114</v>
      </c>
      <c r="D27" t="s">
        <v>5230</v>
      </c>
      <c r="E27" s="14" t="str">
        <f>VLOOKUP(Tabla1[[#This Row],[Clave de artículo ]],Hoja1!$N:$R,5,FALSE)</f>
        <v>CYCN</v>
      </c>
      <c r="F27">
        <v>3</v>
      </c>
      <c r="G27">
        <v>51</v>
      </c>
      <c r="H27" s="1">
        <v>43819</v>
      </c>
      <c r="I27">
        <v>1</v>
      </c>
      <c r="J27">
        <v>168.3158</v>
      </c>
      <c r="K27">
        <v>-1</v>
      </c>
      <c r="L27" s="14">
        <f>ABS(Tabla1[[#This Row],[Cantidad ]])</f>
        <v>1</v>
      </c>
      <c r="M27" s="14">
        <f>Tabla1[[#This Row],[cant]]*Tabla1[[#This Row],[Precio ]]</f>
        <v>168.3158</v>
      </c>
      <c r="N27" s="14">
        <f>+Tabla1[[#This Row],[Cantidad ]]*Tabla1[[#This Row],[Precio ]]</f>
        <v>-168.3158</v>
      </c>
    </row>
    <row r="28" spans="1:14" x14ac:dyDescent="0.25">
      <c r="A28">
        <v>12407</v>
      </c>
      <c r="B28" t="s">
        <v>252</v>
      </c>
      <c r="C28" t="s">
        <v>253</v>
      </c>
      <c r="D28" t="s">
        <v>5257</v>
      </c>
      <c r="E28" s="14" t="str">
        <f>VLOOKUP(Tabla1[[#This Row],[Clave de artículo ]],Hoja1!$N:$R,5,FALSE)</f>
        <v>CYCN</v>
      </c>
      <c r="F28">
        <v>308</v>
      </c>
      <c r="G28">
        <v>51</v>
      </c>
      <c r="H28" s="1">
        <v>43818</v>
      </c>
      <c r="I28">
        <v>1</v>
      </c>
      <c r="J28">
        <v>173.55109999999999</v>
      </c>
      <c r="K28">
        <v>-5</v>
      </c>
      <c r="L28" s="14">
        <f>ABS(Tabla1[[#This Row],[Cantidad ]])</f>
        <v>5</v>
      </c>
      <c r="M28" s="14">
        <f>Tabla1[[#This Row],[cant]]*Tabla1[[#This Row],[Precio ]]</f>
        <v>867.75549999999998</v>
      </c>
      <c r="N28" s="14">
        <f>+Tabla1[[#This Row],[Cantidad ]]*Tabla1[[#This Row],[Precio ]]</f>
        <v>-867.75549999999998</v>
      </c>
    </row>
    <row r="29" spans="1:14" x14ac:dyDescent="0.25">
      <c r="A29">
        <v>12407</v>
      </c>
      <c r="B29" t="s">
        <v>944</v>
      </c>
      <c r="C29" t="s">
        <v>945</v>
      </c>
      <c r="D29" t="s">
        <v>5244</v>
      </c>
      <c r="E29" s="14" t="str">
        <f>VLOOKUP(Tabla1[[#This Row],[Clave de artículo ]],Hoja1!$N:$R,5,FALSE)</f>
        <v>COP</v>
      </c>
      <c r="F29">
        <v>308</v>
      </c>
      <c r="G29">
        <v>51</v>
      </c>
      <c r="H29" s="1">
        <v>43818</v>
      </c>
      <c r="I29">
        <v>1</v>
      </c>
      <c r="J29">
        <v>405.06020000000001</v>
      </c>
      <c r="K29">
        <v>-2</v>
      </c>
      <c r="L29" s="14">
        <f>ABS(Tabla1[[#This Row],[Cantidad ]])</f>
        <v>2</v>
      </c>
      <c r="M29" s="14">
        <f>Tabla1[[#This Row],[cant]]*Tabla1[[#This Row],[Precio ]]</f>
        <v>810.12040000000002</v>
      </c>
      <c r="N29" s="14">
        <f>+Tabla1[[#This Row],[Cantidad ]]*Tabla1[[#This Row],[Precio ]]</f>
        <v>-810.12040000000002</v>
      </c>
    </row>
    <row r="30" spans="1:14" x14ac:dyDescent="0.25">
      <c r="A30">
        <v>12407</v>
      </c>
      <c r="B30" t="s">
        <v>978</v>
      </c>
      <c r="C30" t="s">
        <v>979</v>
      </c>
      <c r="D30" t="s">
        <v>5233</v>
      </c>
      <c r="E30" s="14" t="str">
        <f>VLOOKUP(Tabla1[[#This Row],[Clave de artículo ]],Hoja1!$N:$R,5,FALSE)</f>
        <v>CYCN</v>
      </c>
      <c r="F30">
        <v>308</v>
      </c>
      <c r="G30">
        <v>51</v>
      </c>
      <c r="H30" s="1">
        <v>43818</v>
      </c>
      <c r="I30">
        <v>1</v>
      </c>
      <c r="J30">
        <v>109.0538</v>
      </c>
      <c r="K30">
        <v>-10</v>
      </c>
      <c r="L30" s="14">
        <f>ABS(Tabla1[[#This Row],[Cantidad ]])</f>
        <v>10</v>
      </c>
      <c r="M30" s="14">
        <f>Tabla1[[#This Row],[cant]]*Tabla1[[#This Row],[Precio ]]</f>
        <v>1090.538</v>
      </c>
      <c r="N30" s="14">
        <f>+Tabla1[[#This Row],[Cantidad ]]*Tabla1[[#This Row],[Precio ]]</f>
        <v>-1090.538</v>
      </c>
    </row>
    <row r="31" spans="1:14" x14ac:dyDescent="0.25">
      <c r="A31">
        <v>12406</v>
      </c>
      <c r="B31" t="s">
        <v>5288</v>
      </c>
      <c r="C31" t="s">
        <v>5289</v>
      </c>
      <c r="D31" t="s">
        <v>5233</v>
      </c>
      <c r="E31" s="14" t="str">
        <f>VLOOKUP(Tabla1[[#This Row],[Clave de artículo ]],Hoja1!$N:$R,5,FALSE)</f>
        <v>CYCN</v>
      </c>
      <c r="F31">
        <v>39</v>
      </c>
      <c r="G31">
        <v>51</v>
      </c>
      <c r="H31" s="1">
        <v>43818</v>
      </c>
      <c r="I31">
        <v>1</v>
      </c>
      <c r="J31">
        <v>455.1</v>
      </c>
      <c r="K31">
        <v>-1</v>
      </c>
      <c r="L31" s="14">
        <f>ABS(Tabla1[[#This Row],[Cantidad ]])</f>
        <v>1</v>
      </c>
      <c r="M31" s="14">
        <f>Tabla1[[#This Row],[cant]]*Tabla1[[#This Row],[Precio ]]</f>
        <v>455.1</v>
      </c>
      <c r="N31" s="14">
        <f>+Tabla1[[#This Row],[Cantidad ]]*Tabla1[[#This Row],[Precio ]]</f>
        <v>-455.1</v>
      </c>
    </row>
    <row r="32" spans="1:14" x14ac:dyDescent="0.25">
      <c r="A32">
        <v>12406</v>
      </c>
      <c r="B32" t="s">
        <v>5290</v>
      </c>
      <c r="C32" t="s">
        <v>5291</v>
      </c>
      <c r="D32" t="s">
        <v>5233</v>
      </c>
      <c r="E32" s="14" t="str">
        <f>VLOOKUP(Tabla1[[#This Row],[Clave de artículo ]],Hoja1!$N:$R,5,FALSE)</f>
        <v>CYCN</v>
      </c>
      <c r="F32">
        <v>39</v>
      </c>
      <c r="G32">
        <v>51</v>
      </c>
      <c r="H32" s="1">
        <v>43818</v>
      </c>
      <c r="I32">
        <v>1</v>
      </c>
      <c r="J32">
        <v>455.1</v>
      </c>
      <c r="K32">
        <v>-1</v>
      </c>
      <c r="L32" s="14">
        <f>ABS(Tabla1[[#This Row],[Cantidad ]])</f>
        <v>1</v>
      </c>
      <c r="M32" s="14">
        <f>Tabla1[[#This Row],[cant]]*Tabla1[[#This Row],[Precio ]]</f>
        <v>455.1</v>
      </c>
      <c r="N32" s="14">
        <f>+Tabla1[[#This Row],[Cantidad ]]*Tabla1[[#This Row],[Precio ]]</f>
        <v>-455.1</v>
      </c>
    </row>
    <row r="33" spans="1:14" x14ac:dyDescent="0.25">
      <c r="A33">
        <v>12406</v>
      </c>
      <c r="B33" t="s">
        <v>5300</v>
      </c>
      <c r="C33" t="s">
        <v>5301</v>
      </c>
      <c r="D33" t="s">
        <v>5233</v>
      </c>
      <c r="E33" s="14" t="str">
        <f>VLOOKUP(Tabla1[[#This Row],[Clave de artículo ]],Hoja1!$N:$R,5,FALSE)</f>
        <v>CYCN</v>
      </c>
      <c r="F33">
        <v>39</v>
      </c>
      <c r="G33">
        <v>51</v>
      </c>
      <c r="H33" s="1">
        <v>43818</v>
      </c>
      <c r="I33">
        <v>1</v>
      </c>
      <c r="J33">
        <v>455.1</v>
      </c>
      <c r="K33">
        <v>-1</v>
      </c>
      <c r="L33" s="14">
        <f>ABS(Tabla1[[#This Row],[Cantidad ]])</f>
        <v>1</v>
      </c>
      <c r="M33" s="14">
        <f>Tabla1[[#This Row],[cant]]*Tabla1[[#This Row],[Precio ]]</f>
        <v>455.1</v>
      </c>
      <c r="N33" s="14">
        <f>+Tabla1[[#This Row],[Cantidad ]]*Tabla1[[#This Row],[Precio ]]</f>
        <v>-455.1</v>
      </c>
    </row>
    <row r="34" spans="1:14" x14ac:dyDescent="0.25">
      <c r="A34">
        <v>12406</v>
      </c>
      <c r="B34" t="s">
        <v>5292</v>
      </c>
      <c r="C34" t="s">
        <v>5293</v>
      </c>
      <c r="D34" t="s">
        <v>5233</v>
      </c>
      <c r="E34" s="14" t="str">
        <f>VLOOKUP(Tabla1[[#This Row],[Clave de artículo ]],Hoja1!$N:$R,5,FALSE)</f>
        <v>CYCN</v>
      </c>
      <c r="F34">
        <v>39</v>
      </c>
      <c r="G34">
        <v>51</v>
      </c>
      <c r="H34" s="1">
        <v>43818</v>
      </c>
      <c r="I34">
        <v>1</v>
      </c>
      <c r="J34">
        <v>455.1</v>
      </c>
      <c r="K34">
        <v>-1</v>
      </c>
      <c r="L34" s="14">
        <f>ABS(Tabla1[[#This Row],[Cantidad ]])</f>
        <v>1</v>
      </c>
      <c r="M34" s="14">
        <f>Tabla1[[#This Row],[cant]]*Tabla1[[#This Row],[Precio ]]</f>
        <v>455.1</v>
      </c>
      <c r="N34" s="14">
        <f>+Tabla1[[#This Row],[Cantidad ]]*Tabla1[[#This Row],[Precio ]]</f>
        <v>-455.1</v>
      </c>
    </row>
    <row r="35" spans="1:14" x14ac:dyDescent="0.25">
      <c r="A35">
        <v>12405</v>
      </c>
      <c r="B35" t="s">
        <v>151</v>
      </c>
      <c r="C35" t="s">
        <v>152</v>
      </c>
      <c r="D35" t="s">
        <v>5232</v>
      </c>
      <c r="E35" s="14" t="str">
        <f>VLOOKUP(Tabla1[[#This Row],[Clave de artículo ]],Hoja1!$N:$R,5,FALSE)</f>
        <v>CYCN</v>
      </c>
      <c r="F35">
        <v>31</v>
      </c>
      <c r="G35">
        <v>51</v>
      </c>
      <c r="H35" s="1">
        <v>43818</v>
      </c>
      <c r="I35">
        <v>1</v>
      </c>
      <c r="J35">
        <v>91.556399999999996</v>
      </c>
      <c r="K35">
        <v>-1</v>
      </c>
      <c r="L35" s="14">
        <f>ABS(Tabla1[[#This Row],[Cantidad ]])</f>
        <v>1</v>
      </c>
      <c r="M35" s="14">
        <f>Tabla1[[#This Row],[cant]]*Tabla1[[#This Row],[Precio ]]</f>
        <v>91.556399999999996</v>
      </c>
      <c r="N35" s="14">
        <f>+Tabla1[[#This Row],[Cantidad ]]*Tabla1[[#This Row],[Precio ]]</f>
        <v>-91.556399999999996</v>
      </c>
    </row>
    <row r="36" spans="1:14" x14ac:dyDescent="0.25">
      <c r="A36">
        <v>12405</v>
      </c>
      <c r="B36" t="s">
        <v>978</v>
      </c>
      <c r="C36" t="s">
        <v>979</v>
      </c>
      <c r="D36" t="s">
        <v>5233</v>
      </c>
      <c r="E36" s="14" t="str">
        <f>VLOOKUP(Tabla1[[#This Row],[Clave de artículo ]],Hoja1!$N:$R,5,FALSE)</f>
        <v>CYCN</v>
      </c>
      <c r="F36">
        <v>31</v>
      </c>
      <c r="G36">
        <v>51</v>
      </c>
      <c r="H36" s="1">
        <v>43818</v>
      </c>
      <c r="I36">
        <v>1</v>
      </c>
      <c r="J36">
        <v>109.0538</v>
      </c>
      <c r="K36">
        <v>-2</v>
      </c>
      <c r="L36" s="14">
        <f>ABS(Tabla1[[#This Row],[Cantidad ]])</f>
        <v>2</v>
      </c>
      <c r="M36" s="14">
        <f>Tabla1[[#This Row],[cant]]*Tabla1[[#This Row],[Precio ]]</f>
        <v>218.10759999999999</v>
      </c>
      <c r="N36" s="14">
        <f>+Tabla1[[#This Row],[Cantidad ]]*Tabla1[[#This Row],[Precio ]]</f>
        <v>-218.10759999999999</v>
      </c>
    </row>
    <row r="37" spans="1:14" x14ac:dyDescent="0.25">
      <c r="A37">
        <v>12405</v>
      </c>
      <c r="B37" t="s">
        <v>457</v>
      </c>
      <c r="C37" t="s">
        <v>458</v>
      </c>
      <c r="D37" t="s">
        <v>5233</v>
      </c>
      <c r="E37" s="14" t="str">
        <f>VLOOKUP(Tabla1[[#This Row],[Clave de artículo ]],Hoja1!$N:$R,5,FALSE)</f>
        <v>CYCN</v>
      </c>
      <c r="F37">
        <v>31</v>
      </c>
      <c r="G37">
        <v>51</v>
      </c>
      <c r="H37" s="1">
        <v>43818</v>
      </c>
      <c r="I37">
        <v>1</v>
      </c>
      <c r="J37">
        <v>122.0752</v>
      </c>
      <c r="K37">
        <v>-3</v>
      </c>
      <c r="L37" s="14">
        <f>ABS(Tabla1[[#This Row],[Cantidad ]])</f>
        <v>3</v>
      </c>
      <c r="M37" s="14">
        <f>Tabla1[[#This Row],[cant]]*Tabla1[[#This Row],[Precio ]]</f>
        <v>366.22559999999999</v>
      </c>
      <c r="N37" s="14">
        <f>+Tabla1[[#This Row],[Cantidad ]]*Tabla1[[#This Row],[Precio ]]</f>
        <v>-366.22559999999999</v>
      </c>
    </row>
    <row r="38" spans="1:14" x14ac:dyDescent="0.25">
      <c r="A38">
        <v>12404</v>
      </c>
      <c r="B38" t="s">
        <v>978</v>
      </c>
      <c r="C38" t="s">
        <v>979</v>
      </c>
      <c r="D38" t="s">
        <v>5233</v>
      </c>
      <c r="E38" s="14" t="str">
        <f>VLOOKUP(Tabla1[[#This Row],[Clave de artículo ]],Hoja1!$N:$R,5,FALSE)</f>
        <v>CYCN</v>
      </c>
      <c r="F38">
        <v>166</v>
      </c>
      <c r="G38">
        <v>51</v>
      </c>
      <c r="H38" s="1">
        <v>43818</v>
      </c>
      <c r="I38">
        <v>1</v>
      </c>
      <c r="J38">
        <v>109.0538</v>
      </c>
      <c r="K38">
        <v>-3</v>
      </c>
      <c r="L38" s="14">
        <f>ABS(Tabla1[[#This Row],[Cantidad ]])</f>
        <v>3</v>
      </c>
      <c r="M38" s="14">
        <f>Tabla1[[#This Row],[cant]]*Tabla1[[#This Row],[Precio ]]</f>
        <v>327.16139999999996</v>
      </c>
      <c r="N38" s="14">
        <f>+Tabla1[[#This Row],[Cantidad ]]*Tabla1[[#This Row],[Precio ]]</f>
        <v>-327.16139999999996</v>
      </c>
    </row>
    <row r="39" spans="1:14" x14ac:dyDescent="0.25">
      <c r="A39">
        <v>12404</v>
      </c>
      <c r="B39" t="s">
        <v>187</v>
      </c>
      <c r="C39" t="s">
        <v>188</v>
      </c>
      <c r="D39" t="s">
        <v>5230</v>
      </c>
      <c r="E39" s="14" t="str">
        <f>VLOOKUP(Tabla1[[#This Row],[Clave de artículo ]],Hoja1!$N:$R,5,FALSE)</f>
        <v>CYCN</v>
      </c>
      <c r="F39">
        <v>166</v>
      </c>
      <c r="G39">
        <v>51</v>
      </c>
      <c r="H39" s="1">
        <v>43818</v>
      </c>
      <c r="I39">
        <v>1</v>
      </c>
      <c r="J39">
        <v>198.37219999999999</v>
      </c>
      <c r="K39">
        <v>-1</v>
      </c>
      <c r="L39" s="14">
        <f>ABS(Tabla1[[#This Row],[Cantidad ]])</f>
        <v>1</v>
      </c>
      <c r="M39" s="14">
        <f>Tabla1[[#This Row],[cant]]*Tabla1[[#This Row],[Precio ]]</f>
        <v>198.37219999999999</v>
      </c>
      <c r="N39" s="14">
        <f>+Tabla1[[#This Row],[Cantidad ]]*Tabla1[[#This Row],[Precio ]]</f>
        <v>-198.37219999999999</v>
      </c>
    </row>
    <row r="40" spans="1:14" x14ac:dyDescent="0.25">
      <c r="A40">
        <v>12403</v>
      </c>
      <c r="B40" t="s">
        <v>829</v>
      </c>
      <c r="C40" t="s">
        <v>170</v>
      </c>
      <c r="D40" t="s">
        <v>5233</v>
      </c>
      <c r="E40" s="14" t="str">
        <f>VLOOKUP(Tabla1[[#This Row],[Clave de artículo ]],Hoja1!$N:$R,5,FALSE)</f>
        <v>CYCN</v>
      </c>
      <c r="F40">
        <v>3</v>
      </c>
      <c r="G40">
        <v>51</v>
      </c>
      <c r="H40" s="1">
        <v>43818</v>
      </c>
      <c r="I40">
        <v>1</v>
      </c>
      <c r="J40">
        <v>99</v>
      </c>
      <c r="K40">
        <v>-5</v>
      </c>
      <c r="L40" s="14">
        <f>ABS(Tabla1[[#This Row],[Cantidad ]])</f>
        <v>5</v>
      </c>
      <c r="M40" s="14">
        <f>Tabla1[[#This Row],[cant]]*Tabla1[[#This Row],[Precio ]]</f>
        <v>495</v>
      </c>
      <c r="N40" s="14">
        <f>+Tabla1[[#This Row],[Cantidad ]]*Tabla1[[#This Row],[Precio ]]</f>
        <v>-495</v>
      </c>
    </row>
    <row r="41" spans="1:14" x14ac:dyDescent="0.25">
      <c r="A41">
        <v>12402</v>
      </c>
      <c r="B41" t="s">
        <v>45</v>
      </c>
      <c r="C41" t="s">
        <v>1295</v>
      </c>
      <c r="D41" t="s">
        <v>5234</v>
      </c>
      <c r="E41" s="14" t="str">
        <f>VLOOKUP(Tabla1[[#This Row],[Clave de artículo ]],Hoja1!$N:$R,5,FALSE)</f>
        <v>VAR</v>
      </c>
      <c r="F41">
        <v>8</v>
      </c>
      <c r="G41">
        <v>51</v>
      </c>
      <c r="H41" s="1">
        <v>43818</v>
      </c>
      <c r="I41">
        <v>1</v>
      </c>
      <c r="J41">
        <v>1.2</v>
      </c>
      <c r="K41">
        <v>-50</v>
      </c>
      <c r="L41" s="14">
        <f>ABS(Tabla1[[#This Row],[Cantidad ]])</f>
        <v>50</v>
      </c>
      <c r="M41" s="14">
        <f>Tabla1[[#This Row],[cant]]*Tabla1[[#This Row],[Precio ]]</f>
        <v>60</v>
      </c>
      <c r="N41" s="14">
        <f>+Tabla1[[#This Row],[Cantidad ]]*Tabla1[[#This Row],[Precio ]]</f>
        <v>-60</v>
      </c>
    </row>
    <row r="42" spans="1:14" x14ac:dyDescent="0.25">
      <c r="A42">
        <v>12402</v>
      </c>
      <c r="B42" t="s">
        <v>214</v>
      </c>
      <c r="C42" t="s">
        <v>215</v>
      </c>
      <c r="D42" t="s">
        <v>5231</v>
      </c>
      <c r="E42" s="14" t="str">
        <f>VLOOKUP(Tabla1[[#This Row],[Clave de artículo ]],Hoja1!$N:$R,5,FALSE)</f>
        <v>CYCN</v>
      </c>
      <c r="F42">
        <v>8</v>
      </c>
      <c r="G42">
        <v>51</v>
      </c>
      <c r="H42" s="1">
        <v>43818</v>
      </c>
      <c r="I42">
        <v>1</v>
      </c>
      <c r="J42">
        <v>12</v>
      </c>
      <c r="K42">
        <v>-1</v>
      </c>
      <c r="L42" s="14">
        <f>ABS(Tabla1[[#This Row],[Cantidad ]])</f>
        <v>1</v>
      </c>
      <c r="M42" s="14">
        <f>Tabla1[[#This Row],[cant]]*Tabla1[[#This Row],[Precio ]]</f>
        <v>12</v>
      </c>
      <c r="N42" s="14">
        <f>+Tabla1[[#This Row],[Cantidad ]]*Tabla1[[#This Row],[Precio ]]</f>
        <v>-12</v>
      </c>
    </row>
    <row r="43" spans="1:14" x14ac:dyDescent="0.25">
      <c r="A43">
        <v>12402</v>
      </c>
      <c r="B43" t="s">
        <v>216</v>
      </c>
      <c r="C43" t="s">
        <v>217</v>
      </c>
      <c r="D43" t="s">
        <v>5231</v>
      </c>
      <c r="E43" s="14" t="str">
        <f>VLOOKUP(Tabla1[[#This Row],[Clave de artículo ]],Hoja1!$N:$R,5,FALSE)</f>
        <v>CYCN</v>
      </c>
      <c r="F43">
        <v>8</v>
      </c>
      <c r="G43">
        <v>51</v>
      </c>
      <c r="H43" s="1">
        <v>43818</v>
      </c>
      <c r="I43">
        <v>1</v>
      </c>
      <c r="J43">
        <v>12</v>
      </c>
      <c r="K43">
        <v>-1</v>
      </c>
      <c r="L43" s="14">
        <f>ABS(Tabla1[[#This Row],[Cantidad ]])</f>
        <v>1</v>
      </c>
      <c r="M43" s="14">
        <f>Tabla1[[#This Row],[cant]]*Tabla1[[#This Row],[Precio ]]</f>
        <v>12</v>
      </c>
      <c r="N43" s="14">
        <f>+Tabla1[[#This Row],[Cantidad ]]*Tabla1[[#This Row],[Precio ]]</f>
        <v>-12</v>
      </c>
    </row>
    <row r="44" spans="1:14" x14ac:dyDescent="0.25">
      <c r="A44">
        <v>12402</v>
      </c>
      <c r="B44" t="s">
        <v>89</v>
      </c>
      <c r="C44" t="s">
        <v>90</v>
      </c>
      <c r="D44" t="s">
        <v>5231</v>
      </c>
      <c r="E44" s="14" t="str">
        <f>VLOOKUP(Tabla1[[#This Row],[Clave de artículo ]],Hoja1!$N:$R,5,FALSE)</f>
        <v>CYCN</v>
      </c>
      <c r="F44">
        <v>8</v>
      </c>
      <c r="G44">
        <v>51</v>
      </c>
      <c r="H44" s="1">
        <v>43818</v>
      </c>
      <c r="I44">
        <v>1</v>
      </c>
      <c r="J44">
        <v>12</v>
      </c>
      <c r="K44">
        <v>-1</v>
      </c>
      <c r="L44" s="14">
        <f>ABS(Tabla1[[#This Row],[Cantidad ]])</f>
        <v>1</v>
      </c>
      <c r="M44" s="14">
        <f>Tabla1[[#This Row],[cant]]*Tabla1[[#This Row],[Precio ]]</f>
        <v>12</v>
      </c>
      <c r="N44" s="14">
        <f>+Tabla1[[#This Row],[Cantidad ]]*Tabla1[[#This Row],[Precio ]]</f>
        <v>-12</v>
      </c>
    </row>
    <row r="45" spans="1:14" x14ac:dyDescent="0.25">
      <c r="A45">
        <v>12402</v>
      </c>
      <c r="B45" t="s">
        <v>51</v>
      </c>
      <c r="C45" t="s">
        <v>52</v>
      </c>
      <c r="D45" t="s">
        <v>5231</v>
      </c>
      <c r="E45" s="14" t="str">
        <f>VLOOKUP(Tabla1[[#This Row],[Clave de artículo ]],Hoja1!$N:$R,5,FALSE)</f>
        <v>CYCN</v>
      </c>
      <c r="F45">
        <v>8</v>
      </c>
      <c r="G45">
        <v>51</v>
      </c>
      <c r="H45" s="1">
        <v>43818</v>
      </c>
      <c r="I45">
        <v>1</v>
      </c>
      <c r="J45">
        <v>12</v>
      </c>
      <c r="K45">
        <v>-1</v>
      </c>
      <c r="L45" s="14">
        <f>ABS(Tabla1[[#This Row],[Cantidad ]])</f>
        <v>1</v>
      </c>
      <c r="M45" s="14">
        <f>Tabla1[[#This Row],[cant]]*Tabla1[[#This Row],[Precio ]]</f>
        <v>12</v>
      </c>
      <c r="N45" s="14">
        <f>+Tabla1[[#This Row],[Cantidad ]]*Tabla1[[#This Row],[Precio ]]</f>
        <v>-12</v>
      </c>
    </row>
    <row r="46" spans="1:14" x14ac:dyDescent="0.25">
      <c r="A46">
        <v>12401</v>
      </c>
      <c r="B46" t="s">
        <v>203</v>
      </c>
      <c r="C46" t="s">
        <v>204</v>
      </c>
      <c r="D46" t="s">
        <v>5225</v>
      </c>
      <c r="E46" s="14" t="str">
        <f>VLOOKUP(Tabla1[[#This Row],[Clave de artículo ]],Hoja1!$N:$R,5,FALSE)</f>
        <v>FG</v>
      </c>
      <c r="F46">
        <v>3</v>
      </c>
      <c r="G46">
        <v>51</v>
      </c>
      <c r="H46" s="1">
        <v>43818</v>
      </c>
      <c r="I46">
        <v>1</v>
      </c>
      <c r="J46">
        <v>243.49080000000001</v>
      </c>
      <c r="K46">
        <v>-1</v>
      </c>
      <c r="L46" s="14">
        <f>ABS(Tabla1[[#This Row],[Cantidad ]])</f>
        <v>1</v>
      </c>
      <c r="M46" s="14">
        <f>Tabla1[[#This Row],[cant]]*Tabla1[[#This Row],[Precio ]]</f>
        <v>243.49080000000001</v>
      </c>
      <c r="N46" s="14">
        <f>+Tabla1[[#This Row],[Cantidad ]]*Tabla1[[#This Row],[Precio ]]</f>
        <v>-243.49080000000001</v>
      </c>
    </row>
    <row r="47" spans="1:14" x14ac:dyDescent="0.25">
      <c r="A47">
        <v>12401</v>
      </c>
      <c r="B47" t="s">
        <v>120</v>
      </c>
      <c r="C47" t="s">
        <v>1015</v>
      </c>
      <c r="D47" t="s">
        <v>5218</v>
      </c>
      <c r="E47" s="14" t="str">
        <f>VLOOKUP(Tabla1[[#This Row],[Clave de artículo ]],Hoja1!$N:$R,5,FALSE)</f>
        <v>FG</v>
      </c>
      <c r="F47">
        <v>3</v>
      </c>
      <c r="G47">
        <v>51</v>
      </c>
      <c r="H47" s="1">
        <v>43818</v>
      </c>
      <c r="I47">
        <v>1</v>
      </c>
      <c r="J47">
        <v>220</v>
      </c>
      <c r="K47">
        <v>-3</v>
      </c>
      <c r="L47" s="14">
        <f>ABS(Tabla1[[#This Row],[Cantidad ]])</f>
        <v>3</v>
      </c>
      <c r="M47" s="14">
        <f>Tabla1[[#This Row],[cant]]*Tabla1[[#This Row],[Precio ]]</f>
        <v>660</v>
      </c>
      <c r="N47" s="14">
        <f>+Tabla1[[#This Row],[Cantidad ]]*Tabla1[[#This Row],[Precio ]]</f>
        <v>-660</v>
      </c>
    </row>
    <row r="48" spans="1:14" x14ac:dyDescent="0.25">
      <c r="A48">
        <v>12400</v>
      </c>
      <c r="B48" t="s">
        <v>183</v>
      </c>
      <c r="C48" t="s">
        <v>184</v>
      </c>
      <c r="D48" t="s">
        <v>5230</v>
      </c>
      <c r="E48" s="14" t="str">
        <f>VLOOKUP(Tabla1[[#This Row],[Clave de artículo ]],Hoja1!$N:$R,5,FALSE)</f>
        <v>CYCN</v>
      </c>
      <c r="F48">
        <v>3</v>
      </c>
      <c r="G48">
        <v>51</v>
      </c>
      <c r="H48" s="1">
        <v>43818</v>
      </c>
      <c r="I48">
        <v>1</v>
      </c>
      <c r="J48">
        <v>221.95490000000001</v>
      </c>
      <c r="K48">
        <v>-1</v>
      </c>
      <c r="L48" s="14">
        <f>ABS(Tabla1[[#This Row],[Cantidad ]])</f>
        <v>1</v>
      </c>
      <c r="M48" s="14">
        <f>Tabla1[[#This Row],[cant]]*Tabla1[[#This Row],[Precio ]]</f>
        <v>221.95490000000001</v>
      </c>
      <c r="N48" s="14">
        <f>+Tabla1[[#This Row],[Cantidad ]]*Tabla1[[#This Row],[Precio ]]</f>
        <v>-221.95490000000001</v>
      </c>
    </row>
    <row r="49" spans="1:14" x14ac:dyDescent="0.25">
      <c r="A49">
        <v>12399</v>
      </c>
      <c r="B49" t="s">
        <v>173</v>
      </c>
      <c r="C49" t="s">
        <v>174</v>
      </c>
      <c r="D49" t="s">
        <v>5233</v>
      </c>
      <c r="E49" s="14" t="str">
        <f>VLOOKUP(Tabla1[[#This Row],[Clave de artículo ]],Hoja1!$N:$R,5,FALSE)</f>
        <v>CYCN</v>
      </c>
      <c r="F49">
        <v>29</v>
      </c>
      <c r="G49">
        <v>51</v>
      </c>
      <c r="H49" s="1">
        <v>43818</v>
      </c>
      <c r="I49">
        <v>1</v>
      </c>
      <c r="J49">
        <v>139.7252</v>
      </c>
      <c r="K49">
        <v>-1</v>
      </c>
      <c r="L49" s="14">
        <f>ABS(Tabla1[[#This Row],[Cantidad ]])</f>
        <v>1</v>
      </c>
      <c r="M49" s="14">
        <f>Tabla1[[#This Row],[cant]]*Tabla1[[#This Row],[Precio ]]</f>
        <v>139.7252</v>
      </c>
      <c r="N49" s="14">
        <f>+Tabla1[[#This Row],[Cantidad ]]*Tabla1[[#This Row],[Precio ]]</f>
        <v>-139.7252</v>
      </c>
    </row>
    <row r="50" spans="1:14" x14ac:dyDescent="0.25">
      <c r="A50">
        <v>12399</v>
      </c>
      <c r="B50" t="s">
        <v>830</v>
      </c>
      <c r="C50" t="s">
        <v>1165</v>
      </c>
      <c r="D50" t="s">
        <v>5316</v>
      </c>
      <c r="E50" s="14" t="str">
        <f>VLOOKUP(Tabla1[[#This Row],[Clave de artículo ]],Hoja1!$N:$R,5,FALSE)</f>
        <v>COP</v>
      </c>
      <c r="F50">
        <v>29</v>
      </c>
      <c r="G50">
        <v>51</v>
      </c>
      <c r="H50" s="1">
        <v>43818</v>
      </c>
      <c r="I50">
        <v>1</v>
      </c>
      <c r="J50">
        <v>183.56710000000001</v>
      </c>
      <c r="K50">
        <v>-1</v>
      </c>
      <c r="L50" s="14">
        <f>ABS(Tabla1[[#This Row],[Cantidad ]])</f>
        <v>1</v>
      </c>
      <c r="M50" s="14">
        <f>Tabla1[[#This Row],[cant]]*Tabla1[[#This Row],[Precio ]]</f>
        <v>183.56710000000001</v>
      </c>
      <c r="N50" s="14">
        <f>+Tabla1[[#This Row],[Cantidad ]]*Tabla1[[#This Row],[Precio ]]</f>
        <v>-183.56710000000001</v>
      </c>
    </row>
    <row r="51" spans="1:14" x14ac:dyDescent="0.25">
      <c r="A51">
        <v>12398</v>
      </c>
      <c r="B51" t="s">
        <v>269</v>
      </c>
      <c r="C51" t="s">
        <v>633</v>
      </c>
      <c r="D51" t="s">
        <v>5230</v>
      </c>
      <c r="E51" s="14" t="str">
        <f>VLOOKUP(Tabla1[[#This Row],[Clave de artículo ]],Hoja1!$N:$R,5,FALSE)</f>
        <v>CYCN</v>
      </c>
      <c r="F51">
        <v>315</v>
      </c>
      <c r="G51">
        <v>51</v>
      </c>
      <c r="H51" s="1">
        <v>43817</v>
      </c>
      <c r="I51">
        <v>1</v>
      </c>
      <c r="J51">
        <v>275.0761</v>
      </c>
      <c r="K51">
        <v>-2</v>
      </c>
      <c r="L51" s="14">
        <f>ABS(Tabla1[[#This Row],[Cantidad ]])</f>
        <v>2</v>
      </c>
      <c r="M51" s="14">
        <f>Tabla1[[#This Row],[cant]]*Tabla1[[#This Row],[Precio ]]</f>
        <v>550.15219999999999</v>
      </c>
      <c r="N51" s="14">
        <f>+Tabla1[[#This Row],[Cantidad ]]*Tabla1[[#This Row],[Precio ]]</f>
        <v>-550.15219999999999</v>
      </c>
    </row>
    <row r="52" spans="1:14" x14ac:dyDescent="0.25">
      <c r="A52">
        <v>12397</v>
      </c>
      <c r="B52" t="s">
        <v>8</v>
      </c>
      <c r="C52" t="s">
        <v>5173</v>
      </c>
      <c r="D52" t="s">
        <v>5249</v>
      </c>
      <c r="E52" s="14" t="str">
        <f>VLOOKUP(Tabla1[[#This Row],[Clave de artículo ]],Hoja1!$N:$R,5,FALSE)</f>
        <v>TI</v>
      </c>
      <c r="F52">
        <v>3</v>
      </c>
      <c r="G52">
        <v>51</v>
      </c>
      <c r="H52" s="1">
        <v>43817</v>
      </c>
      <c r="I52">
        <v>1</v>
      </c>
      <c r="J52">
        <v>86.206900000000005</v>
      </c>
      <c r="K52">
        <v>-1</v>
      </c>
      <c r="L52" s="14">
        <f>ABS(Tabla1[[#This Row],[Cantidad ]])</f>
        <v>1</v>
      </c>
      <c r="M52" s="14">
        <f>Tabla1[[#This Row],[cant]]*Tabla1[[#This Row],[Precio ]]</f>
        <v>86.206900000000005</v>
      </c>
      <c r="N52" s="14">
        <f>+Tabla1[[#This Row],[Cantidad ]]*Tabla1[[#This Row],[Precio ]]</f>
        <v>-86.206900000000005</v>
      </c>
    </row>
    <row r="53" spans="1:14" x14ac:dyDescent="0.25">
      <c r="A53">
        <v>12397</v>
      </c>
      <c r="B53" t="s">
        <v>11</v>
      </c>
      <c r="C53" t="s">
        <v>5174</v>
      </c>
      <c r="D53" t="s">
        <v>5249</v>
      </c>
      <c r="E53" s="14" t="str">
        <f>VLOOKUP(Tabla1[[#This Row],[Clave de artículo ]],Hoja1!$N:$R,5,FALSE)</f>
        <v>TI</v>
      </c>
      <c r="F53">
        <v>3</v>
      </c>
      <c r="G53">
        <v>51</v>
      </c>
      <c r="H53" s="1">
        <v>43817</v>
      </c>
      <c r="I53">
        <v>1</v>
      </c>
      <c r="J53">
        <v>86.206900000000005</v>
      </c>
      <c r="K53">
        <v>-1</v>
      </c>
      <c r="L53" s="14">
        <f>ABS(Tabla1[[#This Row],[Cantidad ]])</f>
        <v>1</v>
      </c>
      <c r="M53" s="14">
        <f>Tabla1[[#This Row],[cant]]*Tabla1[[#This Row],[Precio ]]</f>
        <v>86.206900000000005</v>
      </c>
      <c r="N53" s="14">
        <f>+Tabla1[[#This Row],[Cantidad ]]*Tabla1[[#This Row],[Precio ]]</f>
        <v>-86.206900000000005</v>
      </c>
    </row>
    <row r="54" spans="1:14" x14ac:dyDescent="0.25">
      <c r="A54">
        <v>12397</v>
      </c>
      <c r="B54" t="s">
        <v>13</v>
      </c>
      <c r="C54" t="s">
        <v>5164</v>
      </c>
      <c r="D54" t="s">
        <v>5249</v>
      </c>
      <c r="E54" s="14" t="str">
        <f>VLOOKUP(Tabla1[[#This Row],[Clave de artículo ]],Hoja1!$N:$R,5,FALSE)</f>
        <v>TI</v>
      </c>
      <c r="F54">
        <v>3</v>
      </c>
      <c r="G54">
        <v>51</v>
      </c>
      <c r="H54" s="1">
        <v>43817</v>
      </c>
      <c r="I54">
        <v>1</v>
      </c>
      <c r="J54">
        <v>86.206900000000005</v>
      </c>
      <c r="K54">
        <v>-1</v>
      </c>
      <c r="L54" s="14">
        <f>ABS(Tabla1[[#This Row],[Cantidad ]])</f>
        <v>1</v>
      </c>
      <c r="M54" s="14">
        <f>Tabla1[[#This Row],[cant]]*Tabla1[[#This Row],[Precio ]]</f>
        <v>86.206900000000005</v>
      </c>
      <c r="N54" s="14">
        <f>+Tabla1[[#This Row],[Cantidad ]]*Tabla1[[#This Row],[Precio ]]</f>
        <v>-86.206900000000005</v>
      </c>
    </row>
    <row r="55" spans="1:14" x14ac:dyDescent="0.25">
      <c r="A55">
        <v>12397</v>
      </c>
      <c r="B55" t="s">
        <v>22</v>
      </c>
      <c r="C55" t="s">
        <v>5175</v>
      </c>
      <c r="D55" t="s">
        <v>5249</v>
      </c>
      <c r="E55" s="14" t="str">
        <f>VLOOKUP(Tabla1[[#This Row],[Clave de artículo ]],Hoja1!$N:$R,5,FALSE)</f>
        <v>TI</v>
      </c>
      <c r="F55">
        <v>3</v>
      </c>
      <c r="G55">
        <v>51</v>
      </c>
      <c r="H55" s="1">
        <v>43817</v>
      </c>
      <c r="I55">
        <v>1</v>
      </c>
      <c r="J55">
        <v>86.206900000000005</v>
      </c>
      <c r="K55">
        <v>-1</v>
      </c>
      <c r="L55" s="14">
        <f>ABS(Tabla1[[#This Row],[Cantidad ]])</f>
        <v>1</v>
      </c>
      <c r="M55" s="14">
        <f>Tabla1[[#This Row],[cant]]*Tabla1[[#This Row],[Precio ]]</f>
        <v>86.206900000000005</v>
      </c>
      <c r="N55" s="14">
        <f>+Tabla1[[#This Row],[Cantidad ]]*Tabla1[[#This Row],[Precio ]]</f>
        <v>-86.206900000000005</v>
      </c>
    </row>
    <row r="56" spans="1:14" x14ac:dyDescent="0.25">
      <c r="A56">
        <v>12397</v>
      </c>
      <c r="B56" t="s">
        <v>53</v>
      </c>
      <c r="C56" t="s">
        <v>54</v>
      </c>
      <c r="D56" t="s">
        <v>5231</v>
      </c>
      <c r="E56" s="14" t="str">
        <f>VLOOKUP(Tabla1[[#This Row],[Clave de artículo ]],Hoja1!$N:$R,5,FALSE)</f>
        <v>CYCN</v>
      </c>
      <c r="F56">
        <v>3</v>
      </c>
      <c r="G56">
        <v>51</v>
      </c>
      <c r="H56" s="1">
        <v>43817</v>
      </c>
      <c r="I56">
        <v>1</v>
      </c>
      <c r="J56">
        <v>17</v>
      </c>
      <c r="K56">
        <v>-5</v>
      </c>
      <c r="L56" s="14">
        <f>ABS(Tabla1[[#This Row],[Cantidad ]])</f>
        <v>5</v>
      </c>
      <c r="M56" s="14">
        <f>Tabla1[[#This Row],[cant]]*Tabla1[[#This Row],[Precio ]]</f>
        <v>85</v>
      </c>
      <c r="N56" s="14">
        <f>+Tabla1[[#This Row],[Cantidad ]]*Tabla1[[#This Row],[Precio ]]</f>
        <v>-85</v>
      </c>
    </row>
    <row r="57" spans="1:14" x14ac:dyDescent="0.25">
      <c r="A57">
        <v>12397</v>
      </c>
      <c r="B57" t="s">
        <v>55</v>
      </c>
      <c r="C57" t="s">
        <v>56</v>
      </c>
      <c r="D57" t="s">
        <v>5231</v>
      </c>
      <c r="E57" s="14" t="str">
        <f>VLOOKUP(Tabla1[[#This Row],[Clave de artículo ]],Hoja1!$N:$R,5,FALSE)</f>
        <v>CYCN</v>
      </c>
      <c r="F57">
        <v>3</v>
      </c>
      <c r="G57">
        <v>51</v>
      </c>
      <c r="H57" s="1">
        <v>43817</v>
      </c>
      <c r="I57">
        <v>1</v>
      </c>
      <c r="J57">
        <v>17</v>
      </c>
      <c r="K57">
        <v>-5</v>
      </c>
      <c r="L57" s="14">
        <f>ABS(Tabla1[[#This Row],[Cantidad ]])</f>
        <v>5</v>
      </c>
      <c r="M57" s="14">
        <f>Tabla1[[#This Row],[cant]]*Tabla1[[#This Row],[Precio ]]</f>
        <v>85</v>
      </c>
      <c r="N57" s="14">
        <f>+Tabla1[[#This Row],[Cantidad ]]*Tabla1[[#This Row],[Precio ]]</f>
        <v>-85</v>
      </c>
    </row>
    <row r="58" spans="1:14" x14ac:dyDescent="0.25">
      <c r="A58">
        <v>12397</v>
      </c>
      <c r="B58" t="s">
        <v>57</v>
      </c>
      <c r="C58" t="s">
        <v>58</v>
      </c>
      <c r="D58" t="s">
        <v>5231</v>
      </c>
      <c r="E58" s="14" t="str">
        <f>VLOOKUP(Tabla1[[#This Row],[Clave de artículo ]],Hoja1!$N:$R,5,FALSE)</f>
        <v>CYCN</v>
      </c>
      <c r="F58">
        <v>3</v>
      </c>
      <c r="G58">
        <v>51</v>
      </c>
      <c r="H58" s="1">
        <v>43817</v>
      </c>
      <c r="I58">
        <v>1</v>
      </c>
      <c r="J58">
        <v>17</v>
      </c>
      <c r="K58">
        <v>-5</v>
      </c>
      <c r="L58" s="14">
        <f>ABS(Tabla1[[#This Row],[Cantidad ]])</f>
        <v>5</v>
      </c>
      <c r="M58" s="14">
        <f>Tabla1[[#This Row],[cant]]*Tabla1[[#This Row],[Precio ]]</f>
        <v>85</v>
      </c>
      <c r="N58" s="14">
        <f>+Tabla1[[#This Row],[Cantidad ]]*Tabla1[[#This Row],[Precio ]]</f>
        <v>-85</v>
      </c>
    </row>
    <row r="59" spans="1:14" x14ac:dyDescent="0.25">
      <c r="A59">
        <v>12397</v>
      </c>
      <c r="B59" t="s">
        <v>238</v>
      </c>
      <c r="C59" t="s">
        <v>237</v>
      </c>
      <c r="D59" t="s">
        <v>5231</v>
      </c>
      <c r="E59" s="14" t="str">
        <f>VLOOKUP(Tabla1[[#This Row],[Clave de artículo ]],Hoja1!$N:$R,5,FALSE)</f>
        <v>CYCN</v>
      </c>
      <c r="F59">
        <v>3</v>
      </c>
      <c r="G59">
        <v>51</v>
      </c>
      <c r="H59" s="1">
        <v>43817</v>
      </c>
      <c r="I59">
        <v>1</v>
      </c>
      <c r="J59">
        <v>17</v>
      </c>
      <c r="K59">
        <v>-10</v>
      </c>
      <c r="L59" s="14">
        <f>ABS(Tabla1[[#This Row],[Cantidad ]])</f>
        <v>10</v>
      </c>
      <c r="M59" s="14">
        <f>Tabla1[[#This Row],[cant]]*Tabla1[[#This Row],[Precio ]]</f>
        <v>170</v>
      </c>
      <c r="N59" s="14">
        <f>+Tabla1[[#This Row],[Cantidad ]]*Tabla1[[#This Row],[Precio ]]</f>
        <v>-170</v>
      </c>
    </row>
    <row r="60" spans="1:14" x14ac:dyDescent="0.25">
      <c r="A60">
        <v>12397</v>
      </c>
      <c r="B60" t="s">
        <v>214</v>
      </c>
      <c r="C60" t="s">
        <v>215</v>
      </c>
      <c r="D60" t="s">
        <v>5231</v>
      </c>
      <c r="E60" s="14" t="str">
        <f>VLOOKUP(Tabla1[[#This Row],[Clave de artículo ]],Hoja1!$N:$R,5,FALSE)</f>
        <v>CYCN</v>
      </c>
      <c r="F60">
        <v>3</v>
      </c>
      <c r="G60">
        <v>51</v>
      </c>
      <c r="H60" s="1">
        <v>43817</v>
      </c>
      <c r="I60">
        <v>1</v>
      </c>
      <c r="J60">
        <v>12</v>
      </c>
      <c r="K60">
        <v>-5</v>
      </c>
      <c r="L60" s="14">
        <f>ABS(Tabla1[[#This Row],[Cantidad ]])</f>
        <v>5</v>
      </c>
      <c r="M60" s="14">
        <f>Tabla1[[#This Row],[cant]]*Tabla1[[#This Row],[Precio ]]</f>
        <v>60</v>
      </c>
      <c r="N60" s="14">
        <f>+Tabla1[[#This Row],[Cantidad ]]*Tabla1[[#This Row],[Precio ]]</f>
        <v>-60</v>
      </c>
    </row>
    <row r="61" spans="1:14" x14ac:dyDescent="0.25">
      <c r="A61">
        <v>12397</v>
      </c>
      <c r="B61" t="s">
        <v>89</v>
      </c>
      <c r="C61" t="s">
        <v>90</v>
      </c>
      <c r="D61" t="s">
        <v>5231</v>
      </c>
      <c r="E61" s="14" t="str">
        <f>VLOOKUP(Tabla1[[#This Row],[Clave de artículo ]],Hoja1!$N:$R,5,FALSE)</f>
        <v>CYCN</v>
      </c>
      <c r="F61">
        <v>3</v>
      </c>
      <c r="G61">
        <v>51</v>
      </c>
      <c r="H61" s="1">
        <v>43817</v>
      </c>
      <c r="I61">
        <v>1</v>
      </c>
      <c r="J61">
        <v>12</v>
      </c>
      <c r="K61">
        <v>-5</v>
      </c>
      <c r="L61" s="14">
        <f>ABS(Tabla1[[#This Row],[Cantidad ]])</f>
        <v>5</v>
      </c>
      <c r="M61" s="14">
        <f>Tabla1[[#This Row],[cant]]*Tabla1[[#This Row],[Precio ]]</f>
        <v>60</v>
      </c>
      <c r="N61" s="14">
        <f>+Tabla1[[#This Row],[Cantidad ]]*Tabla1[[#This Row],[Precio ]]</f>
        <v>-60</v>
      </c>
    </row>
    <row r="62" spans="1:14" x14ac:dyDescent="0.25">
      <c r="A62">
        <v>12397</v>
      </c>
      <c r="B62" t="s">
        <v>51</v>
      </c>
      <c r="C62" t="s">
        <v>52</v>
      </c>
      <c r="D62" t="s">
        <v>5231</v>
      </c>
      <c r="E62" s="14" t="str">
        <f>VLOOKUP(Tabla1[[#This Row],[Clave de artículo ]],Hoja1!$N:$R,5,FALSE)</f>
        <v>CYCN</v>
      </c>
      <c r="F62">
        <v>3</v>
      </c>
      <c r="G62">
        <v>51</v>
      </c>
      <c r="H62" s="1">
        <v>43817</v>
      </c>
      <c r="I62">
        <v>1</v>
      </c>
      <c r="J62">
        <v>12</v>
      </c>
      <c r="K62">
        <v>-10</v>
      </c>
      <c r="L62" s="14">
        <f>ABS(Tabla1[[#This Row],[Cantidad ]])</f>
        <v>10</v>
      </c>
      <c r="M62" s="14">
        <f>Tabla1[[#This Row],[cant]]*Tabla1[[#This Row],[Precio ]]</f>
        <v>120</v>
      </c>
      <c r="N62" s="14">
        <f>+Tabla1[[#This Row],[Cantidad ]]*Tabla1[[#This Row],[Precio ]]</f>
        <v>-120</v>
      </c>
    </row>
    <row r="63" spans="1:14" x14ac:dyDescent="0.25">
      <c r="A63">
        <v>12397</v>
      </c>
      <c r="B63" t="s">
        <v>425</v>
      </c>
      <c r="C63" t="s">
        <v>426</v>
      </c>
      <c r="D63" t="s">
        <v>5231</v>
      </c>
      <c r="E63" s="14" t="str">
        <f>VLOOKUP(Tabla1[[#This Row],[Clave de artículo ]],Hoja1!$N:$R,5,FALSE)</f>
        <v>CYCN</v>
      </c>
      <c r="F63">
        <v>3</v>
      </c>
      <c r="G63">
        <v>51</v>
      </c>
      <c r="H63" s="1">
        <v>43817</v>
      </c>
      <c r="I63">
        <v>1</v>
      </c>
      <c r="J63">
        <v>30.172499999999999</v>
      </c>
      <c r="K63">
        <v>-10</v>
      </c>
      <c r="L63" s="14">
        <f>ABS(Tabla1[[#This Row],[Cantidad ]])</f>
        <v>10</v>
      </c>
      <c r="M63" s="14">
        <f>Tabla1[[#This Row],[cant]]*Tabla1[[#This Row],[Precio ]]</f>
        <v>301.72500000000002</v>
      </c>
      <c r="N63" s="14">
        <f>+Tabla1[[#This Row],[Cantidad ]]*Tabla1[[#This Row],[Precio ]]</f>
        <v>-301.72500000000002</v>
      </c>
    </row>
    <row r="64" spans="1:14" x14ac:dyDescent="0.25">
      <c r="A64">
        <v>12397</v>
      </c>
      <c r="B64" t="s">
        <v>419</v>
      </c>
      <c r="C64" t="s">
        <v>420</v>
      </c>
      <c r="D64" t="s">
        <v>5231</v>
      </c>
      <c r="E64" s="14" t="str">
        <f>VLOOKUP(Tabla1[[#This Row],[Clave de artículo ]],Hoja1!$N:$R,5,FALSE)</f>
        <v>CYCN</v>
      </c>
      <c r="F64">
        <v>3</v>
      </c>
      <c r="G64">
        <v>51</v>
      </c>
      <c r="H64" s="1">
        <v>43817</v>
      </c>
      <c r="I64">
        <v>1</v>
      </c>
      <c r="J64">
        <v>32.758699999999997</v>
      </c>
      <c r="K64">
        <v>-5</v>
      </c>
      <c r="L64" s="14">
        <f>ABS(Tabla1[[#This Row],[Cantidad ]])</f>
        <v>5</v>
      </c>
      <c r="M64" s="14">
        <f>Tabla1[[#This Row],[cant]]*Tabla1[[#This Row],[Precio ]]</f>
        <v>163.79349999999999</v>
      </c>
      <c r="N64" s="14">
        <f>+Tabla1[[#This Row],[Cantidad ]]*Tabla1[[#This Row],[Precio ]]</f>
        <v>-163.79349999999999</v>
      </c>
    </row>
    <row r="65" spans="1:14" x14ac:dyDescent="0.25">
      <c r="A65">
        <v>12397</v>
      </c>
      <c r="B65" t="s">
        <v>423</v>
      </c>
      <c r="C65" t="s">
        <v>424</v>
      </c>
      <c r="D65" t="s">
        <v>5231</v>
      </c>
      <c r="E65" s="14" t="str">
        <f>VLOOKUP(Tabla1[[#This Row],[Clave de artículo ]],Hoja1!$N:$R,5,FALSE)</f>
        <v>CYCN</v>
      </c>
      <c r="F65">
        <v>3</v>
      </c>
      <c r="G65">
        <v>51</v>
      </c>
      <c r="H65" s="1">
        <v>43817</v>
      </c>
      <c r="I65">
        <v>1</v>
      </c>
      <c r="J65">
        <v>32.758699999999997</v>
      </c>
      <c r="K65">
        <v>-2</v>
      </c>
      <c r="L65" s="14">
        <f>ABS(Tabla1[[#This Row],[Cantidad ]])</f>
        <v>2</v>
      </c>
      <c r="M65" s="14">
        <f>Tabla1[[#This Row],[cant]]*Tabla1[[#This Row],[Precio ]]</f>
        <v>65.517399999999995</v>
      </c>
      <c r="N65" s="14">
        <f>+Tabla1[[#This Row],[Cantidad ]]*Tabla1[[#This Row],[Precio ]]</f>
        <v>-65.517399999999995</v>
      </c>
    </row>
    <row r="66" spans="1:14" x14ac:dyDescent="0.25">
      <c r="A66">
        <v>12397</v>
      </c>
      <c r="B66" t="s">
        <v>421</v>
      </c>
      <c r="C66" t="s">
        <v>422</v>
      </c>
      <c r="D66" t="s">
        <v>5231</v>
      </c>
      <c r="E66" s="14" t="str">
        <f>VLOOKUP(Tabla1[[#This Row],[Clave de artículo ]],Hoja1!$N:$R,5,FALSE)</f>
        <v>CYCN</v>
      </c>
      <c r="F66">
        <v>3</v>
      </c>
      <c r="G66">
        <v>51</v>
      </c>
      <c r="H66" s="1">
        <v>43817</v>
      </c>
      <c r="I66">
        <v>1</v>
      </c>
      <c r="J66">
        <v>48</v>
      </c>
      <c r="K66">
        <v>-5</v>
      </c>
      <c r="L66" s="14">
        <f>ABS(Tabla1[[#This Row],[Cantidad ]])</f>
        <v>5</v>
      </c>
      <c r="M66" s="14">
        <f>Tabla1[[#This Row],[cant]]*Tabla1[[#This Row],[Precio ]]</f>
        <v>240</v>
      </c>
      <c r="N66" s="14">
        <f>+Tabla1[[#This Row],[Cantidad ]]*Tabla1[[#This Row],[Precio ]]</f>
        <v>-240</v>
      </c>
    </row>
    <row r="67" spans="1:14" x14ac:dyDescent="0.25">
      <c r="A67">
        <v>12397</v>
      </c>
      <c r="B67" t="s">
        <v>5045</v>
      </c>
      <c r="C67" t="s">
        <v>5046</v>
      </c>
      <c r="D67" t="s">
        <v>5231</v>
      </c>
      <c r="E67" s="14" t="str">
        <f>VLOOKUP(Tabla1[[#This Row],[Clave de artículo ]],Hoja1!$N:$R,5,FALSE)</f>
        <v>CYCN</v>
      </c>
      <c r="F67">
        <v>3</v>
      </c>
      <c r="G67">
        <v>51</v>
      </c>
      <c r="H67" s="1">
        <v>43817</v>
      </c>
      <c r="I67">
        <v>1</v>
      </c>
      <c r="J67">
        <v>122.6023</v>
      </c>
      <c r="K67">
        <v>-5</v>
      </c>
      <c r="L67" s="14">
        <f>ABS(Tabla1[[#This Row],[Cantidad ]])</f>
        <v>5</v>
      </c>
      <c r="M67" s="14">
        <f>Tabla1[[#This Row],[cant]]*Tabla1[[#This Row],[Precio ]]</f>
        <v>613.01149999999996</v>
      </c>
      <c r="N67" s="14">
        <f>+Tabla1[[#This Row],[Cantidad ]]*Tabla1[[#This Row],[Precio ]]</f>
        <v>-613.01149999999996</v>
      </c>
    </row>
    <row r="68" spans="1:14" x14ac:dyDescent="0.25">
      <c r="A68">
        <v>12397</v>
      </c>
      <c r="B68" t="s">
        <v>5088</v>
      </c>
      <c r="C68" t="s">
        <v>5089</v>
      </c>
      <c r="D68" t="s">
        <v>5231</v>
      </c>
      <c r="E68" s="14" t="str">
        <f>VLOOKUP(Tabla1[[#This Row],[Clave de artículo ]],Hoja1!$N:$R,5,FALSE)</f>
        <v>CYCN</v>
      </c>
      <c r="F68">
        <v>3</v>
      </c>
      <c r="G68">
        <v>51</v>
      </c>
      <c r="H68" s="1">
        <v>43817</v>
      </c>
      <c r="I68">
        <v>1</v>
      </c>
      <c r="J68">
        <v>122.6023</v>
      </c>
      <c r="K68">
        <v>-5</v>
      </c>
      <c r="L68" s="14">
        <f>ABS(Tabla1[[#This Row],[Cantidad ]])</f>
        <v>5</v>
      </c>
      <c r="M68" s="14">
        <f>Tabla1[[#This Row],[cant]]*Tabla1[[#This Row],[Precio ]]</f>
        <v>613.01149999999996</v>
      </c>
      <c r="N68" s="14">
        <f>+Tabla1[[#This Row],[Cantidad ]]*Tabla1[[#This Row],[Precio ]]</f>
        <v>-613.01149999999996</v>
      </c>
    </row>
    <row r="69" spans="1:14" x14ac:dyDescent="0.25">
      <c r="A69">
        <v>12397</v>
      </c>
      <c r="B69" t="s">
        <v>5090</v>
      </c>
      <c r="C69" t="s">
        <v>5091</v>
      </c>
      <c r="D69" t="s">
        <v>5231</v>
      </c>
      <c r="E69" s="14" t="str">
        <f>VLOOKUP(Tabla1[[#This Row],[Clave de artículo ]],Hoja1!$N:$R,5,FALSE)</f>
        <v>CYCN</v>
      </c>
      <c r="F69">
        <v>3</v>
      </c>
      <c r="G69">
        <v>51</v>
      </c>
      <c r="H69" s="1">
        <v>43817</v>
      </c>
      <c r="I69">
        <v>1</v>
      </c>
      <c r="J69">
        <v>122.6023</v>
      </c>
      <c r="K69">
        <v>-5</v>
      </c>
      <c r="L69" s="14">
        <f>ABS(Tabla1[[#This Row],[Cantidad ]])</f>
        <v>5</v>
      </c>
      <c r="M69" s="14">
        <f>Tabla1[[#This Row],[cant]]*Tabla1[[#This Row],[Precio ]]</f>
        <v>613.01149999999996</v>
      </c>
      <c r="N69" s="14">
        <f>+Tabla1[[#This Row],[Cantidad ]]*Tabla1[[#This Row],[Precio ]]</f>
        <v>-613.01149999999996</v>
      </c>
    </row>
    <row r="70" spans="1:14" x14ac:dyDescent="0.25">
      <c r="A70">
        <v>12396</v>
      </c>
      <c r="B70" t="s">
        <v>678</v>
      </c>
      <c r="C70" t="s">
        <v>679</v>
      </c>
      <c r="D70" t="s">
        <v>5233</v>
      </c>
      <c r="E70" s="14" t="str">
        <f>VLOOKUP(Tabla1[[#This Row],[Clave de artículo ]],Hoja1!$N:$R,5,FALSE)</f>
        <v>CYCN</v>
      </c>
      <c r="F70">
        <v>82</v>
      </c>
      <c r="G70">
        <v>51</v>
      </c>
      <c r="H70" s="1">
        <v>43817</v>
      </c>
      <c r="I70">
        <v>1</v>
      </c>
      <c r="J70">
        <v>244.15039999999999</v>
      </c>
      <c r="K70">
        <v>-1</v>
      </c>
      <c r="L70" s="14">
        <f>ABS(Tabla1[[#This Row],[Cantidad ]])</f>
        <v>1</v>
      </c>
      <c r="M70" s="14">
        <f>Tabla1[[#This Row],[cant]]*Tabla1[[#This Row],[Precio ]]</f>
        <v>244.15039999999999</v>
      </c>
      <c r="N70" s="14">
        <f>+Tabla1[[#This Row],[Cantidad ]]*Tabla1[[#This Row],[Precio ]]</f>
        <v>-244.15039999999999</v>
      </c>
    </row>
    <row r="71" spans="1:14" x14ac:dyDescent="0.25">
      <c r="A71">
        <v>12395</v>
      </c>
      <c r="B71" t="s">
        <v>385</v>
      </c>
      <c r="C71" t="s">
        <v>386</v>
      </c>
      <c r="D71" t="s">
        <v>5230</v>
      </c>
      <c r="E71" s="14" t="str">
        <f>VLOOKUP(Tabla1[[#This Row],[Clave de artículo ]],Hoja1!$N:$R,5,FALSE)</f>
        <v>CYCN</v>
      </c>
      <c r="F71" t="s">
        <v>64</v>
      </c>
      <c r="G71">
        <v>51</v>
      </c>
      <c r="H71" s="1">
        <v>43817</v>
      </c>
      <c r="I71"/>
      <c r="J71">
        <v>307.5</v>
      </c>
      <c r="K71">
        <v>-1</v>
      </c>
      <c r="L71" s="14">
        <f>ABS(Tabla1[[#This Row],[Cantidad ]])</f>
        <v>1</v>
      </c>
      <c r="M71" s="14">
        <f>Tabla1[[#This Row],[cant]]*Tabla1[[#This Row],[Precio ]]</f>
        <v>307.5</v>
      </c>
      <c r="N71" s="14">
        <f>+Tabla1[[#This Row],[Cantidad ]]*Tabla1[[#This Row],[Precio ]]</f>
        <v>-307.5</v>
      </c>
    </row>
    <row r="72" spans="1:14" x14ac:dyDescent="0.25">
      <c r="A72">
        <v>12394</v>
      </c>
      <c r="B72" t="s">
        <v>978</v>
      </c>
      <c r="C72" t="s">
        <v>979</v>
      </c>
      <c r="D72" t="s">
        <v>5233</v>
      </c>
      <c r="E72" s="14" t="str">
        <f>VLOOKUP(Tabla1[[#This Row],[Clave de artículo ]],Hoja1!$N:$R,5,FALSE)</f>
        <v>CYCN</v>
      </c>
      <c r="F72">
        <v>310</v>
      </c>
      <c r="G72">
        <v>51</v>
      </c>
      <c r="H72" s="1">
        <v>43817</v>
      </c>
      <c r="I72">
        <v>1</v>
      </c>
      <c r="J72">
        <v>90.517300000000006</v>
      </c>
      <c r="K72">
        <v>-1</v>
      </c>
      <c r="L72" s="14">
        <f>ABS(Tabla1[[#This Row],[Cantidad ]])</f>
        <v>1</v>
      </c>
      <c r="M72" s="14">
        <f>Tabla1[[#This Row],[cant]]*Tabla1[[#This Row],[Precio ]]</f>
        <v>90.517300000000006</v>
      </c>
      <c r="N72" s="14">
        <f>+Tabla1[[#This Row],[Cantidad ]]*Tabla1[[#This Row],[Precio ]]</f>
        <v>-90.517300000000006</v>
      </c>
    </row>
    <row r="73" spans="1:14" x14ac:dyDescent="0.25">
      <c r="A73">
        <v>12393</v>
      </c>
      <c r="B73" t="s">
        <v>852</v>
      </c>
      <c r="C73" t="s">
        <v>1755</v>
      </c>
      <c r="D73" t="s">
        <v>5219</v>
      </c>
      <c r="E73" s="14" t="str">
        <f>VLOOKUP(Tabla1[[#This Row],[Clave de artículo ]],Hoja1!$N:$R,5,FALSE)</f>
        <v>FG</v>
      </c>
      <c r="F73">
        <v>2</v>
      </c>
      <c r="G73">
        <v>51</v>
      </c>
      <c r="H73" s="1">
        <v>43817</v>
      </c>
      <c r="I73">
        <v>1</v>
      </c>
      <c r="J73">
        <v>39.8611</v>
      </c>
      <c r="K73">
        <v>-3</v>
      </c>
      <c r="L73" s="14">
        <f>ABS(Tabla1[[#This Row],[Cantidad ]])</f>
        <v>3</v>
      </c>
      <c r="M73" s="14">
        <f>Tabla1[[#This Row],[cant]]*Tabla1[[#This Row],[Precio ]]</f>
        <v>119.58330000000001</v>
      </c>
      <c r="N73" s="14">
        <f>+Tabla1[[#This Row],[Cantidad ]]*Tabla1[[#This Row],[Precio ]]</f>
        <v>-119.58330000000001</v>
      </c>
    </row>
    <row r="74" spans="1:14" x14ac:dyDescent="0.25">
      <c r="A74">
        <v>12393</v>
      </c>
      <c r="B74" t="s">
        <v>31</v>
      </c>
      <c r="C74" t="s">
        <v>5172</v>
      </c>
      <c r="D74" t="s">
        <v>5252</v>
      </c>
      <c r="E74" s="14" t="str">
        <f>VLOOKUP(Tabla1[[#This Row],[Clave de artículo ]],Hoja1!$N:$R,5,FALSE)</f>
        <v>COP</v>
      </c>
      <c r="F74">
        <v>2</v>
      </c>
      <c r="G74">
        <v>51</v>
      </c>
      <c r="H74" s="1">
        <v>43817</v>
      </c>
      <c r="I74">
        <v>1</v>
      </c>
      <c r="J74">
        <v>224.13329999999999</v>
      </c>
      <c r="K74">
        <v>-2</v>
      </c>
      <c r="L74" s="14">
        <f>ABS(Tabla1[[#This Row],[Cantidad ]])</f>
        <v>2</v>
      </c>
      <c r="M74" s="14">
        <f>Tabla1[[#This Row],[cant]]*Tabla1[[#This Row],[Precio ]]</f>
        <v>448.26659999999998</v>
      </c>
      <c r="N74" s="14">
        <f>+Tabla1[[#This Row],[Cantidad ]]*Tabla1[[#This Row],[Precio ]]</f>
        <v>-448.26659999999998</v>
      </c>
    </row>
    <row r="75" spans="1:14" x14ac:dyDescent="0.25">
      <c r="A75">
        <v>12393</v>
      </c>
      <c r="B75" t="s">
        <v>113</v>
      </c>
      <c r="C75" t="s">
        <v>114</v>
      </c>
      <c r="D75" t="s">
        <v>5230</v>
      </c>
      <c r="E75" s="14" t="str">
        <f>VLOOKUP(Tabla1[[#This Row],[Clave de artículo ]],Hoja1!$N:$R,5,FALSE)</f>
        <v>CYCN</v>
      </c>
      <c r="F75">
        <v>2</v>
      </c>
      <c r="G75">
        <v>51</v>
      </c>
      <c r="H75" s="1">
        <v>43817</v>
      </c>
      <c r="I75">
        <v>1</v>
      </c>
      <c r="J75">
        <v>168.3158</v>
      </c>
      <c r="K75">
        <v>-1</v>
      </c>
      <c r="L75" s="14">
        <f>ABS(Tabla1[[#This Row],[Cantidad ]])</f>
        <v>1</v>
      </c>
      <c r="M75" s="14">
        <f>Tabla1[[#This Row],[cant]]*Tabla1[[#This Row],[Precio ]]</f>
        <v>168.3158</v>
      </c>
      <c r="N75" s="14">
        <f>+Tabla1[[#This Row],[Cantidad ]]*Tabla1[[#This Row],[Precio ]]</f>
        <v>-168.3158</v>
      </c>
    </row>
    <row r="76" spans="1:14" x14ac:dyDescent="0.25">
      <c r="A76">
        <v>12393</v>
      </c>
      <c r="B76" t="s">
        <v>5229</v>
      </c>
      <c r="C76" t="s">
        <v>5277</v>
      </c>
      <c r="D76" t="s">
        <v>5278</v>
      </c>
      <c r="E76" s="14" t="str">
        <f>VLOOKUP(Tabla1[[#This Row],[Clave de artículo ]],Hoja1!$N:$R,5,FALSE)</f>
        <v>CYCN</v>
      </c>
      <c r="F76">
        <v>2</v>
      </c>
      <c r="G76">
        <v>51</v>
      </c>
      <c r="H76" s="1">
        <v>43817</v>
      </c>
      <c r="I76">
        <v>1</v>
      </c>
      <c r="J76">
        <v>171.55179999999999</v>
      </c>
      <c r="K76">
        <v>-1</v>
      </c>
      <c r="L76" s="14">
        <f>ABS(Tabla1[[#This Row],[Cantidad ]])</f>
        <v>1</v>
      </c>
      <c r="M76" s="14">
        <f>Tabla1[[#This Row],[cant]]*Tabla1[[#This Row],[Precio ]]</f>
        <v>171.55179999999999</v>
      </c>
      <c r="N76" s="14">
        <f>+Tabla1[[#This Row],[Cantidad ]]*Tabla1[[#This Row],[Precio ]]</f>
        <v>-171.55179999999999</v>
      </c>
    </row>
    <row r="77" spans="1:14" x14ac:dyDescent="0.25">
      <c r="A77">
        <v>12392</v>
      </c>
      <c r="B77" t="s">
        <v>529</v>
      </c>
      <c r="C77" t="s">
        <v>530</v>
      </c>
      <c r="D77" t="s">
        <v>5233</v>
      </c>
      <c r="E77" s="14" t="str">
        <f>VLOOKUP(Tabla1[[#This Row],[Clave de artículo ]],Hoja1!$N:$R,5,FALSE)</f>
        <v>CYCN</v>
      </c>
      <c r="F77">
        <v>147</v>
      </c>
      <c r="G77">
        <v>51</v>
      </c>
      <c r="H77" s="1">
        <v>43817</v>
      </c>
      <c r="I77">
        <v>1</v>
      </c>
      <c r="J77">
        <v>284.4828</v>
      </c>
      <c r="K77">
        <v>-2</v>
      </c>
      <c r="L77" s="14">
        <f>ABS(Tabla1[[#This Row],[Cantidad ]])</f>
        <v>2</v>
      </c>
      <c r="M77" s="14">
        <f>Tabla1[[#This Row],[cant]]*Tabla1[[#This Row],[Precio ]]</f>
        <v>568.96559999999999</v>
      </c>
      <c r="N77" s="14">
        <f>+Tabla1[[#This Row],[Cantidad ]]*Tabla1[[#This Row],[Precio ]]</f>
        <v>-568.96559999999999</v>
      </c>
    </row>
    <row r="78" spans="1:14" x14ac:dyDescent="0.25">
      <c r="A78">
        <v>12392</v>
      </c>
      <c r="B78" t="s">
        <v>415</v>
      </c>
      <c r="C78" t="s">
        <v>416</v>
      </c>
      <c r="D78" t="s">
        <v>5233</v>
      </c>
      <c r="E78" s="14" t="str">
        <f>VLOOKUP(Tabla1[[#This Row],[Clave de artículo ]],Hoja1!$N:$R,5,FALSE)</f>
        <v>CYCN</v>
      </c>
      <c r="F78">
        <v>147</v>
      </c>
      <c r="G78">
        <v>51</v>
      </c>
      <c r="H78" s="1">
        <v>43817</v>
      </c>
      <c r="I78">
        <v>1</v>
      </c>
      <c r="J78">
        <v>292.31920000000002</v>
      </c>
      <c r="K78">
        <v>-2</v>
      </c>
      <c r="L78" s="14">
        <f>ABS(Tabla1[[#This Row],[Cantidad ]])</f>
        <v>2</v>
      </c>
      <c r="M78" s="14">
        <f>Tabla1[[#This Row],[cant]]*Tabla1[[#This Row],[Precio ]]</f>
        <v>584.63840000000005</v>
      </c>
      <c r="N78" s="14">
        <f>+Tabla1[[#This Row],[Cantidad ]]*Tabla1[[#This Row],[Precio ]]</f>
        <v>-584.63840000000005</v>
      </c>
    </row>
    <row r="79" spans="1:14" x14ac:dyDescent="0.25">
      <c r="A79">
        <v>12391</v>
      </c>
      <c r="B79" t="s">
        <v>75</v>
      </c>
      <c r="C79" t="s">
        <v>76</v>
      </c>
      <c r="D79" t="s">
        <v>5220</v>
      </c>
      <c r="E79" s="14" t="str">
        <f>VLOOKUP(Tabla1[[#This Row],[Clave de artículo ]],Hoja1!$N:$R,5,FALSE)</f>
        <v>COP</v>
      </c>
      <c r="F79">
        <v>32</v>
      </c>
      <c r="G79">
        <v>51</v>
      </c>
      <c r="H79" s="1">
        <v>43817</v>
      </c>
      <c r="I79">
        <v>1</v>
      </c>
      <c r="J79">
        <v>387.27710000000002</v>
      </c>
      <c r="K79">
        <v>-2</v>
      </c>
      <c r="L79" s="14">
        <f>ABS(Tabla1[[#This Row],[Cantidad ]])</f>
        <v>2</v>
      </c>
      <c r="M79" s="14">
        <f>Tabla1[[#This Row],[cant]]*Tabla1[[#This Row],[Precio ]]</f>
        <v>774.55420000000004</v>
      </c>
      <c r="N79" s="14">
        <f>+Tabla1[[#This Row],[Cantidad ]]*Tabla1[[#This Row],[Precio ]]</f>
        <v>-774.55420000000004</v>
      </c>
    </row>
    <row r="80" spans="1:14" x14ac:dyDescent="0.25">
      <c r="A80">
        <v>12390</v>
      </c>
      <c r="B80" t="s">
        <v>155</v>
      </c>
      <c r="C80" t="s">
        <v>156</v>
      </c>
      <c r="D80" t="s">
        <v>5218</v>
      </c>
      <c r="E80" s="14" t="str">
        <f>VLOOKUP(Tabla1[[#This Row],[Clave de artículo ]],Hoja1!$N:$R,5,FALSE)</f>
        <v>FG</v>
      </c>
      <c r="F80">
        <v>302</v>
      </c>
      <c r="G80">
        <v>51</v>
      </c>
      <c r="H80" s="1">
        <v>43817</v>
      </c>
      <c r="I80">
        <v>1</v>
      </c>
      <c r="J80">
        <v>194.3503</v>
      </c>
      <c r="K80">
        <v>-1</v>
      </c>
      <c r="L80" s="14">
        <f>ABS(Tabla1[[#This Row],[Cantidad ]])</f>
        <v>1</v>
      </c>
      <c r="M80" s="14">
        <f>Tabla1[[#This Row],[cant]]*Tabla1[[#This Row],[Precio ]]</f>
        <v>194.3503</v>
      </c>
      <c r="N80" s="14">
        <f>+Tabla1[[#This Row],[Cantidad ]]*Tabla1[[#This Row],[Precio ]]</f>
        <v>-194.3503</v>
      </c>
    </row>
    <row r="81" spans="1:14" x14ac:dyDescent="0.25">
      <c r="A81">
        <v>12390</v>
      </c>
      <c r="B81" t="s">
        <v>5152</v>
      </c>
      <c r="C81" t="s">
        <v>5153</v>
      </c>
      <c r="D81" t="s">
        <v>5243</v>
      </c>
      <c r="E81" s="14" t="str">
        <f>VLOOKUP(Tabla1[[#This Row],[Clave de artículo ]],Hoja1!$N:$R,5,FALSE)</f>
        <v>TI</v>
      </c>
      <c r="F81">
        <v>302</v>
      </c>
      <c r="G81">
        <v>51</v>
      </c>
      <c r="H81" s="1">
        <v>43817</v>
      </c>
      <c r="I81">
        <v>1</v>
      </c>
      <c r="J81">
        <v>24.9998</v>
      </c>
      <c r="K81">
        <v>-2</v>
      </c>
      <c r="L81" s="14">
        <f>ABS(Tabla1[[#This Row],[Cantidad ]])</f>
        <v>2</v>
      </c>
      <c r="M81" s="14">
        <f>Tabla1[[#This Row],[cant]]*Tabla1[[#This Row],[Precio ]]</f>
        <v>49.999600000000001</v>
      </c>
      <c r="N81" s="14">
        <f>+Tabla1[[#This Row],[Cantidad ]]*Tabla1[[#This Row],[Precio ]]</f>
        <v>-49.999600000000001</v>
      </c>
    </row>
    <row r="82" spans="1:14" x14ac:dyDescent="0.25">
      <c r="A82">
        <v>12390</v>
      </c>
      <c r="B82" t="s">
        <v>5154</v>
      </c>
      <c r="C82" t="s">
        <v>5155</v>
      </c>
      <c r="D82" t="s">
        <v>5243</v>
      </c>
      <c r="E82" s="14" t="str">
        <f>VLOOKUP(Tabla1[[#This Row],[Clave de artículo ]],Hoja1!$N:$R,5,FALSE)</f>
        <v>TI</v>
      </c>
      <c r="F82">
        <v>302</v>
      </c>
      <c r="G82">
        <v>51</v>
      </c>
      <c r="H82" s="1">
        <v>43817</v>
      </c>
      <c r="I82">
        <v>1</v>
      </c>
      <c r="J82">
        <v>24.9998</v>
      </c>
      <c r="K82">
        <v>-2</v>
      </c>
      <c r="L82" s="14">
        <f>ABS(Tabla1[[#This Row],[Cantidad ]])</f>
        <v>2</v>
      </c>
      <c r="M82" s="14">
        <f>Tabla1[[#This Row],[cant]]*Tabla1[[#This Row],[Precio ]]</f>
        <v>49.999600000000001</v>
      </c>
      <c r="N82" s="14">
        <f>+Tabla1[[#This Row],[Cantidad ]]*Tabla1[[#This Row],[Precio ]]</f>
        <v>-49.999600000000001</v>
      </c>
    </row>
    <row r="83" spans="1:14" x14ac:dyDescent="0.25">
      <c r="A83">
        <v>12390</v>
      </c>
      <c r="B83" t="s">
        <v>5156</v>
      </c>
      <c r="C83" t="s">
        <v>5157</v>
      </c>
      <c r="D83" t="s">
        <v>5243</v>
      </c>
      <c r="E83" s="14" t="str">
        <f>VLOOKUP(Tabla1[[#This Row],[Clave de artículo ]],Hoja1!$N:$R,5,FALSE)</f>
        <v>TI</v>
      </c>
      <c r="F83">
        <v>302</v>
      </c>
      <c r="G83">
        <v>51</v>
      </c>
      <c r="H83" s="1">
        <v>43817</v>
      </c>
      <c r="I83">
        <v>1</v>
      </c>
      <c r="J83">
        <v>24.9998</v>
      </c>
      <c r="K83">
        <v>-2</v>
      </c>
      <c r="L83" s="14">
        <f>ABS(Tabla1[[#This Row],[Cantidad ]])</f>
        <v>2</v>
      </c>
      <c r="M83" s="14">
        <f>Tabla1[[#This Row],[cant]]*Tabla1[[#This Row],[Precio ]]</f>
        <v>49.999600000000001</v>
      </c>
      <c r="N83" s="14">
        <f>+Tabla1[[#This Row],[Cantidad ]]*Tabla1[[#This Row],[Precio ]]</f>
        <v>-49.999600000000001</v>
      </c>
    </row>
    <row r="84" spans="1:14" x14ac:dyDescent="0.25">
      <c r="A84">
        <v>12390</v>
      </c>
      <c r="B84" t="s">
        <v>5151</v>
      </c>
      <c r="C84" t="s">
        <v>5221</v>
      </c>
      <c r="D84" t="s">
        <v>5243</v>
      </c>
      <c r="E84" s="14" t="str">
        <f>VLOOKUP(Tabla1[[#This Row],[Clave de artículo ]],Hoja1!$N:$R,5,FALSE)</f>
        <v>TI</v>
      </c>
      <c r="F84">
        <v>302</v>
      </c>
      <c r="G84">
        <v>51</v>
      </c>
      <c r="H84" s="1">
        <v>43817</v>
      </c>
      <c r="I84">
        <v>1</v>
      </c>
      <c r="J84">
        <v>24.9998</v>
      </c>
      <c r="K84">
        <v>-2</v>
      </c>
      <c r="L84" s="14">
        <f>ABS(Tabla1[[#This Row],[Cantidad ]])</f>
        <v>2</v>
      </c>
      <c r="M84" s="14">
        <f>Tabla1[[#This Row],[cant]]*Tabla1[[#This Row],[Precio ]]</f>
        <v>49.999600000000001</v>
      </c>
      <c r="N84" s="14">
        <f>+Tabla1[[#This Row],[Cantidad ]]*Tabla1[[#This Row],[Precio ]]</f>
        <v>-49.999600000000001</v>
      </c>
    </row>
    <row r="85" spans="1:14" x14ac:dyDescent="0.25">
      <c r="A85">
        <v>12390</v>
      </c>
      <c r="B85" t="s">
        <v>315</v>
      </c>
      <c r="C85" t="s">
        <v>316</v>
      </c>
      <c r="D85" t="s">
        <v>5232</v>
      </c>
      <c r="E85" s="14" t="str">
        <f>VLOOKUP(Tabla1[[#This Row],[Clave de artículo ]],Hoja1!$N:$R,5,FALSE)</f>
        <v>CYCN</v>
      </c>
      <c r="F85">
        <v>302</v>
      </c>
      <c r="G85">
        <v>51</v>
      </c>
      <c r="H85" s="1">
        <v>43817</v>
      </c>
      <c r="I85">
        <v>1</v>
      </c>
      <c r="J85">
        <v>115.86969999999999</v>
      </c>
      <c r="K85">
        <v>-3</v>
      </c>
      <c r="L85" s="14">
        <f>ABS(Tabla1[[#This Row],[Cantidad ]])</f>
        <v>3</v>
      </c>
      <c r="M85" s="14">
        <f>Tabla1[[#This Row],[cant]]*Tabla1[[#This Row],[Precio ]]</f>
        <v>347.60910000000001</v>
      </c>
      <c r="N85" s="14">
        <f>+Tabla1[[#This Row],[Cantidad ]]*Tabla1[[#This Row],[Precio ]]</f>
        <v>-347.60910000000001</v>
      </c>
    </row>
    <row r="86" spans="1:14" x14ac:dyDescent="0.25">
      <c r="A86">
        <v>12389</v>
      </c>
      <c r="B86" t="s">
        <v>68</v>
      </c>
      <c r="C86" t="s">
        <v>5287</v>
      </c>
      <c r="D86" t="s">
        <v>5230</v>
      </c>
      <c r="E86" s="14" t="str">
        <f>VLOOKUP(Tabla1[[#This Row],[Clave de artículo ]],Hoja1!$N:$R,5,FALSE)</f>
        <v>CYCN</v>
      </c>
      <c r="F86">
        <v>3</v>
      </c>
      <c r="G86">
        <v>51</v>
      </c>
      <c r="H86" s="1">
        <v>43817</v>
      </c>
      <c r="I86">
        <v>1</v>
      </c>
      <c r="J86">
        <v>230.0018</v>
      </c>
      <c r="K86">
        <v>-1</v>
      </c>
      <c r="L86" s="14">
        <f>ABS(Tabla1[[#This Row],[Cantidad ]])</f>
        <v>1</v>
      </c>
      <c r="M86" s="14">
        <f>Tabla1[[#This Row],[cant]]*Tabla1[[#This Row],[Precio ]]</f>
        <v>230.0018</v>
      </c>
      <c r="N86" s="14">
        <f>+Tabla1[[#This Row],[Cantidad ]]*Tabla1[[#This Row],[Precio ]]</f>
        <v>-230.0018</v>
      </c>
    </row>
    <row r="87" spans="1:14" x14ac:dyDescent="0.25">
      <c r="A87">
        <v>12389</v>
      </c>
      <c r="B87" t="s">
        <v>113</v>
      </c>
      <c r="C87" t="s">
        <v>114</v>
      </c>
      <c r="D87" t="s">
        <v>5230</v>
      </c>
      <c r="E87" s="14" t="str">
        <f>VLOOKUP(Tabla1[[#This Row],[Clave de artículo ]],Hoja1!$N:$R,5,FALSE)</f>
        <v>CYCN</v>
      </c>
      <c r="F87">
        <v>3</v>
      </c>
      <c r="G87">
        <v>51</v>
      </c>
      <c r="H87" s="1">
        <v>43817</v>
      </c>
      <c r="I87">
        <v>1</v>
      </c>
      <c r="J87">
        <v>168.3158</v>
      </c>
      <c r="K87">
        <v>-1</v>
      </c>
      <c r="L87" s="14">
        <f>ABS(Tabla1[[#This Row],[Cantidad ]])</f>
        <v>1</v>
      </c>
      <c r="M87" s="14">
        <f>Tabla1[[#This Row],[cant]]*Tabla1[[#This Row],[Precio ]]</f>
        <v>168.3158</v>
      </c>
      <c r="N87" s="14">
        <f>+Tabla1[[#This Row],[Cantidad ]]*Tabla1[[#This Row],[Precio ]]</f>
        <v>-168.3158</v>
      </c>
    </row>
    <row r="88" spans="1:14" x14ac:dyDescent="0.25">
      <c r="A88">
        <v>12389</v>
      </c>
      <c r="B88" t="s">
        <v>978</v>
      </c>
      <c r="C88" t="s">
        <v>979</v>
      </c>
      <c r="D88" t="s">
        <v>5233</v>
      </c>
      <c r="E88" s="14" t="str">
        <f>VLOOKUP(Tabla1[[#This Row],[Clave de artículo ]],Hoja1!$N:$R,5,FALSE)</f>
        <v>CYCN</v>
      </c>
      <c r="F88">
        <v>3</v>
      </c>
      <c r="G88">
        <v>51</v>
      </c>
      <c r="H88" s="1">
        <v>43817</v>
      </c>
      <c r="I88">
        <v>1</v>
      </c>
      <c r="J88">
        <v>85.345600000000005</v>
      </c>
      <c r="K88">
        <v>-3</v>
      </c>
      <c r="L88" s="14">
        <f>ABS(Tabla1[[#This Row],[Cantidad ]])</f>
        <v>3</v>
      </c>
      <c r="M88" s="14">
        <f>Tabla1[[#This Row],[cant]]*Tabla1[[#This Row],[Precio ]]</f>
        <v>256.03680000000003</v>
      </c>
      <c r="N88" s="14">
        <f>+Tabla1[[#This Row],[Cantidad ]]*Tabla1[[#This Row],[Precio ]]</f>
        <v>-256.03680000000003</v>
      </c>
    </row>
    <row r="89" spans="1:14" x14ac:dyDescent="0.25">
      <c r="A89">
        <v>12388</v>
      </c>
      <c r="B89" t="s">
        <v>978</v>
      </c>
      <c r="C89" t="s">
        <v>979</v>
      </c>
      <c r="D89" t="s">
        <v>5233</v>
      </c>
      <c r="E89" s="14" t="str">
        <f>VLOOKUP(Tabla1[[#This Row],[Clave de artículo ]],Hoja1!$N:$R,5,FALSE)</f>
        <v>CYCN</v>
      </c>
      <c r="F89">
        <v>73</v>
      </c>
      <c r="G89">
        <v>51</v>
      </c>
      <c r="H89" s="1">
        <v>43817</v>
      </c>
      <c r="I89">
        <v>1</v>
      </c>
      <c r="J89">
        <v>90.517300000000006</v>
      </c>
      <c r="K89">
        <v>-11</v>
      </c>
      <c r="L89" s="14">
        <f>ABS(Tabla1[[#This Row],[Cantidad ]])</f>
        <v>11</v>
      </c>
      <c r="M89" s="14">
        <f>Tabla1[[#This Row],[cant]]*Tabla1[[#This Row],[Precio ]]</f>
        <v>995.69030000000009</v>
      </c>
      <c r="N89" s="14">
        <f>+Tabla1[[#This Row],[Cantidad ]]*Tabla1[[#This Row],[Precio ]]</f>
        <v>-995.69030000000009</v>
      </c>
    </row>
    <row r="90" spans="1:14" x14ac:dyDescent="0.25">
      <c r="A90">
        <v>12387</v>
      </c>
      <c r="B90" t="s">
        <v>379</v>
      </c>
      <c r="C90" t="s">
        <v>626</v>
      </c>
      <c r="D90" t="s">
        <v>5232</v>
      </c>
      <c r="E90" s="14" t="str">
        <f>VLOOKUP(Tabla1[[#This Row],[Clave de artículo ]],Hoja1!$N:$R,5,FALSE)</f>
        <v>CYCN</v>
      </c>
      <c r="F90" t="s">
        <v>64</v>
      </c>
      <c r="G90">
        <v>51</v>
      </c>
      <c r="H90" s="1">
        <v>43817</v>
      </c>
      <c r="I90"/>
      <c r="J90">
        <v>164</v>
      </c>
      <c r="K90">
        <v>-1</v>
      </c>
      <c r="L90" s="14">
        <f>ABS(Tabla1[[#This Row],[Cantidad ]])</f>
        <v>1</v>
      </c>
      <c r="M90" s="14">
        <f>Tabla1[[#This Row],[cant]]*Tabla1[[#This Row],[Precio ]]</f>
        <v>164</v>
      </c>
      <c r="N90" s="14">
        <f>+Tabla1[[#This Row],[Cantidad ]]*Tabla1[[#This Row],[Precio ]]</f>
        <v>-164</v>
      </c>
    </row>
    <row r="91" spans="1:14" x14ac:dyDescent="0.25">
      <c r="A91">
        <v>12386</v>
      </c>
      <c r="B91" t="s">
        <v>5385</v>
      </c>
      <c r="C91" t="s">
        <v>5386</v>
      </c>
      <c r="D91" t="s">
        <v>5233</v>
      </c>
      <c r="E91" s="14" t="str">
        <f>VLOOKUP(Tabla1[[#This Row],[Clave de artículo ]],Hoja1!$N:$R,5,FALSE)</f>
        <v>CYCN</v>
      </c>
      <c r="F91">
        <v>268</v>
      </c>
      <c r="G91">
        <v>51</v>
      </c>
      <c r="H91" s="1">
        <v>43817</v>
      </c>
      <c r="I91">
        <v>1</v>
      </c>
      <c r="J91">
        <v>140.5085</v>
      </c>
      <c r="K91">
        <v>-2</v>
      </c>
      <c r="L91" s="14">
        <f>ABS(Tabla1[[#This Row],[Cantidad ]])</f>
        <v>2</v>
      </c>
      <c r="M91" s="14">
        <f>Tabla1[[#This Row],[cant]]*Tabla1[[#This Row],[Precio ]]</f>
        <v>281.017</v>
      </c>
      <c r="N91" s="14">
        <f>+Tabla1[[#This Row],[Cantidad ]]*Tabla1[[#This Row],[Precio ]]</f>
        <v>-281.017</v>
      </c>
    </row>
    <row r="92" spans="1:14" x14ac:dyDescent="0.25">
      <c r="A92">
        <v>12385</v>
      </c>
      <c r="B92" t="s">
        <v>529</v>
      </c>
      <c r="C92" t="s">
        <v>530</v>
      </c>
      <c r="D92" t="s">
        <v>5233</v>
      </c>
      <c r="E92" s="14" t="str">
        <f>VLOOKUP(Tabla1[[#This Row],[Clave de artículo ]],Hoja1!$N:$R,5,FALSE)</f>
        <v>CYCN</v>
      </c>
      <c r="F92">
        <v>38</v>
      </c>
      <c r="G92">
        <v>51</v>
      </c>
      <c r="H92" s="1">
        <v>43817</v>
      </c>
      <c r="I92">
        <v>1</v>
      </c>
      <c r="J92">
        <v>392.01400000000001</v>
      </c>
      <c r="K92">
        <v>-1</v>
      </c>
      <c r="L92" s="14">
        <f>ABS(Tabla1[[#This Row],[Cantidad ]])</f>
        <v>1</v>
      </c>
      <c r="M92" s="14">
        <f>Tabla1[[#This Row],[cant]]*Tabla1[[#This Row],[Precio ]]</f>
        <v>392.01400000000001</v>
      </c>
      <c r="N92" s="14">
        <f>+Tabla1[[#This Row],[Cantidad ]]*Tabla1[[#This Row],[Precio ]]</f>
        <v>-392.01400000000001</v>
      </c>
    </row>
    <row r="93" spans="1:14" x14ac:dyDescent="0.25">
      <c r="A93">
        <v>12384</v>
      </c>
      <c r="B93" t="s">
        <v>978</v>
      </c>
      <c r="C93" t="s">
        <v>979</v>
      </c>
      <c r="D93" t="s">
        <v>5233</v>
      </c>
      <c r="E93" s="14" t="str">
        <f>VLOOKUP(Tabla1[[#This Row],[Clave de artículo ]],Hoja1!$N:$R,5,FALSE)</f>
        <v>CYCN</v>
      </c>
      <c r="F93">
        <v>31</v>
      </c>
      <c r="G93">
        <v>51</v>
      </c>
      <c r="H93" s="1">
        <v>43817</v>
      </c>
      <c r="I93">
        <v>1</v>
      </c>
      <c r="J93">
        <v>109.0538</v>
      </c>
      <c r="K93">
        <v>-2</v>
      </c>
      <c r="L93" s="14">
        <f>ABS(Tabla1[[#This Row],[Cantidad ]])</f>
        <v>2</v>
      </c>
      <c r="M93" s="14">
        <f>Tabla1[[#This Row],[cant]]*Tabla1[[#This Row],[Precio ]]</f>
        <v>218.10759999999999</v>
      </c>
      <c r="N93" s="14">
        <f>+Tabla1[[#This Row],[Cantidad ]]*Tabla1[[#This Row],[Precio ]]</f>
        <v>-218.10759999999999</v>
      </c>
    </row>
    <row r="94" spans="1:14" x14ac:dyDescent="0.25">
      <c r="A94">
        <v>12384</v>
      </c>
      <c r="B94" t="s">
        <v>252</v>
      </c>
      <c r="C94" t="s">
        <v>253</v>
      </c>
      <c r="D94" t="s">
        <v>5257</v>
      </c>
      <c r="E94" s="14" t="str">
        <f>VLOOKUP(Tabla1[[#This Row],[Clave de artículo ]],Hoja1!$N:$R,5,FALSE)</f>
        <v>CYCN</v>
      </c>
      <c r="F94">
        <v>31</v>
      </c>
      <c r="G94">
        <v>51</v>
      </c>
      <c r="H94" s="1">
        <v>43817</v>
      </c>
      <c r="I94">
        <v>1</v>
      </c>
      <c r="J94">
        <v>173.55109999999999</v>
      </c>
      <c r="K94">
        <v>-2</v>
      </c>
      <c r="L94" s="14">
        <f>ABS(Tabla1[[#This Row],[Cantidad ]])</f>
        <v>2</v>
      </c>
      <c r="M94" s="14">
        <f>Tabla1[[#This Row],[cant]]*Tabla1[[#This Row],[Precio ]]</f>
        <v>347.10219999999998</v>
      </c>
      <c r="N94" s="14">
        <f>+Tabla1[[#This Row],[Cantidad ]]*Tabla1[[#This Row],[Precio ]]</f>
        <v>-347.10219999999998</v>
      </c>
    </row>
    <row r="95" spans="1:14" x14ac:dyDescent="0.25">
      <c r="A95">
        <v>12383</v>
      </c>
      <c r="B95" t="s">
        <v>1962</v>
      </c>
      <c r="C95" t="s">
        <v>1963</v>
      </c>
      <c r="D95" t="s">
        <v>5230</v>
      </c>
      <c r="E95" s="14" t="str">
        <f>VLOOKUP(Tabla1[[#This Row],[Clave de artículo ]],Hoja1!$N:$R,5,FALSE)</f>
        <v>CYCN</v>
      </c>
      <c r="F95">
        <v>16</v>
      </c>
      <c r="G95">
        <v>51</v>
      </c>
      <c r="H95" s="1">
        <v>43817</v>
      </c>
      <c r="I95">
        <v>1</v>
      </c>
      <c r="J95">
        <v>285.57799999999997</v>
      </c>
      <c r="K95">
        <v>-1</v>
      </c>
      <c r="L95" s="14">
        <f>ABS(Tabla1[[#This Row],[Cantidad ]])</f>
        <v>1</v>
      </c>
      <c r="M95" s="14">
        <f>Tabla1[[#This Row],[cant]]*Tabla1[[#This Row],[Precio ]]</f>
        <v>285.57799999999997</v>
      </c>
      <c r="N95" s="14">
        <f>+Tabla1[[#This Row],[Cantidad ]]*Tabla1[[#This Row],[Precio ]]</f>
        <v>-285.57799999999997</v>
      </c>
    </row>
    <row r="96" spans="1:14" x14ac:dyDescent="0.25">
      <c r="A96">
        <v>12382</v>
      </c>
      <c r="B96" t="s">
        <v>5178</v>
      </c>
      <c r="C96" t="s">
        <v>5179</v>
      </c>
      <c r="D96" t="s">
        <v>5233</v>
      </c>
      <c r="E96" s="14" t="str">
        <f>VLOOKUP(Tabla1[[#This Row],[Clave de artículo ]],Hoja1!$N:$R,5,FALSE)</f>
        <v>CYCN</v>
      </c>
      <c r="F96" t="s">
        <v>64</v>
      </c>
      <c r="G96">
        <v>51</v>
      </c>
      <c r="H96" s="1">
        <v>43816</v>
      </c>
      <c r="I96"/>
      <c r="J96">
        <v>230</v>
      </c>
      <c r="K96">
        <v>-1</v>
      </c>
      <c r="L96" s="14">
        <f>ABS(Tabla1[[#This Row],[Cantidad ]])</f>
        <v>1</v>
      </c>
      <c r="M96" s="14">
        <f>Tabla1[[#This Row],[cant]]*Tabla1[[#This Row],[Precio ]]</f>
        <v>230</v>
      </c>
      <c r="N96" s="14">
        <f>+Tabla1[[#This Row],[Cantidad ]]*Tabla1[[#This Row],[Precio ]]</f>
        <v>-230</v>
      </c>
    </row>
    <row r="97" spans="1:14" x14ac:dyDescent="0.25">
      <c r="A97">
        <v>12381</v>
      </c>
      <c r="B97" t="s">
        <v>5049</v>
      </c>
      <c r="C97" t="s">
        <v>5050</v>
      </c>
      <c r="D97" t="s">
        <v>5233</v>
      </c>
      <c r="E97" s="14" t="str">
        <f>VLOOKUP(Tabla1[[#This Row],[Clave de artículo ]],Hoja1!$N:$R,5,FALSE)</f>
        <v>CYCN</v>
      </c>
      <c r="F97">
        <v>24</v>
      </c>
      <c r="G97">
        <v>51</v>
      </c>
      <c r="H97" s="1">
        <v>43816</v>
      </c>
      <c r="I97">
        <v>1</v>
      </c>
      <c r="J97">
        <v>296.71050000000002</v>
      </c>
      <c r="K97">
        <v>-1</v>
      </c>
      <c r="L97" s="14">
        <f>ABS(Tabla1[[#This Row],[Cantidad ]])</f>
        <v>1</v>
      </c>
      <c r="M97" s="14">
        <f>Tabla1[[#This Row],[cant]]*Tabla1[[#This Row],[Precio ]]</f>
        <v>296.71050000000002</v>
      </c>
      <c r="N97" s="14">
        <f>+Tabla1[[#This Row],[Cantidad ]]*Tabla1[[#This Row],[Precio ]]</f>
        <v>-296.71050000000002</v>
      </c>
    </row>
    <row r="98" spans="1:14" x14ac:dyDescent="0.25">
      <c r="A98">
        <v>12380</v>
      </c>
      <c r="B98" t="s">
        <v>533</v>
      </c>
      <c r="C98" t="s">
        <v>534</v>
      </c>
      <c r="D98" t="s">
        <v>5233</v>
      </c>
      <c r="E98" s="14" t="str">
        <f>VLOOKUP(Tabla1[[#This Row],[Clave de artículo ]],Hoja1!$N:$R,5,FALSE)</f>
        <v>CYCN</v>
      </c>
      <c r="F98">
        <v>82</v>
      </c>
      <c r="G98">
        <v>51</v>
      </c>
      <c r="H98" s="1">
        <v>43816</v>
      </c>
      <c r="I98">
        <v>1</v>
      </c>
      <c r="J98">
        <v>241.3794</v>
      </c>
      <c r="K98">
        <v>-2</v>
      </c>
      <c r="L98" s="14">
        <f>ABS(Tabla1[[#This Row],[Cantidad ]])</f>
        <v>2</v>
      </c>
      <c r="M98" s="14">
        <f>Tabla1[[#This Row],[cant]]*Tabla1[[#This Row],[Precio ]]</f>
        <v>482.75880000000001</v>
      </c>
      <c r="N98" s="14">
        <f>+Tabla1[[#This Row],[Cantidad ]]*Tabla1[[#This Row],[Precio ]]</f>
        <v>-482.75880000000001</v>
      </c>
    </row>
    <row r="99" spans="1:14" x14ac:dyDescent="0.25">
      <c r="A99">
        <v>12380</v>
      </c>
      <c r="B99" t="s">
        <v>72</v>
      </c>
      <c r="C99" t="s">
        <v>5162</v>
      </c>
      <c r="D99" t="s">
        <v>5233</v>
      </c>
      <c r="E99" s="14" t="str">
        <f>VLOOKUP(Tabla1[[#This Row],[Clave de artículo ]],Hoja1!$N:$R,5,FALSE)</f>
        <v>CYCN</v>
      </c>
      <c r="F99">
        <v>82</v>
      </c>
      <c r="G99">
        <v>51</v>
      </c>
      <c r="H99" s="1">
        <v>43816</v>
      </c>
      <c r="I99">
        <v>1</v>
      </c>
      <c r="J99">
        <v>124.5642</v>
      </c>
      <c r="K99">
        <v>-1</v>
      </c>
      <c r="L99" s="14">
        <f>ABS(Tabla1[[#This Row],[Cantidad ]])</f>
        <v>1</v>
      </c>
      <c r="M99" s="14">
        <f>Tabla1[[#This Row],[cant]]*Tabla1[[#This Row],[Precio ]]</f>
        <v>124.5642</v>
      </c>
      <c r="N99" s="14">
        <f>+Tabla1[[#This Row],[Cantidad ]]*Tabla1[[#This Row],[Precio ]]</f>
        <v>-124.5642</v>
      </c>
    </row>
    <row r="100" spans="1:14" x14ac:dyDescent="0.25">
      <c r="A100">
        <v>12379</v>
      </c>
      <c r="B100" t="s">
        <v>978</v>
      </c>
      <c r="C100" t="s">
        <v>979</v>
      </c>
      <c r="D100" t="s">
        <v>5233</v>
      </c>
      <c r="E100" s="14" t="str">
        <f>VLOOKUP(Tabla1[[#This Row],[Clave de artículo ]],Hoja1!$N:$R,5,FALSE)</f>
        <v>CYCN</v>
      </c>
      <c r="F100">
        <v>310</v>
      </c>
      <c r="G100">
        <v>51</v>
      </c>
      <c r="H100" s="1">
        <v>43816</v>
      </c>
      <c r="I100">
        <v>1</v>
      </c>
      <c r="J100">
        <v>90.517300000000006</v>
      </c>
      <c r="K100">
        <v>-1</v>
      </c>
      <c r="L100" s="14">
        <f>ABS(Tabla1[[#This Row],[Cantidad ]])</f>
        <v>1</v>
      </c>
      <c r="M100" s="14">
        <f>Tabla1[[#This Row],[cant]]*Tabla1[[#This Row],[Precio ]]</f>
        <v>90.517300000000006</v>
      </c>
      <c r="N100" s="14">
        <f>+Tabla1[[#This Row],[Cantidad ]]*Tabla1[[#This Row],[Precio ]]</f>
        <v>-90.517300000000006</v>
      </c>
    </row>
    <row r="101" spans="1:14" x14ac:dyDescent="0.25">
      <c r="A101">
        <v>12378</v>
      </c>
      <c r="B101" t="s">
        <v>978</v>
      </c>
      <c r="C101" t="s">
        <v>979</v>
      </c>
      <c r="D101" t="s">
        <v>5233</v>
      </c>
      <c r="E101" s="14" t="str">
        <f>VLOOKUP(Tabla1[[#This Row],[Clave de artículo ]],Hoja1!$N:$R,5,FALSE)</f>
        <v>CYCN</v>
      </c>
      <c r="F101">
        <v>88</v>
      </c>
      <c r="G101">
        <v>51</v>
      </c>
      <c r="H101" s="1">
        <v>43816</v>
      </c>
      <c r="I101">
        <v>1</v>
      </c>
      <c r="J101">
        <v>109.0538</v>
      </c>
      <c r="K101">
        <v>-2</v>
      </c>
      <c r="L101" s="14">
        <f>ABS(Tabla1[[#This Row],[Cantidad ]])</f>
        <v>2</v>
      </c>
      <c r="M101" s="14">
        <f>Tabla1[[#This Row],[cant]]*Tabla1[[#This Row],[Precio ]]</f>
        <v>218.10759999999999</v>
      </c>
      <c r="N101" s="14">
        <f>+Tabla1[[#This Row],[Cantidad ]]*Tabla1[[#This Row],[Precio ]]</f>
        <v>-218.10759999999999</v>
      </c>
    </row>
    <row r="102" spans="1:14" x14ac:dyDescent="0.25">
      <c r="A102">
        <v>12378</v>
      </c>
      <c r="B102" t="s">
        <v>415</v>
      </c>
      <c r="C102" t="s">
        <v>416</v>
      </c>
      <c r="D102" t="s">
        <v>5233</v>
      </c>
      <c r="E102" s="14" t="str">
        <f>VLOOKUP(Tabla1[[#This Row],[Clave de artículo ]],Hoja1!$N:$R,5,FALSE)</f>
        <v>CYCN</v>
      </c>
      <c r="F102">
        <v>88</v>
      </c>
      <c r="G102">
        <v>51</v>
      </c>
      <c r="H102" s="1">
        <v>43816</v>
      </c>
      <c r="I102">
        <v>1</v>
      </c>
      <c r="J102">
        <v>292.31920000000002</v>
      </c>
      <c r="K102">
        <v>-2</v>
      </c>
      <c r="L102" s="14">
        <f>ABS(Tabla1[[#This Row],[Cantidad ]])</f>
        <v>2</v>
      </c>
      <c r="M102" s="14">
        <f>Tabla1[[#This Row],[cant]]*Tabla1[[#This Row],[Precio ]]</f>
        <v>584.63840000000005</v>
      </c>
      <c r="N102" s="14">
        <f>+Tabla1[[#This Row],[Cantidad ]]*Tabla1[[#This Row],[Precio ]]</f>
        <v>-584.63840000000005</v>
      </c>
    </row>
    <row r="103" spans="1:14" x14ac:dyDescent="0.25">
      <c r="A103">
        <v>12377</v>
      </c>
      <c r="B103" t="s">
        <v>5229</v>
      </c>
      <c r="C103" t="s">
        <v>5277</v>
      </c>
      <c r="D103" t="s">
        <v>5278</v>
      </c>
      <c r="E103" s="14" t="str">
        <f>VLOOKUP(Tabla1[[#This Row],[Clave de artículo ]],Hoja1!$N:$R,5,FALSE)</f>
        <v>CYCN</v>
      </c>
      <c r="F103">
        <v>82</v>
      </c>
      <c r="G103">
        <v>51</v>
      </c>
      <c r="H103" s="1">
        <v>43816</v>
      </c>
      <c r="I103">
        <v>1</v>
      </c>
      <c r="J103">
        <v>171.55179999999999</v>
      </c>
      <c r="K103">
        <v>-1</v>
      </c>
      <c r="L103" s="14">
        <f>ABS(Tabla1[[#This Row],[Cantidad ]])</f>
        <v>1</v>
      </c>
      <c r="M103" s="14">
        <f>Tabla1[[#This Row],[cant]]*Tabla1[[#This Row],[Precio ]]</f>
        <v>171.55179999999999</v>
      </c>
      <c r="N103" s="14">
        <f>+Tabla1[[#This Row],[Cantidad ]]*Tabla1[[#This Row],[Precio ]]</f>
        <v>-171.55179999999999</v>
      </c>
    </row>
    <row r="104" spans="1:14" x14ac:dyDescent="0.25">
      <c r="A104">
        <v>12376</v>
      </c>
      <c r="B104" t="s">
        <v>829</v>
      </c>
      <c r="C104" t="s">
        <v>170</v>
      </c>
      <c r="D104" t="s">
        <v>5233</v>
      </c>
      <c r="E104" s="14" t="str">
        <f>VLOOKUP(Tabla1[[#This Row],[Clave de artículo ]],Hoja1!$N:$R,5,FALSE)</f>
        <v>CYCN</v>
      </c>
      <c r="F104">
        <v>3</v>
      </c>
      <c r="G104">
        <v>51</v>
      </c>
      <c r="H104" s="1">
        <v>43816</v>
      </c>
      <c r="I104">
        <v>1</v>
      </c>
      <c r="J104">
        <v>100</v>
      </c>
      <c r="K104">
        <v>-3</v>
      </c>
      <c r="L104" s="14">
        <f>ABS(Tabla1[[#This Row],[Cantidad ]])</f>
        <v>3</v>
      </c>
      <c r="M104" s="14">
        <f>Tabla1[[#This Row],[cant]]*Tabla1[[#This Row],[Precio ]]</f>
        <v>300</v>
      </c>
      <c r="N104" s="14">
        <f>+Tabla1[[#This Row],[Cantidad ]]*Tabla1[[#This Row],[Precio ]]</f>
        <v>-300</v>
      </c>
    </row>
    <row r="105" spans="1:14" x14ac:dyDescent="0.25">
      <c r="A105">
        <v>12375</v>
      </c>
      <c r="B105" t="s">
        <v>978</v>
      </c>
      <c r="C105" t="s">
        <v>979</v>
      </c>
      <c r="D105" t="s">
        <v>5233</v>
      </c>
      <c r="E105" s="14" t="str">
        <f>VLOOKUP(Tabla1[[#This Row],[Clave de artículo ]],Hoja1!$N:$R,5,FALSE)</f>
        <v>CYCN</v>
      </c>
      <c r="F105">
        <v>210</v>
      </c>
      <c r="G105">
        <v>51</v>
      </c>
      <c r="H105" s="1">
        <v>43816</v>
      </c>
      <c r="I105">
        <v>1</v>
      </c>
      <c r="J105">
        <v>109.0538</v>
      </c>
      <c r="K105">
        <v>-1</v>
      </c>
      <c r="L105" s="14">
        <f>ABS(Tabla1[[#This Row],[Cantidad ]])</f>
        <v>1</v>
      </c>
      <c r="M105" s="14">
        <f>Tabla1[[#This Row],[cant]]*Tabla1[[#This Row],[Precio ]]</f>
        <v>109.0538</v>
      </c>
      <c r="N105" s="14">
        <f>+Tabla1[[#This Row],[Cantidad ]]*Tabla1[[#This Row],[Precio ]]</f>
        <v>-109.0538</v>
      </c>
    </row>
    <row r="106" spans="1:14" x14ac:dyDescent="0.25">
      <c r="A106">
        <v>12374</v>
      </c>
      <c r="B106" t="s">
        <v>201</v>
      </c>
      <c r="C106" t="s">
        <v>1042</v>
      </c>
      <c r="D106" t="s">
        <v>5226</v>
      </c>
      <c r="E106" s="14" t="str">
        <f>VLOOKUP(Tabla1[[#This Row],[Clave de artículo ]],Hoja1!$N:$R,5,FALSE)</f>
        <v>INS</v>
      </c>
      <c r="F106" t="s">
        <v>64</v>
      </c>
      <c r="G106">
        <v>51</v>
      </c>
      <c r="H106" s="1">
        <v>43816</v>
      </c>
      <c r="I106"/>
      <c r="J106">
        <v>85.623199999999997</v>
      </c>
      <c r="K106">
        <v>-1</v>
      </c>
      <c r="L106" s="14">
        <f>ABS(Tabla1[[#This Row],[Cantidad ]])</f>
        <v>1</v>
      </c>
      <c r="M106" s="14">
        <f>Tabla1[[#This Row],[cant]]*Tabla1[[#This Row],[Precio ]]</f>
        <v>85.623199999999997</v>
      </c>
      <c r="N106" s="14">
        <f>+Tabla1[[#This Row],[Cantidad ]]*Tabla1[[#This Row],[Precio ]]</f>
        <v>-85.623199999999997</v>
      </c>
    </row>
    <row r="107" spans="1:14" x14ac:dyDescent="0.25">
      <c r="A107">
        <v>12373</v>
      </c>
      <c r="B107" t="s">
        <v>5178</v>
      </c>
      <c r="C107" t="s">
        <v>5179</v>
      </c>
      <c r="D107" t="s">
        <v>5233</v>
      </c>
      <c r="E107" s="14" t="str">
        <f>VLOOKUP(Tabla1[[#This Row],[Clave de artículo ]],Hoja1!$N:$R,5,FALSE)</f>
        <v>CYCN</v>
      </c>
      <c r="F107">
        <v>148</v>
      </c>
      <c r="G107">
        <v>51</v>
      </c>
      <c r="H107" s="1">
        <v>43816</v>
      </c>
      <c r="I107">
        <v>1</v>
      </c>
      <c r="J107">
        <v>180</v>
      </c>
      <c r="K107">
        <v>-1</v>
      </c>
      <c r="L107" s="14">
        <f>ABS(Tabla1[[#This Row],[Cantidad ]])</f>
        <v>1</v>
      </c>
      <c r="M107" s="14">
        <f>Tabla1[[#This Row],[cant]]*Tabla1[[#This Row],[Precio ]]</f>
        <v>180</v>
      </c>
      <c r="N107" s="14">
        <f>+Tabla1[[#This Row],[Cantidad ]]*Tabla1[[#This Row],[Precio ]]</f>
        <v>-180</v>
      </c>
    </row>
    <row r="108" spans="1:14" x14ac:dyDescent="0.25">
      <c r="A108">
        <v>12372</v>
      </c>
      <c r="B108" t="s">
        <v>978</v>
      </c>
      <c r="C108" t="s">
        <v>979</v>
      </c>
      <c r="D108" t="s">
        <v>5233</v>
      </c>
      <c r="E108" s="14" t="str">
        <f>VLOOKUP(Tabla1[[#This Row],[Clave de artículo ]],Hoja1!$N:$R,5,FALSE)</f>
        <v>CYCN</v>
      </c>
      <c r="F108">
        <v>3</v>
      </c>
      <c r="G108">
        <v>51</v>
      </c>
      <c r="H108" s="1">
        <v>43816</v>
      </c>
      <c r="I108">
        <v>1</v>
      </c>
      <c r="J108">
        <v>85.345600000000005</v>
      </c>
      <c r="K108">
        <v>-1</v>
      </c>
      <c r="L108" s="14">
        <f>ABS(Tabla1[[#This Row],[Cantidad ]])</f>
        <v>1</v>
      </c>
      <c r="M108" s="14">
        <f>Tabla1[[#This Row],[cant]]*Tabla1[[#This Row],[Precio ]]</f>
        <v>85.345600000000005</v>
      </c>
      <c r="N108" s="14">
        <f>+Tabla1[[#This Row],[Cantidad ]]*Tabla1[[#This Row],[Precio ]]</f>
        <v>-85.345600000000005</v>
      </c>
    </row>
    <row r="109" spans="1:14" x14ac:dyDescent="0.25">
      <c r="A109">
        <v>12372</v>
      </c>
      <c r="B109" t="s">
        <v>819</v>
      </c>
      <c r="C109" t="s">
        <v>820</v>
      </c>
      <c r="D109" t="s">
        <v>5233</v>
      </c>
      <c r="E109" s="14" t="str">
        <f>VLOOKUP(Tabla1[[#This Row],[Clave de artículo ]],Hoja1!$N:$R,5,FALSE)</f>
        <v>CYCN</v>
      </c>
      <c r="F109">
        <v>3</v>
      </c>
      <c r="G109">
        <v>51</v>
      </c>
      <c r="H109" s="1">
        <v>43816</v>
      </c>
      <c r="I109">
        <v>1</v>
      </c>
      <c r="J109">
        <v>221.95490000000001</v>
      </c>
      <c r="K109">
        <v>-1</v>
      </c>
      <c r="L109" s="14">
        <f>ABS(Tabla1[[#This Row],[Cantidad ]])</f>
        <v>1</v>
      </c>
      <c r="M109" s="14">
        <f>Tabla1[[#This Row],[cant]]*Tabla1[[#This Row],[Precio ]]</f>
        <v>221.95490000000001</v>
      </c>
      <c r="N109" s="14">
        <f>+Tabla1[[#This Row],[Cantidad ]]*Tabla1[[#This Row],[Precio ]]</f>
        <v>-221.95490000000001</v>
      </c>
    </row>
    <row r="110" spans="1:14" x14ac:dyDescent="0.25">
      <c r="A110">
        <v>12372</v>
      </c>
      <c r="B110" t="s">
        <v>755</v>
      </c>
      <c r="C110" t="s">
        <v>756</v>
      </c>
      <c r="D110" t="s">
        <v>5233</v>
      </c>
      <c r="E110" s="14" t="str">
        <f>VLOOKUP(Tabla1[[#This Row],[Clave de artículo ]],Hoja1!$N:$R,5,FALSE)</f>
        <v>CYCN</v>
      </c>
      <c r="F110">
        <v>3</v>
      </c>
      <c r="G110">
        <v>51</v>
      </c>
      <c r="H110" s="1">
        <v>43816</v>
      </c>
      <c r="I110">
        <v>1</v>
      </c>
      <c r="J110">
        <v>221.95490000000001</v>
      </c>
      <c r="K110">
        <v>-1</v>
      </c>
      <c r="L110" s="14">
        <f>ABS(Tabla1[[#This Row],[Cantidad ]])</f>
        <v>1</v>
      </c>
      <c r="M110" s="14">
        <f>Tabla1[[#This Row],[cant]]*Tabla1[[#This Row],[Precio ]]</f>
        <v>221.95490000000001</v>
      </c>
      <c r="N110" s="14">
        <f>+Tabla1[[#This Row],[Cantidad ]]*Tabla1[[#This Row],[Precio ]]</f>
        <v>-221.95490000000001</v>
      </c>
    </row>
    <row r="111" spans="1:14" x14ac:dyDescent="0.25">
      <c r="A111">
        <v>12372</v>
      </c>
      <c r="B111" t="s">
        <v>1288</v>
      </c>
      <c r="C111" t="s">
        <v>1289</v>
      </c>
      <c r="D111" t="s">
        <v>5233</v>
      </c>
      <c r="E111" s="14" t="str">
        <f>VLOOKUP(Tabla1[[#This Row],[Clave de artículo ]],Hoja1!$N:$R,5,FALSE)</f>
        <v>CYCN</v>
      </c>
      <c r="F111">
        <v>3</v>
      </c>
      <c r="G111">
        <v>51</v>
      </c>
      <c r="H111" s="1">
        <v>43816</v>
      </c>
      <c r="I111">
        <v>1</v>
      </c>
      <c r="J111">
        <v>228.12029999999999</v>
      </c>
      <c r="K111">
        <v>-1</v>
      </c>
      <c r="L111" s="14">
        <f>ABS(Tabla1[[#This Row],[Cantidad ]])</f>
        <v>1</v>
      </c>
      <c r="M111" s="14">
        <f>Tabla1[[#This Row],[cant]]*Tabla1[[#This Row],[Precio ]]</f>
        <v>228.12029999999999</v>
      </c>
      <c r="N111" s="14">
        <f>+Tabla1[[#This Row],[Cantidad ]]*Tabla1[[#This Row],[Precio ]]</f>
        <v>-228.12029999999999</v>
      </c>
    </row>
    <row r="112" spans="1:14" x14ac:dyDescent="0.25">
      <c r="A112">
        <v>12371</v>
      </c>
      <c r="B112" t="s">
        <v>75</v>
      </c>
      <c r="C112" t="s">
        <v>76</v>
      </c>
      <c r="D112" t="s">
        <v>5220</v>
      </c>
      <c r="E112" s="14" t="str">
        <f>VLOOKUP(Tabla1[[#This Row],[Clave de artículo ]],Hoja1!$N:$R,5,FALSE)</f>
        <v>COP</v>
      </c>
      <c r="F112">
        <v>67</v>
      </c>
      <c r="G112">
        <v>51</v>
      </c>
      <c r="H112" s="1">
        <v>43816</v>
      </c>
      <c r="I112">
        <v>1</v>
      </c>
      <c r="J112">
        <v>387.27710000000002</v>
      </c>
      <c r="K112">
        <v>-1</v>
      </c>
      <c r="L112" s="14">
        <f>ABS(Tabla1[[#This Row],[Cantidad ]])</f>
        <v>1</v>
      </c>
      <c r="M112" s="14">
        <f>Tabla1[[#This Row],[cant]]*Tabla1[[#This Row],[Precio ]]</f>
        <v>387.27710000000002</v>
      </c>
      <c r="N112" s="14">
        <f>+Tabla1[[#This Row],[Cantidad ]]*Tabla1[[#This Row],[Precio ]]</f>
        <v>-387.27710000000002</v>
      </c>
    </row>
    <row r="113" spans="1:14" x14ac:dyDescent="0.25">
      <c r="A113">
        <v>12370</v>
      </c>
      <c r="B113" t="s">
        <v>978</v>
      </c>
      <c r="C113" t="s">
        <v>979</v>
      </c>
      <c r="D113" t="s">
        <v>5233</v>
      </c>
      <c r="E113" s="14" t="str">
        <f>VLOOKUP(Tabla1[[#This Row],[Clave de artículo ]],Hoja1!$N:$R,5,FALSE)</f>
        <v>CYCN</v>
      </c>
      <c r="F113">
        <v>105</v>
      </c>
      <c r="G113">
        <v>51</v>
      </c>
      <c r="H113" s="1">
        <v>43816</v>
      </c>
      <c r="I113">
        <v>1</v>
      </c>
      <c r="J113">
        <v>144.86259999999999</v>
      </c>
      <c r="K113">
        <v>-1</v>
      </c>
      <c r="L113" s="14">
        <f>ABS(Tabla1[[#This Row],[Cantidad ]])</f>
        <v>1</v>
      </c>
      <c r="M113" s="14">
        <f>Tabla1[[#This Row],[cant]]*Tabla1[[#This Row],[Precio ]]</f>
        <v>144.86259999999999</v>
      </c>
      <c r="N113" s="14">
        <f>+Tabla1[[#This Row],[Cantidad ]]*Tabla1[[#This Row],[Precio ]]</f>
        <v>-144.86259999999999</v>
      </c>
    </row>
    <row r="114" spans="1:14" x14ac:dyDescent="0.25">
      <c r="A114">
        <v>12369</v>
      </c>
      <c r="B114" t="s">
        <v>2076</v>
      </c>
      <c r="C114" t="s">
        <v>2077</v>
      </c>
      <c r="D114" t="s">
        <v>5239</v>
      </c>
      <c r="E114" s="14" t="str">
        <f>VLOOKUP(Tabla1[[#This Row],[Clave de artículo ]],Hoja1!$N:$R,5,FALSE)</f>
        <v>INS</v>
      </c>
      <c r="F114">
        <v>85</v>
      </c>
      <c r="G114">
        <v>51</v>
      </c>
      <c r="H114" s="1">
        <v>43816</v>
      </c>
      <c r="I114">
        <v>1</v>
      </c>
      <c r="J114">
        <v>24.6</v>
      </c>
      <c r="K114">
        <v>-5</v>
      </c>
      <c r="L114" s="14">
        <f>ABS(Tabla1[[#This Row],[Cantidad ]])</f>
        <v>5</v>
      </c>
      <c r="M114" s="14">
        <f>Tabla1[[#This Row],[cant]]*Tabla1[[#This Row],[Precio ]]</f>
        <v>123</v>
      </c>
      <c r="N114" s="14">
        <f>+Tabla1[[#This Row],[Cantidad ]]*Tabla1[[#This Row],[Precio ]]</f>
        <v>-123</v>
      </c>
    </row>
    <row r="115" spans="1:14" x14ac:dyDescent="0.25">
      <c r="A115">
        <v>12369</v>
      </c>
      <c r="B115" t="s">
        <v>978</v>
      </c>
      <c r="C115" t="s">
        <v>979</v>
      </c>
      <c r="D115" t="s">
        <v>5233</v>
      </c>
      <c r="E115" s="14" t="str">
        <f>VLOOKUP(Tabla1[[#This Row],[Clave de artículo ]],Hoja1!$N:$R,5,FALSE)</f>
        <v>CYCN</v>
      </c>
      <c r="F115">
        <v>85</v>
      </c>
      <c r="G115">
        <v>51</v>
      </c>
      <c r="H115" s="1">
        <v>43816</v>
      </c>
      <c r="I115">
        <v>1</v>
      </c>
      <c r="J115">
        <v>109.0538</v>
      </c>
      <c r="K115">
        <v>-1</v>
      </c>
      <c r="L115" s="14">
        <f>ABS(Tabla1[[#This Row],[Cantidad ]])</f>
        <v>1</v>
      </c>
      <c r="M115" s="14">
        <f>Tabla1[[#This Row],[cant]]*Tabla1[[#This Row],[Precio ]]</f>
        <v>109.0538</v>
      </c>
      <c r="N115" s="14">
        <f>+Tabla1[[#This Row],[Cantidad ]]*Tabla1[[#This Row],[Precio ]]</f>
        <v>-109.0538</v>
      </c>
    </row>
    <row r="116" spans="1:14" x14ac:dyDescent="0.25">
      <c r="A116">
        <v>12368</v>
      </c>
      <c r="B116" t="s">
        <v>5229</v>
      </c>
      <c r="C116" t="s">
        <v>5277</v>
      </c>
      <c r="D116" t="s">
        <v>5278</v>
      </c>
      <c r="E116" s="14" t="str">
        <f>VLOOKUP(Tabla1[[#This Row],[Clave de artículo ]],Hoja1!$N:$R,5,FALSE)</f>
        <v>CYCN</v>
      </c>
      <c r="F116">
        <v>39</v>
      </c>
      <c r="G116">
        <v>51</v>
      </c>
      <c r="H116" s="1">
        <v>43816</v>
      </c>
      <c r="I116">
        <v>1</v>
      </c>
      <c r="J116">
        <v>171.55179999999999</v>
      </c>
      <c r="K116">
        <v>-3</v>
      </c>
      <c r="L116" s="14">
        <f>ABS(Tabla1[[#This Row],[Cantidad ]])</f>
        <v>3</v>
      </c>
      <c r="M116" s="14">
        <f>Tabla1[[#This Row],[cant]]*Tabla1[[#This Row],[Precio ]]</f>
        <v>514.65539999999999</v>
      </c>
      <c r="N116" s="14">
        <f>+Tabla1[[#This Row],[Cantidad ]]*Tabla1[[#This Row],[Precio ]]</f>
        <v>-514.65539999999999</v>
      </c>
    </row>
    <row r="117" spans="1:14" x14ac:dyDescent="0.25">
      <c r="A117">
        <v>12368</v>
      </c>
      <c r="B117" t="s">
        <v>31</v>
      </c>
      <c r="C117" t="s">
        <v>5172</v>
      </c>
      <c r="D117" t="s">
        <v>5252</v>
      </c>
      <c r="E117" s="14" t="str">
        <f>VLOOKUP(Tabla1[[#This Row],[Clave de artículo ]],Hoja1!$N:$R,5,FALSE)</f>
        <v>COP</v>
      </c>
      <c r="F117">
        <v>39</v>
      </c>
      <c r="G117">
        <v>51</v>
      </c>
      <c r="H117" s="1">
        <v>43816</v>
      </c>
      <c r="I117">
        <v>1</v>
      </c>
      <c r="J117">
        <v>243.03620000000001</v>
      </c>
      <c r="K117">
        <v>-2</v>
      </c>
      <c r="L117" s="14">
        <f>ABS(Tabla1[[#This Row],[Cantidad ]])</f>
        <v>2</v>
      </c>
      <c r="M117" s="14">
        <f>Tabla1[[#This Row],[cant]]*Tabla1[[#This Row],[Precio ]]</f>
        <v>486.07240000000002</v>
      </c>
      <c r="N117" s="14">
        <f>+Tabla1[[#This Row],[Cantidad ]]*Tabla1[[#This Row],[Precio ]]</f>
        <v>-486.07240000000002</v>
      </c>
    </row>
    <row r="118" spans="1:14" x14ac:dyDescent="0.25">
      <c r="A118">
        <v>12367</v>
      </c>
      <c r="B118" t="s">
        <v>51</v>
      </c>
      <c r="C118" t="s">
        <v>52</v>
      </c>
      <c r="D118" t="s">
        <v>5231</v>
      </c>
      <c r="E118" s="14" t="str">
        <f>VLOOKUP(Tabla1[[#This Row],[Clave de artículo ]],Hoja1!$N:$R,5,FALSE)</f>
        <v>CYCN</v>
      </c>
      <c r="F118" t="s">
        <v>64</v>
      </c>
      <c r="G118">
        <v>51</v>
      </c>
      <c r="H118" s="1">
        <v>43816</v>
      </c>
      <c r="I118"/>
      <c r="J118">
        <v>38.793199999999999</v>
      </c>
      <c r="K118">
        <v>-2</v>
      </c>
      <c r="L118" s="14">
        <f>ABS(Tabla1[[#This Row],[Cantidad ]])</f>
        <v>2</v>
      </c>
      <c r="M118" s="14">
        <f>Tabla1[[#This Row],[cant]]*Tabla1[[#This Row],[Precio ]]</f>
        <v>77.586399999999998</v>
      </c>
      <c r="N118" s="14">
        <f>+Tabla1[[#This Row],[Cantidad ]]*Tabla1[[#This Row],[Precio ]]</f>
        <v>-77.586399999999998</v>
      </c>
    </row>
    <row r="119" spans="1:14" x14ac:dyDescent="0.25">
      <c r="A119">
        <v>12367</v>
      </c>
      <c r="B119" t="s">
        <v>5045</v>
      </c>
      <c r="C119" t="s">
        <v>5046</v>
      </c>
      <c r="D119" t="s">
        <v>5231</v>
      </c>
      <c r="E119" s="14" t="str">
        <f>VLOOKUP(Tabla1[[#This Row],[Clave de artículo ]],Hoja1!$N:$R,5,FALSE)</f>
        <v>CYCN</v>
      </c>
      <c r="F119" t="s">
        <v>64</v>
      </c>
      <c r="G119">
        <v>51</v>
      </c>
      <c r="H119" s="1">
        <v>43816</v>
      </c>
      <c r="I119"/>
      <c r="J119">
        <v>179.5042</v>
      </c>
      <c r="K119">
        <v>-1</v>
      </c>
      <c r="L119" s="14">
        <f>ABS(Tabla1[[#This Row],[Cantidad ]])</f>
        <v>1</v>
      </c>
      <c r="M119" s="14">
        <f>Tabla1[[#This Row],[cant]]*Tabla1[[#This Row],[Precio ]]</f>
        <v>179.5042</v>
      </c>
      <c r="N119" s="14">
        <f>+Tabla1[[#This Row],[Cantidad ]]*Tabla1[[#This Row],[Precio ]]</f>
        <v>-179.5042</v>
      </c>
    </row>
    <row r="120" spans="1:14" x14ac:dyDescent="0.25">
      <c r="A120">
        <v>12366</v>
      </c>
      <c r="B120" t="s">
        <v>978</v>
      </c>
      <c r="C120" t="s">
        <v>979</v>
      </c>
      <c r="D120" t="s">
        <v>5233</v>
      </c>
      <c r="E120" s="14" t="str">
        <f>VLOOKUP(Tabla1[[#This Row],[Clave de artículo ]],Hoja1!$N:$R,5,FALSE)</f>
        <v>CYCN</v>
      </c>
      <c r="F120" t="s">
        <v>64</v>
      </c>
      <c r="G120">
        <v>51</v>
      </c>
      <c r="H120" s="1">
        <v>43816</v>
      </c>
      <c r="I120"/>
      <c r="J120">
        <v>205</v>
      </c>
      <c r="K120">
        <v>-2</v>
      </c>
      <c r="L120" s="14">
        <f>ABS(Tabla1[[#This Row],[Cantidad ]])</f>
        <v>2</v>
      </c>
      <c r="M120" s="14">
        <f>Tabla1[[#This Row],[cant]]*Tabla1[[#This Row],[Precio ]]</f>
        <v>410</v>
      </c>
      <c r="N120" s="14">
        <f>+Tabla1[[#This Row],[Cantidad ]]*Tabla1[[#This Row],[Precio ]]</f>
        <v>-410</v>
      </c>
    </row>
    <row r="121" spans="1:14" x14ac:dyDescent="0.25">
      <c r="A121">
        <v>12365</v>
      </c>
      <c r="B121" t="s">
        <v>5178</v>
      </c>
      <c r="C121" t="s">
        <v>5179</v>
      </c>
      <c r="D121" t="s">
        <v>5233</v>
      </c>
      <c r="E121" s="14" t="str">
        <f>VLOOKUP(Tabla1[[#This Row],[Clave de artículo ]],Hoja1!$N:$R,5,FALSE)</f>
        <v>CYCN</v>
      </c>
      <c r="F121">
        <v>311</v>
      </c>
      <c r="G121">
        <v>51</v>
      </c>
      <c r="H121" s="1">
        <v>43816</v>
      </c>
      <c r="I121">
        <v>1</v>
      </c>
      <c r="J121">
        <v>180</v>
      </c>
      <c r="K121">
        <v>-1</v>
      </c>
      <c r="L121" s="14">
        <f>ABS(Tabla1[[#This Row],[Cantidad ]])</f>
        <v>1</v>
      </c>
      <c r="M121" s="14">
        <f>Tabla1[[#This Row],[cant]]*Tabla1[[#This Row],[Precio ]]</f>
        <v>180</v>
      </c>
      <c r="N121" s="14">
        <f>+Tabla1[[#This Row],[Cantidad ]]*Tabla1[[#This Row],[Precio ]]</f>
        <v>-180</v>
      </c>
    </row>
    <row r="122" spans="1:14" x14ac:dyDescent="0.25">
      <c r="A122">
        <v>12365</v>
      </c>
      <c r="B122" t="s">
        <v>978</v>
      </c>
      <c r="C122" t="s">
        <v>979</v>
      </c>
      <c r="D122" t="s">
        <v>5233</v>
      </c>
      <c r="E122" s="14" t="str">
        <f>VLOOKUP(Tabla1[[#This Row],[Clave de artículo ]],Hoja1!$N:$R,5,FALSE)</f>
        <v>CYCN</v>
      </c>
      <c r="F122">
        <v>311</v>
      </c>
      <c r="G122">
        <v>51</v>
      </c>
      <c r="H122" s="1">
        <v>43816</v>
      </c>
      <c r="I122">
        <v>1</v>
      </c>
      <c r="J122">
        <v>109.0538</v>
      </c>
      <c r="K122">
        <v>-1</v>
      </c>
      <c r="L122" s="14">
        <f>ABS(Tabla1[[#This Row],[Cantidad ]])</f>
        <v>1</v>
      </c>
      <c r="M122" s="14">
        <f>Tabla1[[#This Row],[cant]]*Tabla1[[#This Row],[Precio ]]</f>
        <v>109.0538</v>
      </c>
      <c r="N122" s="14">
        <f>+Tabla1[[#This Row],[Cantidad ]]*Tabla1[[#This Row],[Precio ]]</f>
        <v>-109.0538</v>
      </c>
    </row>
    <row r="123" spans="1:14" x14ac:dyDescent="0.25">
      <c r="A123">
        <v>12365</v>
      </c>
      <c r="B123" t="s">
        <v>517</v>
      </c>
      <c r="C123" t="s">
        <v>518</v>
      </c>
      <c r="D123" t="s">
        <v>5233</v>
      </c>
      <c r="E123" s="14" t="str">
        <f>VLOOKUP(Tabla1[[#This Row],[Clave de artículo ]],Hoja1!$N:$R,5,FALSE)</f>
        <v>CYCN</v>
      </c>
      <c r="F123">
        <v>311</v>
      </c>
      <c r="G123">
        <v>51</v>
      </c>
      <c r="H123" s="1">
        <v>43816</v>
      </c>
      <c r="I123">
        <v>1</v>
      </c>
      <c r="J123">
        <v>449.64359999999999</v>
      </c>
      <c r="K123">
        <v>-1</v>
      </c>
      <c r="L123" s="14">
        <f>ABS(Tabla1[[#This Row],[Cantidad ]])</f>
        <v>1</v>
      </c>
      <c r="M123" s="14">
        <f>Tabla1[[#This Row],[cant]]*Tabla1[[#This Row],[Precio ]]</f>
        <v>449.64359999999999</v>
      </c>
      <c r="N123" s="14">
        <f>+Tabla1[[#This Row],[Cantidad ]]*Tabla1[[#This Row],[Precio ]]</f>
        <v>-449.64359999999999</v>
      </c>
    </row>
    <row r="124" spans="1:14" x14ac:dyDescent="0.25">
      <c r="A124">
        <v>12364</v>
      </c>
      <c r="B124" t="s">
        <v>978</v>
      </c>
      <c r="C124" t="s">
        <v>979</v>
      </c>
      <c r="D124" t="s">
        <v>5233</v>
      </c>
      <c r="E124" s="14" t="str">
        <f>VLOOKUP(Tabla1[[#This Row],[Clave de artículo ]],Hoja1!$N:$R,5,FALSE)</f>
        <v>CYCN</v>
      </c>
      <c r="F124">
        <v>210</v>
      </c>
      <c r="G124">
        <v>51</v>
      </c>
      <c r="H124" s="1">
        <v>43816</v>
      </c>
      <c r="I124">
        <v>1</v>
      </c>
      <c r="J124">
        <v>109.0538</v>
      </c>
      <c r="K124">
        <v>-1</v>
      </c>
      <c r="L124" s="14">
        <f>ABS(Tabla1[[#This Row],[Cantidad ]])</f>
        <v>1</v>
      </c>
      <c r="M124" s="14">
        <f>Tabla1[[#This Row],[cant]]*Tabla1[[#This Row],[Precio ]]</f>
        <v>109.0538</v>
      </c>
      <c r="N124" s="14">
        <f>+Tabla1[[#This Row],[Cantidad ]]*Tabla1[[#This Row],[Precio ]]</f>
        <v>-109.0538</v>
      </c>
    </row>
    <row r="125" spans="1:14" x14ac:dyDescent="0.25">
      <c r="A125">
        <v>12363</v>
      </c>
      <c r="B125" t="s">
        <v>5121</v>
      </c>
      <c r="C125" t="s">
        <v>5160</v>
      </c>
      <c r="D125" t="s">
        <v>5247</v>
      </c>
      <c r="E125" s="14" t="str">
        <f>VLOOKUP(Tabla1[[#This Row],[Clave de artículo ]],Hoja1!$N:$R,5,FALSE)</f>
        <v>INS</v>
      </c>
      <c r="F125">
        <v>19</v>
      </c>
      <c r="G125">
        <v>51</v>
      </c>
      <c r="H125" s="1">
        <v>43815</v>
      </c>
      <c r="I125">
        <v>1</v>
      </c>
      <c r="J125">
        <v>9.7416</v>
      </c>
      <c r="K125">
        <v>-1</v>
      </c>
      <c r="L125" s="14">
        <f>ABS(Tabla1[[#This Row],[Cantidad ]])</f>
        <v>1</v>
      </c>
      <c r="M125" s="14">
        <f>Tabla1[[#This Row],[cant]]*Tabla1[[#This Row],[Precio ]]</f>
        <v>9.7416</v>
      </c>
      <c r="N125" s="14">
        <f>+Tabla1[[#This Row],[Cantidad ]]*Tabla1[[#This Row],[Precio ]]</f>
        <v>-9.7416</v>
      </c>
    </row>
    <row r="126" spans="1:14" x14ac:dyDescent="0.25">
      <c r="A126">
        <v>12363</v>
      </c>
      <c r="B126" t="s">
        <v>5122</v>
      </c>
      <c r="C126" t="s">
        <v>5160</v>
      </c>
      <c r="D126" t="s">
        <v>5247</v>
      </c>
      <c r="E126" s="14" t="str">
        <f>VLOOKUP(Tabla1[[#This Row],[Clave de artículo ]],Hoja1!$N:$R,5,FALSE)</f>
        <v>INS</v>
      </c>
      <c r="F126">
        <v>19</v>
      </c>
      <c r="G126">
        <v>51</v>
      </c>
      <c r="H126" s="1">
        <v>43815</v>
      </c>
      <c r="I126">
        <v>1</v>
      </c>
      <c r="J126">
        <v>9.7416</v>
      </c>
      <c r="K126">
        <v>-1</v>
      </c>
      <c r="L126" s="14">
        <f>ABS(Tabla1[[#This Row],[Cantidad ]])</f>
        <v>1</v>
      </c>
      <c r="M126" s="14">
        <f>Tabla1[[#This Row],[cant]]*Tabla1[[#This Row],[Precio ]]</f>
        <v>9.7416</v>
      </c>
      <c r="N126" s="14">
        <f>+Tabla1[[#This Row],[Cantidad ]]*Tabla1[[#This Row],[Precio ]]</f>
        <v>-9.7416</v>
      </c>
    </row>
    <row r="127" spans="1:14" x14ac:dyDescent="0.25">
      <c r="A127">
        <v>12363</v>
      </c>
      <c r="B127" t="s">
        <v>5120</v>
      </c>
      <c r="C127" t="s">
        <v>5160</v>
      </c>
      <c r="D127" t="s">
        <v>5247</v>
      </c>
      <c r="E127" s="14" t="str">
        <f>VLOOKUP(Tabla1[[#This Row],[Clave de artículo ]],Hoja1!$N:$R,5,FALSE)</f>
        <v>INS</v>
      </c>
      <c r="F127">
        <v>19</v>
      </c>
      <c r="G127">
        <v>51</v>
      </c>
      <c r="H127" s="1">
        <v>43815</v>
      </c>
      <c r="I127">
        <v>1</v>
      </c>
      <c r="J127">
        <v>9.7416</v>
      </c>
      <c r="K127">
        <v>-2</v>
      </c>
      <c r="L127" s="14">
        <f>ABS(Tabla1[[#This Row],[Cantidad ]])</f>
        <v>2</v>
      </c>
      <c r="M127" s="14">
        <f>Tabla1[[#This Row],[cant]]*Tabla1[[#This Row],[Precio ]]</f>
        <v>19.4832</v>
      </c>
      <c r="N127" s="14">
        <f>+Tabla1[[#This Row],[Cantidad ]]*Tabla1[[#This Row],[Precio ]]</f>
        <v>-19.4832</v>
      </c>
    </row>
    <row r="128" spans="1:14" x14ac:dyDescent="0.25">
      <c r="A128">
        <v>12363</v>
      </c>
      <c r="B128" t="s">
        <v>5123</v>
      </c>
      <c r="C128" t="s">
        <v>5161</v>
      </c>
      <c r="D128" t="s">
        <v>5247</v>
      </c>
      <c r="E128" s="14" t="str">
        <f>VLOOKUP(Tabla1[[#This Row],[Clave de artículo ]],Hoja1!$N:$R,5,FALSE)</f>
        <v>INS</v>
      </c>
      <c r="F128">
        <v>19</v>
      </c>
      <c r="G128">
        <v>51</v>
      </c>
      <c r="H128" s="1">
        <v>43815</v>
      </c>
      <c r="I128">
        <v>1</v>
      </c>
      <c r="J128">
        <v>9.7416</v>
      </c>
      <c r="K128">
        <v>-1</v>
      </c>
      <c r="L128" s="14">
        <f>ABS(Tabla1[[#This Row],[Cantidad ]])</f>
        <v>1</v>
      </c>
      <c r="M128" s="14">
        <f>Tabla1[[#This Row],[cant]]*Tabla1[[#This Row],[Precio ]]</f>
        <v>9.7416</v>
      </c>
      <c r="N128" s="14">
        <f>+Tabla1[[#This Row],[Cantidad ]]*Tabla1[[#This Row],[Precio ]]</f>
        <v>-9.7416</v>
      </c>
    </row>
    <row r="129" spans="1:14" x14ac:dyDescent="0.25">
      <c r="A129">
        <v>12363</v>
      </c>
      <c r="B129" t="s">
        <v>120</v>
      </c>
      <c r="C129" t="s">
        <v>1015</v>
      </c>
      <c r="D129" t="s">
        <v>5218</v>
      </c>
      <c r="E129" s="14" t="str">
        <f>VLOOKUP(Tabla1[[#This Row],[Clave de artículo ]],Hoja1!$N:$R,5,FALSE)</f>
        <v>FG</v>
      </c>
      <c r="F129">
        <v>19</v>
      </c>
      <c r="G129">
        <v>51</v>
      </c>
      <c r="H129" s="1">
        <v>43815</v>
      </c>
      <c r="I129">
        <v>1</v>
      </c>
      <c r="J129">
        <v>235</v>
      </c>
      <c r="K129">
        <v>-1</v>
      </c>
      <c r="L129" s="14">
        <f>ABS(Tabla1[[#This Row],[Cantidad ]])</f>
        <v>1</v>
      </c>
      <c r="M129" s="14">
        <f>Tabla1[[#This Row],[cant]]*Tabla1[[#This Row],[Precio ]]</f>
        <v>235</v>
      </c>
      <c r="N129" s="14">
        <f>+Tabla1[[#This Row],[Cantidad ]]*Tabla1[[#This Row],[Precio ]]</f>
        <v>-235</v>
      </c>
    </row>
    <row r="130" spans="1:14" x14ac:dyDescent="0.25">
      <c r="A130">
        <v>12362</v>
      </c>
      <c r="B130" t="s">
        <v>37</v>
      </c>
      <c r="C130" t="s">
        <v>38</v>
      </c>
      <c r="D130" t="s">
        <v>5225</v>
      </c>
      <c r="E130" s="14" t="str">
        <f>VLOOKUP(Tabla1[[#This Row],[Clave de artículo ]],Hoja1!$N:$R,5,FALSE)</f>
        <v>FG</v>
      </c>
      <c r="F130">
        <v>42</v>
      </c>
      <c r="G130">
        <v>51</v>
      </c>
      <c r="H130" s="1">
        <v>43815</v>
      </c>
      <c r="I130">
        <v>1</v>
      </c>
      <c r="J130">
        <v>122.1524</v>
      </c>
      <c r="K130">
        <v>-1</v>
      </c>
      <c r="L130" s="14">
        <f>ABS(Tabla1[[#This Row],[Cantidad ]])</f>
        <v>1</v>
      </c>
      <c r="M130" s="14">
        <f>Tabla1[[#This Row],[cant]]*Tabla1[[#This Row],[Precio ]]</f>
        <v>122.1524</v>
      </c>
      <c r="N130" s="14">
        <f>+Tabla1[[#This Row],[Cantidad ]]*Tabla1[[#This Row],[Precio ]]</f>
        <v>-122.1524</v>
      </c>
    </row>
    <row r="131" spans="1:14" x14ac:dyDescent="0.25">
      <c r="A131">
        <v>12362</v>
      </c>
      <c r="B131" t="s">
        <v>718</v>
      </c>
      <c r="C131" t="s">
        <v>5404</v>
      </c>
      <c r="D131" t="s">
        <v>5232</v>
      </c>
      <c r="E131" s="14" t="str">
        <f>VLOOKUP(Tabla1[[#This Row],[Clave de artículo ]],Hoja1!$N:$R,5,FALSE)</f>
        <v>CYCN</v>
      </c>
      <c r="F131">
        <v>42</v>
      </c>
      <c r="G131">
        <v>51</v>
      </c>
      <c r="H131" s="1">
        <v>43815</v>
      </c>
      <c r="I131">
        <v>1</v>
      </c>
      <c r="J131">
        <v>178.73840000000001</v>
      </c>
      <c r="K131">
        <v>-1</v>
      </c>
      <c r="L131" s="14">
        <f>ABS(Tabla1[[#This Row],[Cantidad ]])</f>
        <v>1</v>
      </c>
      <c r="M131" s="14">
        <f>Tabla1[[#This Row],[cant]]*Tabla1[[#This Row],[Precio ]]</f>
        <v>178.73840000000001</v>
      </c>
      <c r="N131" s="14">
        <f>+Tabla1[[#This Row],[Cantidad ]]*Tabla1[[#This Row],[Precio ]]</f>
        <v>-178.73840000000001</v>
      </c>
    </row>
    <row r="132" spans="1:14" x14ac:dyDescent="0.25">
      <c r="A132">
        <v>12361</v>
      </c>
      <c r="B132" t="s">
        <v>37</v>
      </c>
      <c r="C132" t="s">
        <v>38</v>
      </c>
      <c r="D132" t="s">
        <v>5225</v>
      </c>
      <c r="E132" s="14" t="str">
        <f>VLOOKUP(Tabla1[[#This Row],[Clave de artículo ]],Hoja1!$N:$R,5,FALSE)</f>
        <v>FG</v>
      </c>
      <c r="F132">
        <v>42</v>
      </c>
      <c r="G132">
        <v>4</v>
      </c>
      <c r="H132" s="1">
        <v>43815</v>
      </c>
      <c r="I132">
        <v>1</v>
      </c>
      <c r="J132">
        <v>122.1524</v>
      </c>
      <c r="K132">
        <v>1</v>
      </c>
      <c r="L132" s="14">
        <f>ABS(Tabla1[[#This Row],[Cantidad ]])</f>
        <v>1</v>
      </c>
      <c r="M132" s="14">
        <f>Tabla1[[#This Row],[cant]]*Tabla1[[#This Row],[Precio ]]</f>
        <v>122.1524</v>
      </c>
      <c r="N132" s="14">
        <f>+Tabla1[[#This Row],[Cantidad ]]*Tabla1[[#This Row],[Precio ]]</f>
        <v>122.1524</v>
      </c>
    </row>
    <row r="133" spans="1:14" x14ac:dyDescent="0.25">
      <c r="A133">
        <v>12361</v>
      </c>
      <c r="B133" t="s">
        <v>68</v>
      </c>
      <c r="C133" t="s">
        <v>5287</v>
      </c>
      <c r="D133" t="s">
        <v>5230</v>
      </c>
      <c r="E133" s="14" t="str">
        <f>VLOOKUP(Tabla1[[#This Row],[Clave de artículo ]],Hoja1!$N:$R,5,FALSE)</f>
        <v>CYCN</v>
      </c>
      <c r="F133">
        <v>42</v>
      </c>
      <c r="G133">
        <v>4</v>
      </c>
      <c r="H133" s="1">
        <v>43815</v>
      </c>
      <c r="I133">
        <v>1</v>
      </c>
      <c r="J133">
        <v>278.39929999999998</v>
      </c>
      <c r="K133">
        <v>2</v>
      </c>
      <c r="L133" s="14">
        <f>ABS(Tabla1[[#This Row],[Cantidad ]])</f>
        <v>2</v>
      </c>
      <c r="M133" s="14">
        <f>Tabla1[[#This Row],[cant]]*Tabla1[[#This Row],[Precio ]]</f>
        <v>556.79859999999996</v>
      </c>
      <c r="N133" s="14">
        <f>+Tabla1[[#This Row],[Cantidad ]]*Tabla1[[#This Row],[Precio ]]</f>
        <v>556.79859999999996</v>
      </c>
    </row>
    <row r="134" spans="1:14" x14ac:dyDescent="0.25">
      <c r="A134">
        <v>12361</v>
      </c>
      <c r="B134" t="s">
        <v>718</v>
      </c>
      <c r="C134" t="s">
        <v>5404</v>
      </c>
      <c r="D134" t="s">
        <v>5232</v>
      </c>
      <c r="E134" s="14" t="str">
        <f>VLOOKUP(Tabla1[[#This Row],[Clave de artículo ]],Hoja1!$N:$R,5,FALSE)</f>
        <v>CYCN</v>
      </c>
      <c r="F134">
        <v>42</v>
      </c>
      <c r="G134">
        <v>4</v>
      </c>
      <c r="H134" s="1">
        <v>43815</v>
      </c>
      <c r="I134">
        <v>1</v>
      </c>
      <c r="J134">
        <v>178.73840000000001</v>
      </c>
      <c r="K134">
        <v>1</v>
      </c>
      <c r="L134" s="14">
        <f>ABS(Tabla1[[#This Row],[Cantidad ]])</f>
        <v>1</v>
      </c>
      <c r="M134" s="14">
        <f>Tabla1[[#This Row],[cant]]*Tabla1[[#This Row],[Precio ]]</f>
        <v>178.73840000000001</v>
      </c>
      <c r="N134" s="14">
        <f>+Tabla1[[#This Row],[Cantidad ]]*Tabla1[[#This Row],[Precio ]]</f>
        <v>178.73840000000001</v>
      </c>
    </row>
    <row r="135" spans="1:14" x14ac:dyDescent="0.25">
      <c r="A135">
        <v>12361</v>
      </c>
      <c r="B135" t="s">
        <v>37</v>
      </c>
      <c r="C135" t="s">
        <v>38</v>
      </c>
      <c r="D135" t="s">
        <v>5225</v>
      </c>
      <c r="E135" s="14" t="str">
        <f>VLOOKUP(Tabla1[[#This Row],[Clave de artículo ]],Hoja1!$N:$R,5,FALSE)</f>
        <v>FG</v>
      </c>
      <c r="F135">
        <v>42</v>
      </c>
      <c r="G135">
        <v>51</v>
      </c>
      <c r="H135" s="1">
        <v>43815</v>
      </c>
      <c r="I135">
        <v>1</v>
      </c>
      <c r="J135">
        <v>122.1524</v>
      </c>
      <c r="K135">
        <v>-1</v>
      </c>
      <c r="L135" s="14">
        <f>ABS(Tabla1[[#This Row],[Cantidad ]])</f>
        <v>1</v>
      </c>
      <c r="M135" s="14">
        <f>Tabla1[[#This Row],[cant]]*Tabla1[[#This Row],[Precio ]]</f>
        <v>122.1524</v>
      </c>
      <c r="N135" s="14">
        <f>+Tabla1[[#This Row],[Cantidad ]]*Tabla1[[#This Row],[Precio ]]</f>
        <v>-122.1524</v>
      </c>
    </row>
    <row r="136" spans="1:14" x14ac:dyDescent="0.25">
      <c r="A136">
        <v>12361</v>
      </c>
      <c r="B136" t="s">
        <v>68</v>
      </c>
      <c r="C136" t="s">
        <v>5287</v>
      </c>
      <c r="D136" t="s">
        <v>5230</v>
      </c>
      <c r="E136" s="14" t="str">
        <f>VLOOKUP(Tabla1[[#This Row],[Clave de artículo ]],Hoja1!$N:$R,5,FALSE)</f>
        <v>CYCN</v>
      </c>
      <c r="F136">
        <v>42</v>
      </c>
      <c r="G136">
        <v>51</v>
      </c>
      <c r="H136" s="1">
        <v>43815</v>
      </c>
      <c r="I136">
        <v>1</v>
      </c>
      <c r="J136">
        <v>278.39929999999998</v>
      </c>
      <c r="K136">
        <v>-2</v>
      </c>
      <c r="L136" s="14">
        <f>ABS(Tabla1[[#This Row],[Cantidad ]])</f>
        <v>2</v>
      </c>
      <c r="M136" s="14">
        <f>Tabla1[[#This Row],[cant]]*Tabla1[[#This Row],[Precio ]]</f>
        <v>556.79859999999996</v>
      </c>
      <c r="N136" s="14">
        <f>+Tabla1[[#This Row],[Cantidad ]]*Tabla1[[#This Row],[Precio ]]</f>
        <v>-556.79859999999996</v>
      </c>
    </row>
    <row r="137" spans="1:14" x14ac:dyDescent="0.25">
      <c r="A137">
        <v>12361</v>
      </c>
      <c r="B137" t="s">
        <v>718</v>
      </c>
      <c r="C137" t="s">
        <v>5404</v>
      </c>
      <c r="D137" t="s">
        <v>5232</v>
      </c>
      <c r="E137" s="14" t="str">
        <f>VLOOKUP(Tabla1[[#This Row],[Clave de artículo ]],Hoja1!$N:$R,5,FALSE)</f>
        <v>CYCN</v>
      </c>
      <c r="F137">
        <v>42</v>
      </c>
      <c r="G137">
        <v>51</v>
      </c>
      <c r="H137" s="1">
        <v>43815</v>
      </c>
      <c r="I137">
        <v>1</v>
      </c>
      <c r="J137">
        <v>178.73840000000001</v>
      </c>
      <c r="K137">
        <v>-1</v>
      </c>
      <c r="L137" s="14">
        <f>ABS(Tabla1[[#This Row],[Cantidad ]])</f>
        <v>1</v>
      </c>
      <c r="M137" s="14">
        <f>Tabla1[[#This Row],[cant]]*Tabla1[[#This Row],[Precio ]]</f>
        <v>178.73840000000001</v>
      </c>
      <c r="N137" s="14">
        <f>+Tabla1[[#This Row],[Cantidad ]]*Tabla1[[#This Row],[Precio ]]</f>
        <v>-178.73840000000001</v>
      </c>
    </row>
    <row r="138" spans="1:14" x14ac:dyDescent="0.25">
      <c r="A138">
        <v>12360</v>
      </c>
      <c r="B138" t="s">
        <v>948</v>
      </c>
      <c r="C138" t="s">
        <v>949</v>
      </c>
      <c r="D138" t="s">
        <v>5243</v>
      </c>
      <c r="E138" s="14" t="str">
        <f>VLOOKUP(Tabla1[[#This Row],[Clave de artículo ]],Hoja1!$N:$R,5,FALSE)</f>
        <v>TI</v>
      </c>
      <c r="F138">
        <v>211</v>
      </c>
      <c r="G138">
        <v>51</v>
      </c>
      <c r="H138" s="1">
        <v>43815</v>
      </c>
      <c r="I138">
        <v>1</v>
      </c>
      <c r="J138">
        <v>120.19</v>
      </c>
      <c r="K138">
        <v>-1</v>
      </c>
      <c r="L138" s="14">
        <f>ABS(Tabla1[[#This Row],[Cantidad ]])</f>
        <v>1</v>
      </c>
      <c r="M138" s="14">
        <f>Tabla1[[#This Row],[cant]]*Tabla1[[#This Row],[Precio ]]</f>
        <v>120.19</v>
      </c>
      <c r="N138" s="14">
        <f>+Tabla1[[#This Row],[Cantidad ]]*Tabla1[[#This Row],[Precio ]]</f>
        <v>-120.19</v>
      </c>
    </row>
    <row r="139" spans="1:14" x14ac:dyDescent="0.25">
      <c r="A139">
        <v>12360</v>
      </c>
      <c r="B139" t="s">
        <v>596</v>
      </c>
      <c r="C139" t="s">
        <v>597</v>
      </c>
      <c r="D139" t="s">
        <v>5243</v>
      </c>
      <c r="E139" s="14" t="str">
        <f>VLOOKUP(Tabla1[[#This Row],[Clave de artículo ]],Hoja1!$N:$R,5,FALSE)</f>
        <v>TI</v>
      </c>
      <c r="F139">
        <v>211</v>
      </c>
      <c r="G139">
        <v>51</v>
      </c>
      <c r="H139" s="1">
        <v>43815</v>
      </c>
      <c r="I139">
        <v>1</v>
      </c>
      <c r="J139">
        <v>120.19</v>
      </c>
      <c r="K139">
        <v>-1</v>
      </c>
      <c r="L139" s="14">
        <f>ABS(Tabla1[[#This Row],[Cantidad ]])</f>
        <v>1</v>
      </c>
      <c r="M139" s="14">
        <f>Tabla1[[#This Row],[cant]]*Tabla1[[#This Row],[Precio ]]</f>
        <v>120.19</v>
      </c>
      <c r="N139" s="14">
        <f>+Tabla1[[#This Row],[Cantidad ]]*Tabla1[[#This Row],[Precio ]]</f>
        <v>-120.19</v>
      </c>
    </row>
    <row r="140" spans="1:14" x14ac:dyDescent="0.25">
      <c r="A140">
        <v>12359</v>
      </c>
      <c r="B140" t="s">
        <v>978</v>
      </c>
      <c r="C140" t="s">
        <v>979</v>
      </c>
      <c r="D140" t="s">
        <v>5233</v>
      </c>
      <c r="E140" s="14" t="str">
        <f>VLOOKUP(Tabla1[[#This Row],[Clave de artículo ]],Hoja1!$N:$R,5,FALSE)</f>
        <v>CYCN</v>
      </c>
      <c r="F140">
        <v>96</v>
      </c>
      <c r="G140">
        <v>51</v>
      </c>
      <c r="H140" s="1">
        <v>43815</v>
      </c>
      <c r="I140">
        <v>1</v>
      </c>
      <c r="J140">
        <v>109.0538</v>
      </c>
      <c r="K140">
        <v>-2</v>
      </c>
      <c r="L140" s="14">
        <f>ABS(Tabla1[[#This Row],[Cantidad ]])</f>
        <v>2</v>
      </c>
      <c r="M140" s="14">
        <f>Tabla1[[#This Row],[cant]]*Tabla1[[#This Row],[Precio ]]</f>
        <v>218.10759999999999</v>
      </c>
      <c r="N140" s="14">
        <f>+Tabla1[[#This Row],[Cantidad ]]*Tabla1[[#This Row],[Precio ]]</f>
        <v>-218.10759999999999</v>
      </c>
    </row>
    <row r="141" spans="1:14" x14ac:dyDescent="0.25">
      <c r="A141">
        <v>12358</v>
      </c>
      <c r="B141" t="s">
        <v>385</v>
      </c>
      <c r="C141" t="s">
        <v>386</v>
      </c>
      <c r="D141" t="s">
        <v>5230</v>
      </c>
      <c r="E141" s="14" t="str">
        <f>VLOOKUP(Tabla1[[#This Row],[Clave de artículo ]],Hoja1!$N:$R,5,FALSE)</f>
        <v>CYCN</v>
      </c>
      <c r="F141">
        <v>308</v>
      </c>
      <c r="G141">
        <v>51</v>
      </c>
      <c r="H141" s="1">
        <v>43815</v>
      </c>
      <c r="I141">
        <v>1</v>
      </c>
      <c r="J141">
        <v>211.59700000000001</v>
      </c>
      <c r="K141">
        <v>-3</v>
      </c>
      <c r="L141" s="14">
        <f>ABS(Tabla1[[#This Row],[Cantidad ]])</f>
        <v>3</v>
      </c>
      <c r="M141" s="14">
        <f>Tabla1[[#This Row],[cant]]*Tabla1[[#This Row],[Precio ]]</f>
        <v>634.79100000000005</v>
      </c>
      <c r="N141" s="14">
        <f>+Tabla1[[#This Row],[Cantidad ]]*Tabla1[[#This Row],[Precio ]]</f>
        <v>-634.79100000000005</v>
      </c>
    </row>
    <row r="142" spans="1:14" x14ac:dyDescent="0.25">
      <c r="A142">
        <v>12358</v>
      </c>
      <c r="B142" t="s">
        <v>252</v>
      </c>
      <c r="C142" t="s">
        <v>253</v>
      </c>
      <c r="D142" t="s">
        <v>5257</v>
      </c>
      <c r="E142" s="14" t="str">
        <f>VLOOKUP(Tabla1[[#This Row],[Clave de artículo ]],Hoja1!$N:$R,5,FALSE)</f>
        <v>CYCN</v>
      </c>
      <c r="F142">
        <v>308</v>
      </c>
      <c r="G142">
        <v>51</v>
      </c>
      <c r="H142" s="1">
        <v>43815</v>
      </c>
      <c r="I142">
        <v>1</v>
      </c>
      <c r="J142">
        <v>173.55109999999999</v>
      </c>
      <c r="K142">
        <v>-5</v>
      </c>
      <c r="L142" s="14">
        <f>ABS(Tabla1[[#This Row],[Cantidad ]])</f>
        <v>5</v>
      </c>
      <c r="M142" s="14">
        <f>Tabla1[[#This Row],[cant]]*Tabla1[[#This Row],[Precio ]]</f>
        <v>867.75549999999998</v>
      </c>
      <c r="N142" s="14">
        <f>+Tabla1[[#This Row],[Cantidad ]]*Tabla1[[#This Row],[Precio ]]</f>
        <v>-867.75549999999998</v>
      </c>
    </row>
    <row r="143" spans="1:14" x14ac:dyDescent="0.25">
      <c r="A143">
        <v>12358</v>
      </c>
      <c r="B143" t="s">
        <v>68</v>
      </c>
      <c r="C143" t="s">
        <v>5287</v>
      </c>
      <c r="D143" t="s">
        <v>5230</v>
      </c>
      <c r="E143" s="14" t="str">
        <f>VLOOKUP(Tabla1[[#This Row],[Clave de artículo ]],Hoja1!$N:$R,5,FALSE)</f>
        <v>CYCN</v>
      </c>
      <c r="F143">
        <v>308</v>
      </c>
      <c r="G143">
        <v>51</v>
      </c>
      <c r="H143" s="1">
        <v>43815</v>
      </c>
      <c r="I143">
        <v>1</v>
      </c>
      <c r="J143">
        <v>230.0018</v>
      </c>
      <c r="K143">
        <v>-3</v>
      </c>
      <c r="L143" s="14">
        <f>ABS(Tabla1[[#This Row],[Cantidad ]])</f>
        <v>3</v>
      </c>
      <c r="M143" s="14">
        <f>Tabla1[[#This Row],[cant]]*Tabla1[[#This Row],[Precio ]]</f>
        <v>690.00540000000001</v>
      </c>
      <c r="N143" s="14">
        <f>+Tabla1[[#This Row],[Cantidad ]]*Tabla1[[#This Row],[Precio ]]</f>
        <v>-690.00540000000001</v>
      </c>
    </row>
    <row r="144" spans="1:14" x14ac:dyDescent="0.25">
      <c r="A144">
        <v>12358</v>
      </c>
      <c r="B144" t="s">
        <v>5394</v>
      </c>
      <c r="C144" t="s">
        <v>5395</v>
      </c>
      <c r="D144" t="s">
        <v>5230</v>
      </c>
      <c r="E144" s="14" t="str">
        <f>VLOOKUP(Tabla1[[#This Row],[Clave de artículo ]],Hoja1!$N:$R,5,FALSE)</f>
        <v>CYCN</v>
      </c>
      <c r="F144">
        <v>308</v>
      </c>
      <c r="G144">
        <v>51</v>
      </c>
      <c r="H144" s="1">
        <v>43815</v>
      </c>
      <c r="I144">
        <v>1</v>
      </c>
      <c r="J144">
        <v>515.46709999999996</v>
      </c>
      <c r="K144">
        <v>-5</v>
      </c>
      <c r="L144" s="14">
        <f>ABS(Tabla1[[#This Row],[Cantidad ]])</f>
        <v>5</v>
      </c>
      <c r="M144" s="14">
        <f>Tabla1[[#This Row],[cant]]*Tabla1[[#This Row],[Precio ]]</f>
        <v>2577.3354999999997</v>
      </c>
      <c r="N144" s="14">
        <f>+Tabla1[[#This Row],[Cantidad ]]*Tabla1[[#This Row],[Precio ]]</f>
        <v>-2577.3354999999997</v>
      </c>
    </row>
    <row r="145" spans="1:14" x14ac:dyDescent="0.25">
      <c r="A145">
        <v>12357</v>
      </c>
      <c r="B145" t="s">
        <v>978</v>
      </c>
      <c r="C145" t="s">
        <v>979</v>
      </c>
      <c r="D145" t="s">
        <v>5233</v>
      </c>
      <c r="E145" s="14" t="str">
        <f>VLOOKUP(Tabla1[[#This Row],[Clave de artículo ]],Hoja1!$N:$R,5,FALSE)</f>
        <v>CYCN</v>
      </c>
      <c r="F145">
        <v>18</v>
      </c>
      <c r="G145">
        <v>51</v>
      </c>
      <c r="H145" s="1">
        <v>43815</v>
      </c>
      <c r="I145">
        <v>1</v>
      </c>
      <c r="J145">
        <v>109.0538</v>
      </c>
      <c r="K145">
        <v>-1</v>
      </c>
      <c r="L145" s="14">
        <f>ABS(Tabla1[[#This Row],[Cantidad ]])</f>
        <v>1</v>
      </c>
      <c r="M145" s="14">
        <f>Tabla1[[#This Row],[cant]]*Tabla1[[#This Row],[Precio ]]</f>
        <v>109.0538</v>
      </c>
      <c r="N145" s="14">
        <f>+Tabla1[[#This Row],[Cantidad ]]*Tabla1[[#This Row],[Precio ]]</f>
        <v>-109.0538</v>
      </c>
    </row>
    <row r="146" spans="1:14" x14ac:dyDescent="0.25">
      <c r="A146">
        <v>12356</v>
      </c>
      <c r="B146" t="s">
        <v>37</v>
      </c>
      <c r="C146" t="s">
        <v>38</v>
      </c>
      <c r="D146" t="s">
        <v>5225</v>
      </c>
      <c r="E146" s="14" t="str">
        <f>VLOOKUP(Tabla1[[#This Row],[Clave de artículo ]],Hoja1!$N:$R,5,FALSE)</f>
        <v>FG</v>
      </c>
      <c r="F146">
        <v>42</v>
      </c>
      <c r="G146">
        <v>51</v>
      </c>
      <c r="H146" s="1">
        <v>43815</v>
      </c>
      <c r="I146">
        <v>1</v>
      </c>
      <c r="J146">
        <v>122.1524</v>
      </c>
      <c r="K146">
        <v>-2</v>
      </c>
      <c r="L146" s="14">
        <f>ABS(Tabla1[[#This Row],[Cantidad ]])</f>
        <v>2</v>
      </c>
      <c r="M146" s="14">
        <f>Tabla1[[#This Row],[cant]]*Tabla1[[#This Row],[Precio ]]</f>
        <v>244.3048</v>
      </c>
      <c r="N146" s="14">
        <f>+Tabla1[[#This Row],[Cantidad ]]*Tabla1[[#This Row],[Precio ]]</f>
        <v>-244.3048</v>
      </c>
    </row>
    <row r="147" spans="1:14" x14ac:dyDescent="0.25">
      <c r="A147">
        <v>12356</v>
      </c>
      <c r="B147" t="s">
        <v>5125</v>
      </c>
      <c r="C147" t="s">
        <v>5126</v>
      </c>
      <c r="D147" t="s">
        <v>5253</v>
      </c>
      <c r="E147" s="14" t="str">
        <f>VLOOKUP(Tabla1[[#This Row],[Clave de artículo ]],Hoja1!$N:$R,5,FALSE)</f>
        <v>CYCN</v>
      </c>
      <c r="F147">
        <v>42</v>
      </c>
      <c r="G147">
        <v>51</v>
      </c>
      <c r="H147" s="1">
        <v>43815</v>
      </c>
      <c r="I147">
        <v>1</v>
      </c>
      <c r="J147">
        <v>209.9015</v>
      </c>
      <c r="K147">
        <v>-2</v>
      </c>
      <c r="L147" s="14">
        <f>ABS(Tabla1[[#This Row],[Cantidad ]])</f>
        <v>2</v>
      </c>
      <c r="M147" s="14">
        <f>Tabla1[[#This Row],[cant]]*Tabla1[[#This Row],[Precio ]]</f>
        <v>419.803</v>
      </c>
      <c r="N147" s="14">
        <f>+Tabla1[[#This Row],[Cantidad ]]*Tabla1[[#This Row],[Precio ]]</f>
        <v>-419.803</v>
      </c>
    </row>
    <row r="148" spans="1:14" x14ac:dyDescent="0.25">
      <c r="A148">
        <v>12355</v>
      </c>
      <c r="B148" t="s">
        <v>125</v>
      </c>
      <c r="C148" t="s">
        <v>126</v>
      </c>
      <c r="D148" t="s">
        <v>5233</v>
      </c>
      <c r="E148" s="14" t="str">
        <f>VLOOKUP(Tabla1[[#This Row],[Clave de artículo ]],Hoja1!$N:$R,5,FALSE)</f>
        <v>CYCN</v>
      </c>
      <c r="F148">
        <v>31</v>
      </c>
      <c r="G148">
        <v>51</v>
      </c>
      <c r="H148" s="1">
        <v>43815</v>
      </c>
      <c r="I148">
        <v>1</v>
      </c>
      <c r="J148">
        <v>160.5797</v>
      </c>
      <c r="K148">
        <v>-1</v>
      </c>
      <c r="L148" s="14">
        <f>ABS(Tabla1[[#This Row],[Cantidad ]])</f>
        <v>1</v>
      </c>
      <c r="M148" s="14">
        <f>Tabla1[[#This Row],[cant]]*Tabla1[[#This Row],[Precio ]]</f>
        <v>160.5797</v>
      </c>
      <c r="N148" s="14">
        <f>+Tabla1[[#This Row],[Cantidad ]]*Tabla1[[#This Row],[Precio ]]</f>
        <v>-160.5797</v>
      </c>
    </row>
    <row r="149" spans="1:14" x14ac:dyDescent="0.25">
      <c r="A149">
        <v>12355</v>
      </c>
      <c r="B149" t="s">
        <v>5178</v>
      </c>
      <c r="C149" t="s">
        <v>5179</v>
      </c>
      <c r="D149" t="s">
        <v>5233</v>
      </c>
      <c r="E149" s="14" t="str">
        <f>VLOOKUP(Tabla1[[#This Row],[Clave de artículo ]],Hoja1!$N:$R,5,FALSE)</f>
        <v>CYCN</v>
      </c>
      <c r="F149">
        <v>31</v>
      </c>
      <c r="G149">
        <v>51</v>
      </c>
      <c r="H149" s="1">
        <v>43815</v>
      </c>
      <c r="I149">
        <v>1</v>
      </c>
      <c r="J149">
        <v>180</v>
      </c>
      <c r="K149">
        <v>-1</v>
      </c>
      <c r="L149" s="14">
        <f>ABS(Tabla1[[#This Row],[Cantidad ]])</f>
        <v>1</v>
      </c>
      <c r="M149" s="14">
        <f>Tabla1[[#This Row],[cant]]*Tabla1[[#This Row],[Precio ]]</f>
        <v>180</v>
      </c>
      <c r="N149" s="14">
        <f>+Tabla1[[#This Row],[Cantidad ]]*Tabla1[[#This Row],[Precio ]]</f>
        <v>-180</v>
      </c>
    </row>
    <row r="150" spans="1:14" x14ac:dyDescent="0.25">
      <c r="A150">
        <v>12354</v>
      </c>
      <c r="B150" t="s">
        <v>5385</v>
      </c>
      <c r="C150" t="s">
        <v>5386</v>
      </c>
      <c r="D150" t="s">
        <v>5233</v>
      </c>
      <c r="E150" s="14" t="str">
        <f>VLOOKUP(Tabla1[[#This Row],[Clave de artículo ]],Hoja1!$N:$R,5,FALSE)</f>
        <v>CYCN</v>
      </c>
      <c r="F150">
        <v>135</v>
      </c>
      <c r="G150">
        <v>51</v>
      </c>
      <c r="H150" s="1">
        <v>43815</v>
      </c>
      <c r="I150">
        <v>1</v>
      </c>
      <c r="J150">
        <v>140.5085</v>
      </c>
      <c r="K150">
        <v>-1</v>
      </c>
      <c r="L150" s="14">
        <f>ABS(Tabla1[[#This Row],[Cantidad ]])</f>
        <v>1</v>
      </c>
      <c r="M150" s="14">
        <f>Tabla1[[#This Row],[cant]]*Tabla1[[#This Row],[Precio ]]</f>
        <v>140.5085</v>
      </c>
      <c r="N150" s="14">
        <f>+Tabla1[[#This Row],[Cantidad ]]*Tabla1[[#This Row],[Precio ]]</f>
        <v>-140.5085</v>
      </c>
    </row>
    <row r="151" spans="1:14" x14ac:dyDescent="0.25">
      <c r="A151">
        <v>12353</v>
      </c>
      <c r="B151" t="s">
        <v>2743</v>
      </c>
      <c r="C151" t="s">
        <v>2744</v>
      </c>
      <c r="D151" t="s">
        <v>5398</v>
      </c>
      <c r="E151" s="14" t="str">
        <f>VLOOKUP(Tabla1[[#This Row],[Clave de artículo ]],Hoja1!$N:$R,5,FALSE)</f>
        <v>FG</v>
      </c>
      <c r="F151" t="s">
        <v>64</v>
      </c>
      <c r="G151">
        <v>51</v>
      </c>
      <c r="H151" s="1">
        <v>43815</v>
      </c>
      <c r="I151"/>
      <c r="J151">
        <v>450</v>
      </c>
      <c r="K151">
        <v>-1</v>
      </c>
      <c r="L151" s="14">
        <f>ABS(Tabla1[[#This Row],[Cantidad ]])</f>
        <v>1</v>
      </c>
      <c r="M151" s="14">
        <f>Tabla1[[#This Row],[cant]]*Tabla1[[#This Row],[Precio ]]</f>
        <v>450</v>
      </c>
      <c r="N151" s="14">
        <f>+Tabla1[[#This Row],[Cantidad ]]*Tabla1[[#This Row],[Precio ]]</f>
        <v>-450</v>
      </c>
    </row>
    <row r="152" spans="1:14" x14ac:dyDescent="0.25">
      <c r="A152">
        <v>12352</v>
      </c>
      <c r="B152" t="s">
        <v>120</v>
      </c>
      <c r="C152" t="s">
        <v>1015</v>
      </c>
      <c r="D152" t="s">
        <v>5218</v>
      </c>
      <c r="E152" s="14" t="str">
        <f>VLOOKUP(Tabla1[[#This Row],[Clave de artículo ]],Hoja1!$N:$R,5,FALSE)</f>
        <v>FG</v>
      </c>
      <c r="F152">
        <v>3</v>
      </c>
      <c r="G152">
        <v>51</v>
      </c>
      <c r="H152" s="1">
        <v>43815</v>
      </c>
      <c r="I152">
        <v>1</v>
      </c>
      <c r="J152">
        <v>220</v>
      </c>
      <c r="K152">
        <v>-2</v>
      </c>
      <c r="L152" s="14">
        <f>ABS(Tabla1[[#This Row],[Cantidad ]])</f>
        <v>2</v>
      </c>
      <c r="M152" s="14">
        <f>Tabla1[[#This Row],[cant]]*Tabla1[[#This Row],[Precio ]]</f>
        <v>440</v>
      </c>
      <c r="N152" s="14">
        <f>+Tabla1[[#This Row],[Cantidad ]]*Tabla1[[#This Row],[Precio ]]</f>
        <v>-440</v>
      </c>
    </row>
    <row r="153" spans="1:14" x14ac:dyDescent="0.25">
      <c r="A153">
        <v>12351</v>
      </c>
      <c r="B153" t="s">
        <v>31</v>
      </c>
      <c r="C153" t="s">
        <v>5172</v>
      </c>
      <c r="D153" t="s">
        <v>5252</v>
      </c>
      <c r="E153" s="14" t="str">
        <f>VLOOKUP(Tabla1[[#This Row],[Clave de artículo ]],Hoja1!$N:$R,5,FALSE)</f>
        <v>COP</v>
      </c>
      <c r="F153">
        <v>39</v>
      </c>
      <c r="G153">
        <v>51</v>
      </c>
      <c r="H153" s="1">
        <v>43815</v>
      </c>
      <c r="I153">
        <v>1</v>
      </c>
      <c r="J153">
        <v>243.03620000000001</v>
      </c>
      <c r="K153">
        <v>-2</v>
      </c>
      <c r="L153" s="14">
        <f>ABS(Tabla1[[#This Row],[Cantidad ]])</f>
        <v>2</v>
      </c>
      <c r="M153" s="14">
        <f>Tabla1[[#This Row],[cant]]*Tabla1[[#This Row],[Precio ]]</f>
        <v>486.07240000000002</v>
      </c>
      <c r="N153" s="14">
        <f>+Tabla1[[#This Row],[Cantidad ]]*Tabla1[[#This Row],[Precio ]]</f>
        <v>-486.07240000000002</v>
      </c>
    </row>
    <row r="154" spans="1:14" x14ac:dyDescent="0.25">
      <c r="A154">
        <v>12350</v>
      </c>
      <c r="B154" t="s">
        <v>529</v>
      </c>
      <c r="C154" t="s">
        <v>530</v>
      </c>
      <c r="D154" t="s">
        <v>5233</v>
      </c>
      <c r="E154" s="14" t="str">
        <f>VLOOKUP(Tabla1[[#This Row],[Clave de artículo ]],Hoja1!$N:$R,5,FALSE)</f>
        <v>CYCN</v>
      </c>
      <c r="F154">
        <v>38</v>
      </c>
      <c r="G154">
        <v>51</v>
      </c>
      <c r="H154" s="1">
        <v>43815</v>
      </c>
      <c r="I154">
        <v>1</v>
      </c>
      <c r="J154">
        <v>392.01400000000001</v>
      </c>
      <c r="K154">
        <v>-1</v>
      </c>
      <c r="L154" s="14">
        <f>ABS(Tabla1[[#This Row],[Cantidad ]])</f>
        <v>1</v>
      </c>
      <c r="M154" s="14">
        <f>Tabla1[[#This Row],[cant]]*Tabla1[[#This Row],[Precio ]]</f>
        <v>392.01400000000001</v>
      </c>
      <c r="N154" s="14">
        <f>+Tabla1[[#This Row],[Cantidad ]]*Tabla1[[#This Row],[Precio ]]</f>
        <v>-392.01400000000001</v>
      </c>
    </row>
    <row r="155" spans="1:14" x14ac:dyDescent="0.25">
      <c r="A155">
        <v>12349</v>
      </c>
      <c r="B155" t="s">
        <v>453</v>
      </c>
      <c r="C155" t="s">
        <v>454</v>
      </c>
      <c r="D155" t="s">
        <v>5233</v>
      </c>
      <c r="E155" s="14" t="str">
        <f>VLOOKUP(Tabla1[[#This Row],[Clave de artículo ]],Hoja1!$N:$R,5,FALSE)</f>
        <v>CYCN</v>
      </c>
      <c r="F155">
        <v>110</v>
      </c>
      <c r="G155">
        <v>51</v>
      </c>
      <c r="H155" s="1">
        <v>43815</v>
      </c>
      <c r="I155">
        <v>1</v>
      </c>
      <c r="J155">
        <v>122.0752</v>
      </c>
      <c r="K155">
        <v>-2</v>
      </c>
      <c r="L155" s="14">
        <f>ABS(Tabla1[[#This Row],[Cantidad ]])</f>
        <v>2</v>
      </c>
      <c r="M155" s="14">
        <f>Tabla1[[#This Row],[cant]]*Tabla1[[#This Row],[Precio ]]</f>
        <v>244.15039999999999</v>
      </c>
      <c r="N155" s="14">
        <f>+Tabla1[[#This Row],[Cantidad ]]*Tabla1[[#This Row],[Precio ]]</f>
        <v>-244.15039999999999</v>
      </c>
    </row>
    <row r="156" spans="1:14" x14ac:dyDescent="0.25">
      <c r="A156">
        <v>12349</v>
      </c>
      <c r="B156" t="s">
        <v>455</v>
      </c>
      <c r="C156" t="s">
        <v>456</v>
      </c>
      <c r="D156" t="s">
        <v>5233</v>
      </c>
      <c r="E156" s="14" t="str">
        <f>VLOOKUP(Tabla1[[#This Row],[Clave de artículo ]],Hoja1!$N:$R,5,FALSE)</f>
        <v>CYCN</v>
      </c>
      <c r="F156">
        <v>110</v>
      </c>
      <c r="G156">
        <v>51</v>
      </c>
      <c r="H156" s="1">
        <v>43815</v>
      </c>
      <c r="I156">
        <v>1</v>
      </c>
      <c r="J156">
        <v>122.0752</v>
      </c>
      <c r="K156">
        <v>-2</v>
      </c>
      <c r="L156" s="14">
        <f>ABS(Tabla1[[#This Row],[Cantidad ]])</f>
        <v>2</v>
      </c>
      <c r="M156" s="14">
        <f>Tabla1[[#This Row],[cant]]*Tabla1[[#This Row],[Precio ]]</f>
        <v>244.15039999999999</v>
      </c>
      <c r="N156" s="14">
        <f>+Tabla1[[#This Row],[Cantidad ]]*Tabla1[[#This Row],[Precio ]]</f>
        <v>-244.15039999999999</v>
      </c>
    </row>
    <row r="157" spans="1:14" x14ac:dyDescent="0.25">
      <c r="A157">
        <v>12349</v>
      </c>
      <c r="B157" t="s">
        <v>457</v>
      </c>
      <c r="C157" t="s">
        <v>458</v>
      </c>
      <c r="D157" t="s">
        <v>5233</v>
      </c>
      <c r="E157" s="14" t="str">
        <f>VLOOKUP(Tabla1[[#This Row],[Clave de artículo ]],Hoja1!$N:$R,5,FALSE)</f>
        <v>CYCN</v>
      </c>
      <c r="F157">
        <v>110</v>
      </c>
      <c r="G157">
        <v>51</v>
      </c>
      <c r="H157" s="1">
        <v>43815</v>
      </c>
      <c r="I157">
        <v>1</v>
      </c>
      <c r="J157">
        <v>122.0752</v>
      </c>
      <c r="K157">
        <v>-2</v>
      </c>
      <c r="L157" s="14">
        <f>ABS(Tabla1[[#This Row],[Cantidad ]])</f>
        <v>2</v>
      </c>
      <c r="M157" s="14">
        <f>Tabla1[[#This Row],[cant]]*Tabla1[[#This Row],[Precio ]]</f>
        <v>244.15039999999999</v>
      </c>
      <c r="N157" s="14">
        <f>+Tabla1[[#This Row],[Cantidad ]]*Tabla1[[#This Row],[Precio ]]</f>
        <v>-244.15039999999999</v>
      </c>
    </row>
    <row r="158" spans="1:14" x14ac:dyDescent="0.25">
      <c r="A158">
        <v>12349</v>
      </c>
      <c r="B158" t="s">
        <v>459</v>
      </c>
      <c r="C158" t="s">
        <v>460</v>
      </c>
      <c r="D158" t="s">
        <v>5233</v>
      </c>
      <c r="E158" s="14" t="str">
        <f>VLOOKUP(Tabla1[[#This Row],[Clave de artículo ]],Hoja1!$N:$R,5,FALSE)</f>
        <v>CYCN</v>
      </c>
      <c r="F158">
        <v>110</v>
      </c>
      <c r="G158">
        <v>51</v>
      </c>
      <c r="H158" s="1">
        <v>43815</v>
      </c>
      <c r="I158">
        <v>1</v>
      </c>
      <c r="J158">
        <v>122.0752</v>
      </c>
      <c r="K158">
        <v>-2</v>
      </c>
      <c r="L158" s="14">
        <f>ABS(Tabla1[[#This Row],[Cantidad ]])</f>
        <v>2</v>
      </c>
      <c r="M158" s="14">
        <f>Tabla1[[#This Row],[cant]]*Tabla1[[#This Row],[Precio ]]</f>
        <v>244.15039999999999</v>
      </c>
      <c r="N158" s="14">
        <f>+Tabla1[[#This Row],[Cantidad ]]*Tabla1[[#This Row],[Precio ]]</f>
        <v>-244.15039999999999</v>
      </c>
    </row>
    <row r="159" spans="1:14" x14ac:dyDescent="0.25">
      <c r="A159">
        <v>12348</v>
      </c>
      <c r="B159" t="s">
        <v>5121</v>
      </c>
      <c r="C159" t="s">
        <v>5160</v>
      </c>
      <c r="D159" t="s">
        <v>5247</v>
      </c>
      <c r="E159" s="14" t="str">
        <f>VLOOKUP(Tabla1[[#This Row],[Clave de artículo ]],Hoja1!$N:$R,5,FALSE)</f>
        <v>INS</v>
      </c>
      <c r="F159">
        <v>2</v>
      </c>
      <c r="G159">
        <v>51</v>
      </c>
      <c r="H159" s="1">
        <v>43815</v>
      </c>
      <c r="I159">
        <v>1</v>
      </c>
      <c r="J159">
        <v>8.1999999999999993</v>
      </c>
      <c r="K159">
        <v>-4</v>
      </c>
      <c r="L159" s="14">
        <f>ABS(Tabla1[[#This Row],[Cantidad ]])</f>
        <v>4</v>
      </c>
      <c r="M159" s="14">
        <f>Tabla1[[#This Row],[cant]]*Tabla1[[#This Row],[Precio ]]</f>
        <v>32.799999999999997</v>
      </c>
      <c r="N159" s="14">
        <f>+Tabla1[[#This Row],[Cantidad ]]*Tabla1[[#This Row],[Precio ]]</f>
        <v>-32.799999999999997</v>
      </c>
    </row>
    <row r="160" spans="1:14" x14ac:dyDescent="0.25">
      <c r="A160">
        <v>12348</v>
      </c>
      <c r="B160" t="s">
        <v>5122</v>
      </c>
      <c r="C160" t="s">
        <v>5160</v>
      </c>
      <c r="D160" t="s">
        <v>5247</v>
      </c>
      <c r="E160" s="14" t="str">
        <f>VLOOKUP(Tabla1[[#This Row],[Clave de artículo ]],Hoja1!$N:$R,5,FALSE)</f>
        <v>INS</v>
      </c>
      <c r="F160">
        <v>2</v>
      </c>
      <c r="G160">
        <v>51</v>
      </c>
      <c r="H160" s="1">
        <v>43815</v>
      </c>
      <c r="I160">
        <v>1</v>
      </c>
      <c r="J160" s="2">
        <v>8.1999999999999993</v>
      </c>
      <c r="K160">
        <v>-4</v>
      </c>
      <c r="L160" s="14">
        <f>ABS(Tabla1[[#This Row],[Cantidad ]])</f>
        <v>4</v>
      </c>
      <c r="M160" s="14">
        <f>Tabla1[[#This Row],[cant]]*Tabla1[[#This Row],[Precio ]]</f>
        <v>32.799999999999997</v>
      </c>
      <c r="N160" s="14">
        <f>+Tabla1[[#This Row],[Cantidad ]]*Tabla1[[#This Row],[Precio ]]</f>
        <v>-32.799999999999997</v>
      </c>
    </row>
    <row r="161" spans="1:14" x14ac:dyDescent="0.25">
      <c r="A161">
        <v>12348</v>
      </c>
      <c r="B161" t="s">
        <v>5120</v>
      </c>
      <c r="C161" t="s">
        <v>5160</v>
      </c>
      <c r="D161" t="s">
        <v>5247</v>
      </c>
      <c r="E161" s="14" t="str">
        <f>VLOOKUP(Tabla1[[#This Row],[Clave de artículo ]],Hoja1!$N:$R,5,FALSE)</f>
        <v>INS</v>
      </c>
      <c r="F161">
        <v>2</v>
      </c>
      <c r="G161">
        <v>51</v>
      </c>
      <c r="H161" s="1">
        <v>43815</v>
      </c>
      <c r="I161">
        <v>1</v>
      </c>
      <c r="J161">
        <v>8.1999999999999993</v>
      </c>
      <c r="K161">
        <v>-4</v>
      </c>
      <c r="L161" s="14">
        <f>ABS(Tabla1[[#This Row],[Cantidad ]])</f>
        <v>4</v>
      </c>
      <c r="M161" s="14">
        <f>Tabla1[[#This Row],[cant]]*Tabla1[[#This Row],[Precio ]]</f>
        <v>32.799999999999997</v>
      </c>
      <c r="N161" s="14">
        <f>+Tabla1[[#This Row],[Cantidad ]]*Tabla1[[#This Row],[Precio ]]</f>
        <v>-32.799999999999997</v>
      </c>
    </row>
    <row r="162" spans="1:14" x14ac:dyDescent="0.25">
      <c r="A162">
        <v>12348</v>
      </c>
      <c r="B162" t="s">
        <v>5123</v>
      </c>
      <c r="C162" t="s">
        <v>5161</v>
      </c>
      <c r="D162" t="s">
        <v>5247</v>
      </c>
      <c r="E162" s="14" t="str">
        <f>VLOOKUP(Tabla1[[#This Row],[Clave de artículo ]],Hoja1!$N:$R,5,FALSE)</f>
        <v>INS</v>
      </c>
      <c r="F162">
        <v>2</v>
      </c>
      <c r="G162">
        <v>51</v>
      </c>
      <c r="H162" s="1">
        <v>43815</v>
      </c>
      <c r="I162">
        <v>1</v>
      </c>
      <c r="J162">
        <v>8.1999999999999993</v>
      </c>
      <c r="K162">
        <v>-4</v>
      </c>
      <c r="L162" s="14">
        <f>ABS(Tabla1[[#This Row],[Cantidad ]])</f>
        <v>4</v>
      </c>
      <c r="M162" s="14">
        <f>Tabla1[[#This Row],[cant]]*Tabla1[[#This Row],[Precio ]]</f>
        <v>32.799999999999997</v>
      </c>
      <c r="N162" s="14">
        <f>+Tabla1[[#This Row],[Cantidad ]]*Tabla1[[#This Row],[Precio ]]</f>
        <v>-32.799999999999997</v>
      </c>
    </row>
    <row r="163" spans="1:14" x14ac:dyDescent="0.25">
      <c r="A163">
        <v>12348</v>
      </c>
      <c r="B163" t="s">
        <v>199</v>
      </c>
      <c r="C163" t="s">
        <v>200</v>
      </c>
      <c r="D163" t="s">
        <v>5232</v>
      </c>
      <c r="E163" s="14" t="str">
        <f>VLOOKUP(Tabla1[[#This Row],[Clave de artículo ]],Hoja1!$N:$R,5,FALSE)</f>
        <v>CYCN</v>
      </c>
      <c r="F163">
        <v>2</v>
      </c>
      <c r="G163">
        <v>51</v>
      </c>
      <c r="H163" s="1">
        <v>43815</v>
      </c>
      <c r="I163">
        <v>1</v>
      </c>
      <c r="J163">
        <v>85.001199999999997</v>
      </c>
      <c r="K163">
        <v>-2</v>
      </c>
      <c r="L163" s="14">
        <f>ABS(Tabla1[[#This Row],[Cantidad ]])</f>
        <v>2</v>
      </c>
      <c r="M163" s="14">
        <f>Tabla1[[#This Row],[cant]]*Tabla1[[#This Row],[Precio ]]</f>
        <v>170.00239999999999</v>
      </c>
      <c r="N163" s="14">
        <f>+Tabla1[[#This Row],[Cantidad ]]*Tabla1[[#This Row],[Precio ]]</f>
        <v>-170.00239999999999</v>
      </c>
    </row>
    <row r="164" spans="1:14" x14ac:dyDescent="0.25">
      <c r="A164">
        <v>12348</v>
      </c>
      <c r="B164" t="s">
        <v>5385</v>
      </c>
      <c r="C164" t="s">
        <v>5386</v>
      </c>
      <c r="D164" t="s">
        <v>5233</v>
      </c>
      <c r="E164" s="14" t="str">
        <f>VLOOKUP(Tabla1[[#This Row],[Clave de artículo ]],Hoja1!$N:$R,5,FALSE)</f>
        <v>CYCN</v>
      </c>
      <c r="F164">
        <v>2</v>
      </c>
      <c r="G164">
        <v>51</v>
      </c>
      <c r="H164" s="1">
        <v>43815</v>
      </c>
      <c r="I164">
        <v>1</v>
      </c>
      <c r="J164">
        <v>127.735</v>
      </c>
      <c r="K164">
        <v>-1</v>
      </c>
      <c r="L164" s="14">
        <f>ABS(Tabla1[[#This Row],[Cantidad ]])</f>
        <v>1</v>
      </c>
      <c r="M164" s="14">
        <f>Tabla1[[#This Row],[cant]]*Tabla1[[#This Row],[Precio ]]</f>
        <v>127.735</v>
      </c>
      <c r="N164" s="14">
        <f>+Tabla1[[#This Row],[Cantidad ]]*Tabla1[[#This Row],[Precio ]]</f>
        <v>-127.735</v>
      </c>
    </row>
    <row r="165" spans="1:14" x14ac:dyDescent="0.25">
      <c r="A165">
        <v>12348</v>
      </c>
      <c r="B165" t="s">
        <v>68</v>
      </c>
      <c r="C165" t="s">
        <v>5287</v>
      </c>
      <c r="D165" t="s">
        <v>5230</v>
      </c>
      <c r="E165" s="14" t="str">
        <f>VLOOKUP(Tabla1[[#This Row],[Clave de artículo ]],Hoja1!$N:$R,5,FALSE)</f>
        <v>CYCN</v>
      </c>
      <c r="F165">
        <v>2</v>
      </c>
      <c r="G165">
        <v>51</v>
      </c>
      <c r="H165" s="1">
        <v>43815</v>
      </c>
      <c r="I165">
        <v>1</v>
      </c>
      <c r="J165">
        <v>230.0018</v>
      </c>
      <c r="K165">
        <v>-1</v>
      </c>
      <c r="L165" s="14">
        <f>ABS(Tabla1[[#This Row],[Cantidad ]])</f>
        <v>1</v>
      </c>
      <c r="M165" s="14">
        <f>Tabla1[[#This Row],[cant]]*Tabla1[[#This Row],[Precio ]]</f>
        <v>230.0018</v>
      </c>
      <c r="N165" s="14">
        <f>+Tabla1[[#This Row],[Cantidad ]]*Tabla1[[#This Row],[Precio ]]</f>
        <v>-230.0018</v>
      </c>
    </row>
    <row r="166" spans="1:14" x14ac:dyDescent="0.25">
      <c r="A166">
        <v>12348</v>
      </c>
      <c r="B166" t="s">
        <v>13</v>
      </c>
      <c r="C166" t="s">
        <v>5164</v>
      </c>
      <c r="D166" t="s">
        <v>5249</v>
      </c>
      <c r="E166" s="14" t="str">
        <f>VLOOKUP(Tabla1[[#This Row],[Clave de artículo ]],Hoja1!$N:$R,5,FALSE)</f>
        <v>TI</v>
      </c>
      <c r="F166">
        <v>2</v>
      </c>
      <c r="G166">
        <v>51</v>
      </c>
      <c r="H166" s="1">
        <v>43815</v>
      </c>
      <c r="I166">
        <v>1</v>
      </c>
      <c r="J166">
        <v>86.206900000000005</v>
      </c>
      <c r="K166">
        <v>-1</v>
      </c>
      <c r="L166" s="14">
        <f>ABS(Tabla1[[#This Row],[Cantidad ]])</f>
        <v>1</v>
      </c>
      <c r="M166" s="14">
        <f>Tabla1[[#This Row],[cant]]*Tabla1[[#This Row],[Precio ]]</f>
        <v>86.206900000000005</v>
      </c>
      <c r="N166" s="14">
        <f>+Tabla1[[#This Row],[Cantidad ]]*Tabla1[[#This Row],[Precio ]]</f>
        <v>-86.206900000000005</v>
      </c>
    </row>
    <row r="167" spans="1:14" x14ac:dyDescent="0.25">
      <c r="A167">
        <v>12348</v>
      </c>
      <c r="B167" t="s">
        <v>22</v>
      </c>
      <c r="C167" t="s">
        <v>5175</v>
      </c>
      <c r="D167" t="s">
        <v>5249</v>
      </c>
      <c r="E167" s="14" t="str">
        <f>VLOOKUP(Tabla1[[#This Row],[Clave de artículo ]],Hoja1!$N:$R,5,FALSE)</f>
        <v>TI</v>
      </c>
      <c r="F167">
        <v>2</v>
      </c>
      <c r="G167">
        <v>51</v>
      </c>
      <c r="H167" s="1">
        <v>43815</v>
      </c>
      <c r="I167">
        <v>1</v>
      </c>
      <c r="J167">
        <v>86.206900000000005</v>
      </c>
      <c r="K167">
        <v>-1</v>
      </c>
      <c r="L167" s="14">
        <f>ABS(Tabla1[[#This Row],[Cantidad ]])</f>
        <v>1</v>
      </c>
      <c r="M167" s="14">
        <f>Tabla1[[#This Row],[cant]]*Tabla1[[#This Row],[Precio ]]</f>
        <v>86.206900000000005</v>
      </c>
      <c r="N167" s="14">
        <f>+Tabla1[[#This Row],[Cantidad ]]*Tabla1[[#This Row],[Precio ]]</f>
        <v>-86.206900000000005</v>
      </c>
    </row>
    <row r="168" spans="1:14" x14ac:dyDescent="0.25">
      <c r="A168">
        <v>12348</v>
      </c>
      <c r="B168" t="s">
        <v>139</v>
      </c>
      <c r="C168" t="s">
        <v>140</v>
      </c>
      <c r="D168" t="s">
        <v>5230</v>
      </c>
      <c r="E168" s="14" t="str">
        <f>VLOOKUP(Tabla1[[#This Row],[Clave de artículo ]],Hoja1!$N:$R,5,FALSE)</f>
        <v>CYCN</v>
      </c>
      <c r="F168">
        <v>2</v>
      </c>
      <c r="G168">
        <v>51</v>
      </c>
      <c r="H168" s="1">
        <v>43815</v>
      </c>
      <c r="I168">
        <v>1</v>
      </c>
      <c r="J168">
        <v>157.83459999999999</v>
      </c>
      <c r="K168">
        <v>-1</v>
      </c>
      <c r="L168" s="14">
        <f>ABS(Tabla1[[#This Row],[Cantidad ]])</f>
        <v>1</v>
      </c>
      <c r="M168" s="14">
        <f>Tabla1[[#This Row],[cant]]*Tabla1[[#This Row],[Precio ]]</f>
        <v>157.83459999999999</v>
      </c>
      <c r="N168" s="14">
        <f>+Tabla1[[#This Row],[Cantidad ]]*Tabla1[[#This Row],[Precio ]]</f>
        <v>-157.83459999999999</v>
      </c>
    </row>
    <row r="169" spans="1:14" x14ac:dyDescent="0.25">
      <c r="A169">
        <v>12348</v>
      </c>
      <c r="B169" t="s">
        <v>5178</v>
      </c>
      <c r="C169" t="s">
        <v>5179</v>
      </c>
      <c r="D169" t="s">
        <v>5233</v>
      </c>
      <c r="E169" s="14" t="str">
        <f>VLOOKUP(Tabla1[[#This Row],[Clave de artículo ]],Hoja1!$N:$R,5,FALSE)</f>
        <v>CYCN</v>
      </c>
      <c r="F169">
        <v>2</v>
      </c>
      <c r="G169">
        <v>51</v>
      </c>
      <c r="H169" s="1">
        <v>43815</v>
      </c>
      <c r="I169">
        <v>1</v>
      </c>
      <c r="J169">
        <v>160</v>
      </c>
      <c r="K169">
        <v>-1</v>
      </c>
      <c r="L169" s="14">
        <f>ABS(Tabla1[[#This Row],[Cantidad ]])</f>
        <v>1</v>
      </c>
      <c r="M169" s="14">
        <f>Tabla1[[#This Row],[cant]]*Tabla1[[#This Row],[Precio ]]</f>
        <v>160</v>
      </c>
      <c r="N169" s="14">
        <f>+Tabla1[[#This Row],[Cantidad ]]*Tabla1[[#This Row],[Precio ]]</f>
        <v>-160</v>
      </c>
    </row>
    <row r="170" spans="1:14" x14ac:dyDescent="0.25">
      <c r="A170">
        <v>12348</v>
      </c>
      <c r="B170" t="s">
        <v>252</v>
      </c>
      <c r="C170" t="s">
        <v>253</v>
      </c>
      <c r="D170" t="s">
        <v>5257</v>
      </c>
      <c r="E170" s="14" t="str">
        <f>VLOOKUP(Tabla1[[#This Row],[Clave de artículo ]],Hoja1!$N:$R,5,FALSE)</f>
        <v>CYCN</v>
      </c>
      <c r="F170">
        <v>2</v>
      </c>
      <c r="G170">
        <v>51</v>
      </c>
      <c r="H170" s="1">
        <v>43815</v>
      </c>
      <c r="I170">
        <v>1</v>
      </c>
      <c r="J170">
        <v>169.6944</v>
      </c>
      <c r="K170">
        <v>-3</v>
      </c>
      <c r="L170" s="14">
        <f>ABS(Tabla1[[#This Row],[Cantidad ]])</f>
        <v>3</v>
      </c>
      <c r="M170" s="14">
        <f>Tabla1[[#This Row],[cant]]*Tabla1[[#This Row],[Precio ]]</f>
        <v>509.08320000000003</v>
      </c>
      <c r="N170" s="14">
        <f>+Tabla1[[#This Row],[Cantidad ]]*Tabla1[[#This Row],[Precio ]]</f>
        <v>-509.08320000000003</v>
      </c>
    </row>
    <row r="171" spans="1:14" x14ac:dyDescent="0.25">
      <c r="A171">
        <v>12348</v>
      </c>
      <c r="B171" t="s">
        <v>125</v>
      </c>
      <c r="C171" t="s">
        <v>126</v>
      </c>
      <c r="D171" t="s">
        <v>5233</v>
      </c>
      <c r="E171" s="14" t="str">
        <f>VLOOKUP(Tabla1[[#This Row],[Clave de artículo ]],Hoja1!$N:$R,5,FALSE)</f>
        <v>CYCN</v>
      </c>
      <c r="F171">
        <v>2</v>
      </c>
      <c r="G171">
        <v>51</v>
      </c>
      <c r="H171" s="1">
        <v>43815</v>
      </c>
      <c r="I171">
        <v>1</v>
      </c>
      <c r="J171">
        <v>145.98159999999999</v>
      </c>
      <c r="K171">
        <v>-1</v>
      </c>
      <c r="L171" s="14">
        <f>ABS(Tabla1[[#This Row],[Cantidad ]])</f>
        <v>1</v>
      </c>
      <c r="M171" s="14">
        <f>Tabla1[[#This Row],[cant]]*Tabla1[[#This Row],[Precio ]]</f>
        <v>145.98159999999999</v>
      </c>
      <c r="N171" s="14">
        <f>+Tabla1[[#This Row],[Cantidad ]]*Tabla1[[#This Row],[Precio ]]</f>
        <v>-145.98159999999999</v>
      </c>
    </row>
    <row r="172" spans="1:14" x14ac:dyDescent="0.25">
      <c r="A172">
        <v>12348</v>
      </c>
      <c r="B172" t="s">
        <v>2579</v>
      </c>
      <c r="C172" t="s">
        <v>2580</v>
      </c>
      <c r="D172" t="s">
        <v>5234</v>
      </c>
      <c r="E172" s="14" t="str">
        <f>VLOOKUP(Tabla1[[#This Row],[Clave de artículo ]],Hoja1!$N:$R,5,FALSE)</f>
        <v>VAR</v>
      </c>
      <c r="F172">
        <v>2</v>
      </c>
      <c r="G172">
        <v>51</v>
      </c>
      <c r="H172" s="1">
        <v>43815</v>
      </c>
      <c r="I172">
        <v>1</v>
      </c>
      <c r="J172">
        <v>33.189700000000002</v>
      </c>
      <c r="K172">
        <v>-2</v>
      </c>
      <c r="L172" s="14">
        <f>ABS(Tabla1[[#This Row],[Cantidad ]])</f>
        <v>2</v>
      </c>
      <c r="M172" s="14">
        <f>Tabla1[[#This Row],[cant]]*Tabla1[[#This Row],[Precio ]]</f>
        <v>66.379400000000004</v>
      </c>
      <c r="N172" s="14">
        <f>+Tabla1[[#This Row],[Cantidad ]]*Tabla1[[#This Row],[Precio ]]</f>
        <v>-66.379400000000004</v>
      </c>
    </row>
    <row r="173" spans="1:14" x14ac:dyDescent="0.25">
      <c r="A173">
        <v>12347</v>
      </c>
      <c r="B173" t="s">
        <v>8</v>
      </c>
      <c r="C173" t="s">
        <v>5173</v>
      </c>
      <c r="D173" t="s">
        <v>5249</v>
      </c>
      <c r="E173" s="14" t="str">
        <f>VLOOKUP(Tabla1[[#This Row],[Clave de artículo ]],Hoja1!$N:$R,5,FALSE)</f>
        <v>TI</v>
      </c>
      <c r="F173">
        <v>52</v>
      </c>
      <c r="G173">
        <v>51</v>
      </c>
      <c r="H173" s="1">
        <v>43815</v>
      </c>
      <c r="I173">
        <v>1</v>
      </c>
      <c r="J173">
        <v>94.827600000000004</v>
      </c>
      <c r="K173">
        <v>-1</v>
      </c>
      <c r="L173" s="14">
        <f>ABS(Tabla1[[#This Row],[Cantidad ]])</f>
        <v>1</v>
      </c>
      <c r="M173" s="14">
        <f>Tabla1[[#This Row],[cant]]*Tabla1[[#This Row],[Precio ]]</f>
        <v>94.827600000000004</v>
      </c>
      <c r="N173" s="14">
        <f>+Tabla1[[#This Row],[Cantidad ]]*Tabla1[[#This Row],[Precio ]]</f>
        <v>-94.827600000000004</v>
      </c>
    </row>
    <row r="174" spans="1:14" x14ac:dyDescent="0.25">
      <c r="A174">
        <v>12347</v>
      </c>
      <c r="B174" t="s">
        <v>11</v>
      </c>
      <c r="C174" t="s">
        <v>5174</v>
      </c>
      <c r="D174" t="s">
        <v>5249</v>
      </c>
      <c r="E174" s="14" t="str">
        <f>VLOOKUP(Tabla1[[#This Row],[Clave de artículo ]],Hoja1!$N:$R,5,FALSE)</f>
        <v>TI</v>
      </c>
      <c r="F174">
        <v>52</v>
      </c>
      <c r="G174">
        <v>51</v>
      </c>
      <c r="H174" s="1">
        <v>43815</v>
      </c>
      <c r="I174">
        <v>1</v>
      </c>
      <c r="J174">
        <v>94.827600000000004</v>
      </c>
      <c r="K174">
        <v>-1</v>
      </c>
      <c r="L174" s="14">
        <f>ABS(Tabla1[[#This Row],[Cantidad ]])</f>
        <v>1</v>
      </c>
      <c r="M174" s="14">
        <f>Tabla1[[#This Row],[cant]]*Tabla1[[#This Row],[Precio ]]</f>
        <v>94.827600000000004</v>
      </c>
      <c r="N174" s="14">
        <f>+Tabla1[[#This Row],[Cantidad ]]*Tabla1[[#This Row],[Precio ]]</f>
        <v>-94.827600000000004</v>
      </c>
    </row>
    <row r="175" spans="1:14" x14ac:dyDescent="0.25">
      <c r="A175">
        <v>12347</v>
      </c>
      <c r="B175" t="s">
        <v>13</v>
      </c>
      <c r="C175" t="s">
        <v>5164</v>
      </c>
      <c r="D175" t="s">
        <v>5249</v>
      </c>
      <c r="E175" s="14" t="str">
        <f>VLOOKUP(Tabla1[[#This Row],[Clave de artículo ]],Hoja1!$N:$R,5,FALSE)</f>
        <v>TI</v>
      </c>
      <c r="F175">
        <v>52</v>
      </c>
      <c r="G175">
        <v>51</v>
      </c>
      <c r="H175" s="1">
        <v>43815</v>
      </c>
      <c r="I175">
        <v>1</v>
      </c>
      <c r="J175">
        <v>94.827600000000004</v>
      </c>
      <c r="K175">
        <v>-1</v>
      </c>
      <c r="L175" s="14">
        <f>ABS(Tabla1[[#This Row],[Cantidad ]])</f>
        <v>1</v>
      </c>
      <c r="M175" s="14">
        <f>Tabla1[[#This Row],[cant]]*Tabla1[[#This Row],[Precio ]]</f>
        <v>94.827600000000004</v>
      </c>
      <c r="N175" s="14">
        <f>+Tabla1[[#This Row],[Cantidad ]]*Tabla1[[#This Row],[Precio ]]</f>
        <v>-94.827600000000004</v>
      </c>
    </row>
    <row r="176" spans="1:14" x14ac:dyDescent="0.25">
      <c r="A176">
        <v>12346</v>
      </c>
      <c r="B176" t="s">
        <v>48</v>
      </c>
      <c r="C176" t="s">
        <v>49</v>
      </c>
      <c r="D176" t="s">
        <v>5247</v>
      </c>
      <c r="E176" s="14" t="str">
        <f>VLOOKUP(Tabla1[[#This Row],[Clave de artículo ]],Hoja1!$N:$R,5,FALSE)</f>
        <v>INS</v>
      </c>
      <c r="F176">
        <v>145</v>
      </c>
      <c r="G176">
        <v>51</v>
      </c>
      <c r="H176" s="1">
        <v>43815</v>
      </c>
      <c r="I176">
        <v>1</v>
      </c>
      <c r="J176">
        <v>9.2249999999999996</v>
      </c>
      <c r="K176">
        <v>-5</v>
      </c>
      <c r="L176" s="14">
        <f>ABS(Tabla1[[#This Row],[Cantidad ]])</f>
        <v>5</v>
      </c>
      <c r="M176" s="14">
        <f>Tabla1[[#This Row],[cant]]*Tabla1[[#This Row],[Precio ]]</f>
        <v>46.125</v>
      </c>
      <c r="N176" s="14">
        <f>+Tabla1[[#This Row],[Cantidad ]]*Tabla1[[#This Row],[Precio ]]</f>
        <v>-46.125</v>
      </c>
    </row>
    <row r="177" spans="1:14" x14ac:dyDescent="0.25">
      <c r="A177">
        <v>12346</v>
      </c>
      <c r="B177" t="s">
        <v>501</v>
      </c>
      <c r="C177" t="s">
        <v>502</v>
      </c>
      <c r="D177" t="s">
        <v>5247</v>
      </c>
      <c r="E177" s="14" t="str">
        <f>VLOOKUP(Tabla1[[#This Row],[Clave de artículo ]],Hoja1!$N:$R,5,FALSE)</f>
        <v>INS</v>
      </c>
      <c r="F177">
        <v>145</v>
      </c>
      <c r="G177">
        <v>51</v>
      </c>
      <c r="H177" s="1">
        <v>43815</v>
      </c>
      <c r="I177">
        <v>1</v>
      </c>
      <c r="J177">
        <v>10.25</v>
      </c>
      <c r="K177">
        <v>-5</v>
      </c>
      <c r="L177" s="14">
        <f>ABS(Tabla1[[#This Row],[Cantidad ]])</f>
        <v>5</v>
      </c>
      <c r="M177" s="14">
        <f>Tabla1[[#This Row],[cant]]*Tabla1[[#This Row],[Precio ]]</f>
        <v>51.25</v>
      </c>
      <c r="N177" s="14">
        <f>+Tabla1[[#This Row],[Cantidad ]]*Tabla1[[#This Row],[Precio ]]</f>
        <v>-51.25</v>
      </c>
    </row>
    <row r="178" spans="1:14" x14ac:dyDescent="0.25">
      <c r="A178">
        <v>12345</v>
      </c>
      <c r="B178" t="s">
        <v>464</v>
      </c>
      <c r="C178" t="s">
        <v>465</v>
      </c>
      <c r="D178" t="s">
        <v>5227</v>
      </c>
      <c r="E178" s="14" t="str">
        <f>VLOOKUP(Tabla1[[#This Row],[Clave de artículo ]],Hoja1!$N:$R,5,FALSE)</f>
        <v>TI</v>
      </c>
      <c r="F178" t="s">
        <v>64</v>
      </c>
      <c r="G178">
        <v>51</v>
      </c>
      <c r="H178" s="1">
        <v>43815</v>
      </c>
      <c r="I178"/>
      <c r="J178">
        <v>68.965599999999995</v>
      </c>
      <c r="K178">
        <v>-1</v>
      </c>
      <c r="L178" s="14">
        <f>ABS(Tabla1[[#This Row],[Cantidad ]])</f>
        <v>1</v>
      </c>
      <c r="M178" s="14">
        <f>Tabla1[[#This Row],[cant]]*Tabla1[[#This Row],[Precio ]]</f>
        <v>68.965599999999995</v>
      </c>
      <c r="N178" s="14">
        <f>+Tabla1[[#This Row],[Cantidad ]]*Tabla1[[#This Row],[Precio ]]</f>
        <v>-68.965599999999995</v>
      </c>
    </row>
    <row r="179" spans="1:14" x14ac:dyDescent="0.25">
      <c r="A179">
        <v>12345</v>
      </c>
      <c r="B179" t="s">
        <v>466</v>
      </c>
      <c r="C179" t="s">
        <v>467</v>
      </c>
      <c r="D179" t="s">
        <v>5227</v>
      </c>
      <c r="E179" s="14" t="str">
        <f>VLOOKUP(Tabla1[[#This Row],[Clave de artículo ]],Hoja1!$N:$R,5,FALSE)</f>
        <v>TI</v>
      </c>
      <c r="F179" t="s">
        <v>64</v>
      </c>
      <c r="G179">
        <v>51</v>
      </c>
      <c r="H179" s="1">
        <v>43815</v>
      </c>
      <c r="I179"/>
      <c r="J179">
        <v>68.965599999999995</v>
      </c>
      <c r="K179">
        <v>-1</v>
      </c>
      <c r="L179" s="14">
        <f>ABS(Tabla1[[#This Row],[Cantidad ]])</f>
        <v>1</v>
      </c>
      <c r="M179" s="14">
        <f>Tabla1[[#This Row],[cant]]*Tabla1[[#This Row],[Precio ]]</f>
        <v>68.965599999999995</v>
      </c>
      <c r="N179" s="14">
        <f>+Tabla1[[#This Row],[Cantidad ]]*Tabla1[[#This Row],[Precio ]]</f>
        <v>-68.965599999999995</v>
      </c>
    </row>
    <row r="180" spans="1:14" x14ac:dyDescent="0.25">
      <c r="A180">
        <v>12345</v>
      </c>
      <c r="B180" t="s">
        <v>468</v>
      </c>
      <c r="C180" t="s">
        <v>469</v>
      </c>
      <c r="D180" t="s">
        <v>5227</v>
      </c>
      <c r="E180" s="14" t="str">
        <f>VLOOKUP(Tabla1[[#This Row],[Clave de artículo ]],Hoja1!$N:$R,5,FALSE)</f>
        <v>TI</v>
      </c>
      <c r="F180" t="s">
        <v>64</v>
      </c>
      <c r="G180">
        <v>51</v>
      </c>
      <c r="H180" s="1">
        <v>43815</v>
      </c>
      <c r="I180"/>
      <c r="J180">
        <v>68.965599999999995</v>
      </c>
      <c r="K180">
        <v>-1</v>
      </c>
      <c r="L180" s="14">
        <f>ABS(Tabla1[[#This Row],[Cantidad ]])</f>
        <v>1</v>
      </c>
      <c r="M180" s="14">
        <f>Tabla1[[#This Row],[cant]]*Tabla1[[#This Row],[Precio ]]</f>
        <v>68.965599999999995</v>
      </c>
      <c r="N180" s="14">
        <f>+Tabla1[[#This Row],[Cantidad ]]*Tabla1[[#This Row],[Precio ]]</f>
        <v>-68.965599999999995</v>
      </c>
    </row>
    <row r="181" spans="1:14" x14ac:dyDescent="0.25">
      <c r="A181">
        <v>12342</v>
      </c>
      <c r="B181" t="s">
        <v>490</v>
      </c>
      <c r="C181" t="s">
        <v>754</v>
      </c>
      <c r="D181" t="s">
        <v>5233</v>
      </c>
      <c r="E181" s="14" t="str">
        <f>VLOOKUP(Tabla1[[#This Row],[Clave de artículo ]],Hoja1!$N:$R,5,FALSE)</f>
        <v>CYCN</v>
      </c>
      <c r="F181">
        <v>12</v>
      </c>
      <c r="G181">
        <v>4</v>
      </c>
      <c r="H181" s="1">
        <v>43815</v>
      </c>
      <c r="I181">
        <v>1</v>
      </c>
      <c r="J181">
        <v>106.47669999999999</v>
      </c>
      <c r="K181">
        <v>1</v>
      </c>
      <c r="L181" s="14">
        <f>ABS(Tabla1[[#This Row],[Cantidad ]])</f>
        <v>1</v>
      </c>
      <c r="M181" s="14">
        <f>Tabla1[[#This Row],[cant]]*Tabla1[[#This Row],[Precio ]]</f>
        <v>106.47669999999999</v>
      </c>
      <c r="N181" s="14">
        <f>+Tabla1[[#This Row],[Cantidad ]]*Tabla1[[#This Row],[Precio ]]</f>
        <v>106.47669999999999</v>
      </c>
    </row>
    <row r="182" spans="1:14" x14ac:dyDescent="0.25">
      <c r="A182">
        <v>12344</v>
      </c>
      <c r="B182" t="s">
        <v>209</v>
      </c>
      <c r="C182" t="s">
        <v>599</v>
      </c>
      <c r="D182" t="s">
        <v>5250</v>
      </c>
      <c r="E182" s="14" t="str">
        <f>VLOOKUP(Tabla1[[#This Row],[Clave de artículo ]],Hoja1!$N:$R,5,FALSE)</f>
        <v>INS</v>
      </c>
      <c r="F182">
        <v>293</v>
      </c>
      <c r="G182">
        <v>51</v>
      </c>
      <c r="H182" s="1">
        <v>43812</v>
      </c>
      <c r="I182">
        <v>1</v>
      </c>
      <c r="J182">
        <v>39.291699999999999</v>
      </c>
      <c r="K182">
        <v>-5</v>
      </c>
      <c r="L182" s="14">
        <f>ABS(Tabla1[[#This Row],[Cantidad ]])</f>
        <v>5</v>
      </c>
      <c r="M182" s="14">
        <f>Tabla1[[#This Row],[cant]]*Tabla1[[#This Row],[Precio ]]</f>
        <v>196.45849999999999</v>
      </c>
      <c r="N182" s="14">
        <f>+Tabla1[[#This Row],[Cantidad ]]*Tabla1[[#This Row],[Precio ]]</f>
        <v>-196.45849999999999</v>
      </c>
    </row>
    <row r="183" spans="1:14" x14ac:dyDescent="0.25">
      <c r="A183">
        <v>12343</v>
      </c>
      <c r="B183" t="s">
        <v>490</v>
      </c>
      <c r="C183" t="s">
        <v>754</v>
      </c>
      <c r="D183" t="s">
        <v>5233</v>
      </c>
      <c r="E183" s="14" t="str">
        <f>VLOOKUP(Tabla1[[#This Row],[Clave de artículo ]],Hoja1!$N:$R,5,FALSE)</f>
        <v>CYCN</v>
      </c>
      <c r="F183">
        <v>50</v>
      </c>
      <c r="G183">
        <v>51</v>
      </c>
      <c r="H183" s="1">
        <v>43812</v>
      </c>
      <c r="I183">
        <v>1</v>
      </c>
      <c r="J183">
        <v>106.47669999999999</v>
      </c>
      <c r="K183">
        <v>-1</v>
      </c>
      <c r="L183" s="14">
        <f>ABS(Tabla1[[#This Row],[Cantidad ]])</f>
        <v>1</v>
      </c>
      <c r="M183" s="14">
        <f>Tabla1[[#This Row],[cant]]*Tabla1[[#This Row],[Precio ]]</f>
        <v>106.47669999999999</v>
      </c>
      <c r="N183" s="14">
        <f>+Tabla1[[#This Row],[Cantidad ]]*Tabla1[[#This Row],[Precio ]]</f>
        <v>-106.47669999999999</v>
      </c>
    </row>
    <row r="184" spans="1:14" x14ac:dyDescent="0.25">
      <c r="A184">
        <v>12342</v>
      </c>
      <c r="B184" t="s">
        <v>490</v>
      </c>
      <c r="C184" t="s">
        <v>754</v>
      </c>
      <c r="D184" t="s">
        <v>5233</v>
      </c>
      <c r="E184" s="14" t="str">
        <f>VLOOKUP(Tabla1[[#This Row],[Clave de artículo ]],Hoja1!$N:$R,5,FALSE)</f>
        <v>CYCN</v>
      </c>
      <c r="F184">
        <v>12</v>
      </c>
      <c r="G184">
        <v>51</v>
      </c>
      <c r="H184" s="1">
        <v>43812</v>
      </c>
      <c r="I184">
        <v>1</v>
      </c>
      <c r="J184">
        <v>106.47669999999999</v>
      </c>
      <c r="K184">
        <v>-1</v>
      </c>
      <c r="L184" s="14">
        <f>ABS(Tabla1[[#This Row],[Cantidad ]])</f>
        <v>1</v>
      </c>
      <c r="M184" s="14">
        <f>Tabla1[[#This Row],[cant]]*Tabla1[[#This Row],[Precio ]]</f>
        <v>106.47669999999999</v>
      </c>
      <c r="N184" s="14">
        <f>+Tabla1[[#This Row],[Cantidad ]]*Tabla1[[#This Row],[Precio ]]</f>
        <v>-106.47669999999999</v>
      </c>
    </row>
    <row r="185" spans="1:14" x14ac:dyDescent="0.25">
      <c r="A185">
        <v>12341</v>
      </c>
      <c r="B185" t="s">
        <v>5229</v>
      </c>
      <c r="C185" t="s">
        <v>5277</v>
      </c>
      <c r="D185" t="s">
        <v>5278</v>
      </c>
      <c r="E185" s="14" t="str">
        <f>VLOOKUP(Tabla1[[#This Row],[Clave de artículo ]],Hoja1!$N:$R,5,FALSE)</f>
        <v>CYCN</v>
      </c>
      <c r="F185">
        <v>5</v>
      </c>
      <c r="G185">
        <v>51</v>
      </c>
      <c r="H185" s="1">
        <v>43812</v>
      </c>
      <c r="I185">
        <v>1</v>
      </c>
      <c r="J185">
        <v>171.55179999999999</v>
      </c>
      <c r="K185">
        <v>-2</v>
      </c>
      <c r="L185" s="14">
        <f>ABS(Tabla1[[#This Row],[Cantidad ]])</f>
        <v>2</v>
      </c>
      <c r="M185" s="14">
        <f>Tabla1[[#This Row],[cant]]*Tabla1[[#This Row],[Precio ]]</f>
        <v>343.10359999999997</v>
      </c>
      <c r="N185" s="14">
        <f>+Tabla1[[#This Row],[Cantidad ]]*Tabla1[[#This Row],[Precio ]]</f>
        <v>-343.10359999999997</v>
      </c>
    </row>
    <row r="186" spans="1:14" x14ac:dyDescent="0.25">
      <c r="A186">
        <v>12340</v>
      </c>
      <c r="B186" t="s">
        <v>5152</v>
      </c>
      <c r="C186" t="s">
        <v>5153</v>
      </c>
      <c r="D186" t="s">
        <v>5243</v>
      </c>
      <c r="E186" s="14" t="str">
        <f>VLOOKUP(Tabla1[[#This Row],[Clave de artículo ]],Hoja1!$N:$R,5,FALSE)</f>
        <v>TI</v>
      </c>
      <c r="F186">
        <v>37</v>
      </c>
      <c r="G186">
        <v>51</v>
      </c>
      <c r="H186" s="1">
        <v>43812</v>
      </c>
      <c r="I186">
        <v>1</v>
      </c>
      <c r="J186">
        <v>24.9998</v>
      </c>
      <c r="K186">
        <v>-1</v>
      </c>
      <c r="L186" s="14">
        <f>ABS(Tabla1[[#This Row],[Cantidad ]])</f>
        <v>1</v>
      </c>
      <c r="M186" s="14">
        <f>Tabla1[[#This Row],[cant]]*Tabla1[[#This Row],[Precio ]]</f>
        <v>24.9998</v>
      </c>
      <c r="N186" s="14">
        <f>+Tabla1[[#This Row],[Cantidad ]]*Tabla1[[#This Row],[Precio ]]</f>
        <v>-24.9998</v>
      </c>
    </row>
    <row r="187" spans="1:14" x14ac:dyDescent="0.25">
      <c r="A187">
        <v>12340</v>
      </c>
      <c r="B187" t="s">
        <v>5154</v>
      </c>
      <c r="C187" t="s">
        <v>5155</v>
      </c>
      <c r="D187" t="s">
        <v>5243</v>
      </c>
      <c r="E187" s="14" t="str">
        <f>VLOOKUP(Tabla1[[#This Row],[Clave de artículo ]],Hoja1!$N:$R,5,FALSE)</f>
        <v>TI</v>
      </c>
      <c r="F187">
        <v>37</v>
      </c>
      <c r="G187">
        <v>51</v>
      </c>
      <c r="H187" s="1">
        <v>43812</v>
      </c>
      <c r="I187">
        <v>1</v>
      </c>
      <c r="J187">
        <v>24.9998</v>
      </c>
      <c r="K187">
        <v>-1</v>
      </c>
      <c r="L187" s="14">
        <f>ABS(Tabla1[[#This Row],[Cantidad ]])</f>
        <v>1</v>
      </c>
      <c r="M187" s="14">
        <f>Tabla1[[#This Row],[cant]]*Tabla1[[#This Row],[Precio ]]</f>
        <v>24.9998</v>
      </c>
      <c r="N187" s="14">
        <f>+Tabla1[[#This Row],[Cantidad ]]*Tabla1[[#This Row],[Precio ]]</f>
        <v>-24.9998</v>
      </c>
    </row>
    <row r="188" spans="1:14" x14ac:dyDescent="0.25">
      <c r="A188">
        <v>12340</v>
      </c>
      <c r="B188" t="s">
        <v>5156</v>
      </c>
      <c r="C188" t="s">
        <v>5157</v>
      </c>
      <c r="D188" t="s">
        <v>5243</v>
      </c>
      <c r="E188" s="14" t="str">
        <f>VLOOKUP(Tabla1[[#This Row],[Clave de artículo ]],Hoja1!$N:$R,5,FALSE)</f>
        <v>TI</v>
      </c>
      <c r="F188">
        <v>37</v>
      </c>
      <c r="G188">
        <v>51</v>
      </c>
      <c r="H188" s="1">
        <v>43812</v>
      </c>
      <c r="I188">
        <v>1</v>
      </c>
      <c r="J188">
        <v>24.9998</v>
      </c>
      <c r="K188">
        <v>-1</v>
      </c>
      <c r="L188" s="14">
        <f>ABS(Tabla1[[#This Row],[Cantidad ]])</f>
        <v>1</v>
      </c>
      <c r="M188" s="14">
        <f>Tabla1[[#This Row],[cant]]*Tabla1[[#This Row],[Precio ]]</f>
        <v>24.9998</v>
      </c>
      <c r="N188" s="14">
        <f>+Tabla1[[#This Row],[Cantidad ]]*Tabla1[[#This Row],[Precio ]]</f>
        <v>-24.9998</v>
      </c>
    </row>
    <row r="189" spans="1:14" x14ac:dyDescent="0.25">
      <c r="A189">
        <v>12340</v>
      </c>
      <c r="B189" t="s">
        <v>5151</v>
      </c>
      <c r="C189" t="s">
        <v>5221</v>
      </c>
      <c r="D189" t="s">
        <v>5243</v>
      </c>
      <c r="E189" s="14" t="str">
        <f>VLOOKUP(Tabla1[[#This Row],[Clave de artículo ]],Hoja1!$N:$R,5,FALSE)</f>
        <v>TI</v>
      </c>
      <c r="F189">
        <v>37</v>
      </c>
      <c r="G189">
        <v>51</v>
      </c>
      <c r="H189" s="1">
        <v>43812</v>
      </c>
      <c r="I189">
        <v>1</v>
      </c>
      <c r="J189">
        <v>24.9998</v>
      </c>
      <c r="K189">
        <v>-2</v>
      </c>
      <c r="L189" s="14">
        <f>ABS(Tabla1[[#This Row],[Cantidad ]])</f>
        <v>2</v>
      </c>
      <c r="M189" s="14">
        <f>Tabla1[[#This Row],[cant]]*Tabla1[[#This Row],[Precio ]]</f>
        <v>49.999600000000001</v>
      </c>
      <c r="N189" s="14">
        <f>+Tabla1[[#This Row],[Cantidad ]]*Tabla1[[#This Row],[Precio ]]</f>
        <v>-49.999600000000001</v>
      </c>
    </row>
    <row r="190" spans="1:14" x14ac:dyDescent="0.25">
      <c r="A190">
        <v>12339</v>
      </c>
      <c r="B190" t="s">
        <v>315</v>
      </c>
      <c r="C190" t="s">
        <v>316</v>
      </c>
      <c r="D190" t="s">
        <v>5232</v>
      </c>
      <c r="E190" s="14" t="str">
        <f>VLOOKUP(Tabla1[[#This Row],[Clave de artículo ]],Hoja1!$N:$R,5,FALSE)</f>
        <v>CYCN</v>
      </c>
      <c r="F190">
        <v>121</v>
      </c>
      <c r="G190">
        <v>51</v>
      </c>
      <c r="H190" s="1">
        <v>43812</v>
      </c>
      <c r="I190">
        <v>1</v>
      </c>
      <c r="J190">
        <v>115.86969999999999</v>
      </c>
      <c r="K190">
        <v>-10</v>
      </c>
      <c r="L190" s="14">
        <f>ABS(Tabla1[[#This Row],[Cantidad ]])</f>
        <v>10</v>
      </c>
      <c r="M190" s="14">
        <f>Tabla1[[#This Row],[cant]]*Tabla1[[#This Row],[Precio ]]</f>
        <v>1158.6969999999999</v>
      </c>
      <c r="N190" s="14">
        <f>+Tabla1[[#This Row],[Cantidad ]]*Tabla1[[#This Row],[Precio ]]</f>
        <v>-1158.6969999999999</v>
      </c>
    </row>
    <row r="191" spans="1:14" x14ac:dyDescent="0.25">
      <c r="A191">
        <v>12338</v>
      </c>
      <c r="B191" t="s">
        <v>315</v>
      </c>
      <c r="C191" t="s">
        <v>316</v>
      </c>
      <c r="D191" t="s">
        <v>5232</v>
      </c>
      <c r="E191" s="14" t="str">
        <f>VLOOKUP(Tabla1[[#This Row],[Clave de artículo ]],Hoja1!$N:$R,5,FALSE)</f>
        <v>CYCN</v>
      </c>
      <c r="F191">
        <v>121</v>
      </c>
      <c r="G191">
        <v>51</v>
      </c>
      <c r="H191" s="1">
        <v>43812</v>
      </c>
      <c r="I191">
        <v>1</v>
      </c>
      <c r="J191">
        <v>115.86969999999999</v>
      </c>
      <c r="K191">
        <v>-10</v>
      </c>
      <c r="L191" s="14">
        <f>ABS(Tabla1[[#This Row],[Cantidad ]])</f>
        <v>10</v>
      </c>
      <c r="M191" s="14">
        <f>Tabla1[[#This Row],[cant]]*Tabla1[[#This Row],[Precio ]]</f>
        <v>1158.6969999999999</v>
      </c>
      <c r="N191" s="14">
        <f>+Tabla1[[#This Row],[Cantidad ]]*Tabla1[[#This Row],[Precio ]]</f>
        <v>-1158.6969999999999</v>
      </c>
    </row>
    <row r="192" spans="1:14" x14ac:dyDescent="0.25">
      <c r="A192">
        <v>12337</v>
      </c>
      <c r="B192" t="s">
        <v>978</v>
      </c>
      <c r="C192" t="s">
        <v>979</v>
      </c>
      <c r="D192" t="s">
        <v>5233</v>
      </c>
      <c r="E192" s="14" t="str">
        <f>VLOOKUP(Tabla1[[#This Row],[Clave de artículo ]],Hoja1!$N:$R,5,FALSE)</f>
        <v>CYCN</v>
      </c>
      <c r="F192">
        <v>302</v>
      </c>
      <c r="G192">
        <v>51</v>
      </c>
      <c r="H192" s="1">
        <v>43812</v>
      </c>
      <c r="I192">
        <v>1</v>
      </c>
      <c r="J192">
        <v>90.517300000000006</v>
      </c>
      <c r="K192">
        <v>-10</v>
      </c>
      <c r="L192" s="14">
        <f>ABS(Tabla1[[#This Row],[Cantidad ]])</f>
        <v>10</v>
      </c>
      <c r="M192" s="14">
        <f>Tabla1[[#This Row],[cant]]*Tabla1[[#This Row],[Precio ]]</f>
        <v>905.173</v>
      </c>
      <c r="N192" s="14">
        <f>+Tabla1[[#This Row],[Cantidad ]]*Tabla1[[#This Row],[Precio ]]</f>
        <v>-905.173</v>
      </c>
    </row>
    <row r="193" spans="1:14" x14ac:dyDescent="0.25">
      <c r="A193">
        <v>12336</v>
      </c>
      <c r="B193" t="s">
        <v>68</v>
      </c>
      <c r="C193" t="s">
        <v>5287</v>
      </c>
      <c r="D193" t="s">
        <v>5230</v>
      </c>
      <c r="E193" s="14" t="str">
        <f>VLOOKUP(Tabla1[[#This Row],[Clave de artículo ]],Hoja1!$N:$R,5,FALSE)</f>
        <v>CYCN</v>
      </c>
      <c r="F193">
        <v>3</v>
      </c>
      <c r="G193">
        <v>51</v>
      </c>
      <c r="H193" s="1">
        <v>43812</v>
      </c>
      <c r="I193">
        <v>1</v>
      </c>
      <c r="J193">
        <v>230.0018</v>
      </c>
      <c r="K193">
        <v>-3</v>
      </c>
      <c r="L193" s="14">
        <f>ABS(Tabla1[[#This Row],[Cantidad ]])</f>
        <v>3</v>
      </c>
      <c r="M193" s="14">
        <f>Tabla1[[#This Row],[cant]]*Tabla1[[#This Row],[Precio ]]</f>
        <v>690.00540000000001</v>
      </c>
      <c r="N193" s="14">
        <f>+Tabla1[[#This Row],[Cantidad ]]*Tabla1[[#This Row],[Precio ]]</f>
        <v>-690.00540000000001</v>
      </c>
    </row>
    <row r="194" spans="1:14" x14ac:dyDescent="0.25">
      <c r="A194">
        <v>12335</v>
      </c>
      <c r="B194" t="s">
        <v>317</v>
      </c>
      <c r="C194" t="s">
        <v>318</v>
      </c>
      <c r="D194" t="s">
        <v>5248</v>
      </c>
      <c r="E194" s="14" t="str">
        <f>VLOOKUP(Tabla1[[#This Row],[Clave de artículo ]],Hoja1!$N:$R,5,FALSE)</f>
        <v>COP</v>
      </c>
      <c r="F194">
        <v>122</v>
      </c>
      <c r="G194">
        <v>51</v>
      </c>
      <c r="H194" s="1">
        <v>43812</v>
      </c>
      <c r="I194">
        <v>1</v>
      </c>
      <c r="J194">
        <v>454.45780000000002</v>
      </c>
      <c r="K194">
        <v>-1</v>
      </c>
      <c r="L194" s="14">
        <f>ABS(Tabla1[[#This Row],[Cantidad ]])</f>
        <v>1</v>
      </c>
      <c r="M194" s="14">
        <f>Tabla1[[#This Row],[cant]]*Tabla1[[#This Row],[Precio ]]</f>
        <v>454.45780000000002</v>
      </c>
      <c r="N194" s="14">
        <f>+Tabla1[[#This Row],[Cantidad ]]*Tabla1[[#This Row],[Precio ]]</f>
        <v>-454.45780000000002</v>
      </c>
    </row>
    <row r="195" spans="1:14" x14ac:dyDescent="0.25">
      <c r="A195">
        <v>12334</v>
      </c>
      <c r="B195" t="s">
        <v>978</v>
      </c>
      <c r="C195" t="s">
        <v>979</v>
      </c>
      <c r="D195" t="s">
        <v>5233</v>
      </c>
      <c r="E195" s="14" t="str">
        <f>VLOOKUP(Tabla1[[#This Row],[Clave de artículo ]],Hoja1!$N:$R,5,FALSE)</f>
        <v>CYCN</v>
      </c>
      <c r="F195">
        <v>82</v>
      </c>
      <c r="G195">
        <v>51</v>
      </c>
      <c r="H195" s="1">
        <v>43812</v>
      </c>
      <c r="I195">
        <v>1</v>
      </c>
      <c r="J195">
        <v>109.0538</v>
      </c>
      <c r="K195">
        <v>-2</v>
      </c>
      <c r="L195" s="14">
        <f>ABS(Tabla1[[#This Row],[Cantidad ]])</f>
        <v>2</v>
      </c>
      <c r="M195" s="14">
        <f>Tabla1[[#This Row],[cant]]*Tabla1[[#This Row],[Precio ]]</f>
        <v>218.10759999999999</v>
      </c>
      <c r="N195" s="14">
        <f>+Tabla1[[#This Row],[Cantidad ]]*Tabla1[[#This Row],[Precio ]]</f>
        <v>-218.10759999999999</v>
      </c>
    </row>
    <row r="196" spans="1:14" x14ac:dyDescent="0.25">
      <c r="A196">
        <v>12333</v>
      </c>
      <c r="B196" t="s">
        <v>31</v>
      </c>
      <c r="C196" t="s">
        <v>5172</v>
      </c>
      <c r="D196" t="s">
        <v>5252</v>
      </c>
      <c r="E196" s="14" t="str">
        <f>VLOOKUP(Tabla1[[#This Row],[Clave de artículo ]],Hoja1!$N:$R,5,FALSE)</f>
        <v>COP</v>
      </c>
      <c r="F196">
        <v>128</v>
      </c>
      <c r="G196">
        <v>51</v>
      </c>
      <c r="H196" s="1">
        <v>43812</v>
      </c>
      <c r="I196">
        <v>1</v>
      </c>
      <c r="J196">
        <v>243.03620000000001</v>
      </c>
      <c r="K196">
        <v>-1</v>
      </c>
      <c r="L196" s="14">
        <f>ABS(Tabla1[[#This Row],[Cantidad ]])</f>
        <v>1</v>
      </c>
      <c r="M196" s="14">
        <f>Tabla1[[#This Row],[cant]]*Tabla1[[#This Row],[Precio ]]</f>
        <v>243.03620000000001</v>
      </c>
      <c r="N196" s="14">
        <f>+Tabla1[[#This Row],[Cantidad ]]*Tabla1[[#This Row],[Precio ]]</f>
        <v>-243.03620000000001</v>
      </c>
    </row>
    <row r="197" spans="1:14" x14ac:dyDescent="0.25">
      <c r="A197">
        <v>12333</v>
      </c>
      <c r="B197" t="s">
        <v>978</v>
      </c>
      <c r="C197" t="s">
        <v>979</v>
      </c>
      <c r="D197" t="s">
        <v>5233</v>
      </c>
      <c r="E197" s="14" t="str">
        <f>VLOOKUP(Tabla1[[#This Row],[Clave de artículo ]],Hoja1!$N:$R,5,FALSE)</f>
        <v>CYCN</v>
      </c>
      <c r="F197">
        <v>128</v>
      </c>
      <c r="G197">
        <v>51</v>
      </c>
      <c r="H197" s="1">
        <v>43812</v>
      </c>
      <c r="I197">
        <v>1</v>
      </c>
      <c r="J197">
        <v>109.0538</v>
      </c>
      <c r="K197">
        <v>-1</v>
      </c>
      <c r="L197" s="14">
        <f>ABS(Tabla1[[#This Row],[Cantidad ]])</f>
        <v>1</v>
      </c>
      <c r="M197" s="14">
        <f>Tabla1[[#This Row],[cant]]*Tabla1[[#This Row],[Precio ]]</f>
        <v>109.0538</v>
      </c>
      <c r="N197" s="14">
        <f>+Tabla1[[#This Row],[Cantidad ]]*Tabla1[[#This Row],[Precio ]]</f>
        <v>-109.0538</v>
      </c>
    </row>
    <row r="198" spans="1:14" x14ac:dyDescent="0.25">
      <c r="A198">
        <v>12332</v>
      </c>
      <c r="B198" t="s">
        <v>5229</v>
      </c>
      <c r="C198" t="s">
        <v>5277</v>
      </c>
      <c r="D198" t="s">
        <v>5278</v>
      </c>
      <c r="E198" s="14" t="str">
        <f>VLOOKUP(Tabla1[[#This Row],[Clave de artículo ]],Hoja1!$N:$R,5,FALSE)</f>
        <v>CYCN</v>
      </c>
      <c r="F198">
        <v>75</v>
      </c>
      <c r="G198">
        <v>51</v>
      </c>
      <c r="H198" s="1">
        <v>43812</v>
      </c>
      <c r="I198">
        <v>1</v>
      </c>
      <c r="J198">
        <v>334.01130000000001</v>
      </c>
      <c r="K198">
        <v>-2</v>
      </c>
      <c r="L198" s="14">
        <f>ABS(Tabla1[[#This Row],[Cantidad ]])</f>
        <v>2</v>
      </c>
      <c r="M198" s="14">
        <f>Tabla1[[#This Row],[cant]]*Tabla1[[#This Row],[Precio ]]</f>
        <v>668.02260000000001</v>
      </c>
      <c r="N198" s="14">
        <f>+Tabla1[[#This Row],[Cantidad ]]*Tabla1[[#This Row],[Precio ]]</f>
        <v>-668.02260000000001</v>
      </c>
    </row>
    <row r="199" spans="1:14" x14ac:dyDescent="0.25">
      <c r="A199">
        <v>12331</v>
      </c>
      <c r="B199" t="s">
        <v>8</v>
      </c>
      <c r="C199" t="s">
        <v>5173</v>
      </c>
      <c r="D199" t="s">
        <v>5249</v>
      </c>
      <c r="E199" s="14" t="str">
        <f>VLOOKUP(Tabla1[[#This Row],[Clave de artículo ]],Hoja1!$N:$R,5,FALSE)</f>
        <v>TI</v>
      </c>
      <c r="F199">
        <v>3</v>
      </c>
      <c r="G199">
        <v>51</v>
      </c>
      <c r="H199" s="1">
        <v>43812</v>
      </c>
      <c r="I199">
        <v>1</v>
      </c>
      <c r="J199">
        <v>86.206900000000005</v>
      </c>
      <c r="K199">
        <v>-1</v>
      </c>
      <c r="L199" s="14">
        <f>ABS(Tabla1[[#This Row],[Cantidad ]])</f>
        <v>1</v>
      </c>
      <c r="M199" s="14">
        <f>Tabla1[[#This Row],[cant]]*Tabla1[[#This Row],[Precio ]]</f>
        <v>86.206900000000005</v>
      </c>
      <c r="N199" s="14">
        <f>+Tabla1[[#This Row],[Cantidad ]]*Tabla1[[#This Row],[Precio ]]</f>
        <v>-86.206900000000005</v>
      </c>
    </row>
    <row r="200" spans="1:14" x14ac:dyDescent="0.25">
      <c r="A200">
        <v>12331</v>
      </c>
      <c r="B200" t="s">
        <v>11</v>
      </c>
      <c r="C200" t="s">
        <v>5174</v>
      </c>
      <c r="D200" t="s">
        <v>5249</v>
      </c>
      <c r="E200" s="14" t="str">
        <f>VLOOKUP(Tabla1[[#This Row],[Clave de artículo ]],Hoja1!$N:$R,5,FALSE)</f>
        <v>TI</v>
      </c>
      <c r="F200">
        <v>3</v>
      </c>
      <c r="G200">
        <v>51</v>
      </c>
      <c r="H200" s="1">
        <v>43812</v>
      </c>
      <c r="I200">
        <v>1</v>
      </c>
      <c r="J200" s="2">
        <v>86.206900000000005</v>
      </c>
      <c r="K200">
        <v>-1</v>
      </c>
      <c r="L200" s="14">
        <f>ABS(Tabla1[[#This Row],[Cantidad ]])</f>
        <v>1</v>
      </c>
      <c r="M200" s="14">
        <f>Tabla1[[#This Row],[cant]]*Tabla1[[#This Row],[Precio ]]</f>
        <v>86.206900000000005</v>
      </c>
      <c r="N200" s="14">
        <f>+Tabla1[[#This Row],[Cantidad ]]*Tabla1[[#This Row],[Precio ]]</f>
        <v>-86.206900000000005</v>
      </c>
    </row>
    <row r="201" spans="1:14" x14ac:dyDescent="0.25">
      <c r="A201">
        <v>12331</v>
      </c>
      <c r="B201" t="s">
        <v>13</v>
      </c>
      <c r="C201" t="s">
        <v>5164</v>
      </c>
      <c r="D201" t="s">
        <v>5249</v>
      </c>
      <c r="E201" s="14" t="str">
        <f>VLOOKUP(Tabla1[[#This Row],[Clave de artículo ]],Hoja1!$N:$R,5,FALSE)</f>
        <v>TI</v>
      </c>
      <c r="F201">
        <v>3</v>
      </c>
      <c r="G201">
        <v>51</v>
      </c>
      <c r="H201" s="1">
        <v>43812</v>
      </c>
      <c r="I201">
        <v>1</v>
      </c>
      <c r="J201">
        <v>86.206900000000005</v>
      </c>
      <c r="K201">
        <v>-1</v>
      </c>
      <c r="L201" s="14">
        <f>ABS(Tabla1[[#This Row],[Cantidad ]])</f>
        <v>1</v>
      </c>
      <c r="M201" s="14">
        <f>Tabla1[[#This Row],[cant]]*Tabla1[[#This Row],[Precio ]]</f>
        <v>86.206900000000005</v>
      </c>
      <c r="N201" s="14">
        <f>+Tabla1[[#This Row],[Cantidad ]]*Tabla1[[#This Row],[Precio ]]</f>
        <v>-86.206900000000005</v>
      </c>
    </row>
    <row r="202" spans="1:14" x14ac:dyDescent="0.25">
      <c r="A202">
        <v>12331</v>
      </c>
      <c r="B202" t="s">
        <v>22</v>
      </c>
      <c r="C202" t="s">
        <v>5175</v>
      </c>
      <c r="D202" t="s">
        <v>5249</v>
      </c>
      <c r="E202" s="14" t="str">
        <f>VLOOKUP(Tabla1[[#This Row],[Clave de artículo ]],Hoja1!$N:$R,5,FALSE)</f>
        <v>TI</v>
      </c>
      <c r="F202">
        <v>3</v>
      </c>
      <c r="G202">
        <v>51</v>
      </c>
      <c r="H202" s="1">
        <v>43812</v>
      </c>
      <c r="I202">
        <v>1</v>
      </c>
      <c r="J202" s="2">
        <v>86.206900000000005</v>
      </c>
      <c r="K202">
        <v>-2</v>
      </c>
      <c r="L202" s="14">
        <f>ABS(Tabla1[[#This Row],[Cantidad ]])</f>
        <v>2</v>
      </c>
      <c r="M202" s="14">
        <f>Tabla1[[#This Row],[cant]]*Tabla1[[#This Row],[Precio ]]</f>
        <v>172.41380000000001</v>
      </c>
      <c r="N202" s="14">
        <f>+Tabla1[[#This Row],[Cantidad ]]*Tabla1[[#This Row],[Precio ]]</f>
        <v>-172.41380000000001</v>
      </c>
    </row>
    <row r="203" spans="1:14" x14ac:dyDescent="0.25">
      <c r="A203">
        <v>12330</v>
      </c>
      <c r="B203" t="s">
        <v>75</v>
      </c>
      <c r="C203" t="s">
        <v>76</v>
      </c>
      <c r="D203" t="s">
        <v>5220</v>
      </c>
      <c r="E203" s="14" t="str">
        <f>VLOOKUP(Tabla1[[#This Row],[Clave de artículo ]],Hoja1!$N:$R,5,FALSE)</f>
        <v>COP</v>
      </c>
      <c r="F203">
        <v>2</v>
      </c>
      <c r="G203">
        <v>51</v>
      </c>
      <c r="H203" s="1">
        <v>43812</v>
      </c>
      <c r="I203">
        <v>1</v>
      </c>
      <c r="J203">
        <v>357.15559999999999</v>
      </c>
      <c r="K203">
        <v>-4</v>
      </c>
      <c r="L203" s="14">
        <f>ABS(Tabla1[[#This Row],[Cantidad ]])</f>
        <v>4</v>
      </c>
      <c r="M203" s="14">
        <f>Tabla1[[#This Row],[cant]]*Tabla1[[#This Row],[Precio ]]</f>
        <v>1428.6224</v>
      </c>
      <c r="N203" s="14">
        <f>+Tabla1[[#This Row],[Cantidad ]]*Tabla1[[#This Row],[Precio ]]</f>
        <v>-1428.6224</v>
      </c>
    </row>
    <row r="204" spans="1:14" x14ac:dyDescent="0.25">
      <c r="A204">
        <v>12330</v>
      </c>
      <c r="B204" t="s">
        <v>948</v>
      </c>
      <c r="C204" t="s">
        <v>949</v>
      </c>
      <c r="D204" t="s">
        <v>5243</v>
      </c>
      <c r="E204" s="14" t="str">
        <f>VLOOKUP(Tabla1[[#This Row],[Clave de artículo ]],Hoja1!$N:$R,5,FALSE)</f>
        <v>TI</v>
      </c>
      <c r="F204">
        <v>2</v>
      </c>
      <c r="G204">
        <v>51</v>
      </c>
      <c r="H204" s="1">
        <v>43812</v>
      </c>
      <c r="I204">
        <v>1</v>
      </c>
      <c r="J204">
        <v>112.069</v>
      </c>
      <c r="K204">
        <v>-1</v>
      </c>
      <c r="L204" s="14">
        <f>ABS(Tabla1[[#This Row],[Cantidad ]])</f>
        <v>1</v>
      </c>
      <c r="M204" s="14">
        <f>Tabla1[[#This Row],[cant]]*Tabla1[[#This Row],[Precio ]]</f>
        <v>112.069</v>
      </c>
      <c r="N204" s="14">
        <f>+Tabla1[[#This Row],[Cantidad ]]*Tabla1[[#This Row],[Precio ]]</f>
        <v>-112.069</v>
      </c>
    </row>
    <row r="205" spans="1:14" x14ac:dyDescent="0.25">
      <c r="A205">
        <v>12329</v>
      </c>
      <c r="B205" t="s">
        <v>75</v>
      </c>
      <c r="C205" t="s">
        <v>76</v>
      </c>
      <c r="D205" t="s">
        <v>5220</v>
      </c>
      <c r="E205" s="14" t="str">
        <f>VLOOKUP(Tabla1[[#This Row],[Clave de artículo ]],Hoja1!$N:$R,5,FALSE)</f>
        <v>COP</v>
      </c>
      <c r="F205">
        <v>2</v>
      </c>
      <c r="G205">
        <v>51</v>
      </c>
      <c r="H205" s="1">
        <v>43812</v>
      </c>
      <c r="I205">
        <v>1</v>
      </c>
      <c r="J205">
        <v>357.15559999999999</v>
      </c>
      <c r="K205">
        <v>-4</v>
      </c>
      <c r="L205" s="14">
        <f>ABS(Tabla1[[#This Row],[Cantidad ]])</f>
        <v>4</v>
      </c>
      <c r="M205" s="14">
        <f>Tabla1[[#This Row],[cant]]*Tabla1[[#This Row],[Precio ]]</f>
        <v>1428.6224</v>
      </c>
      <c r="N205" s="14">
        <f>+Tabla1[[#This Row],[Cantidad ]]*Tabla1[[#This Row],[Precio ]]</f>
        <v>-1428.6224</v>
      </c>
    </row>
    <row r="206" spans="1:14" x14ac:dyDescent="0.25">
      <c r="A206">
        <v>12329</v>
      </c>
      <c r="B206" t="s">
        <v>950</v>
      </c>
      <c r="C206" t="s">
        <v>951</v>
      </c>
      <c r="D206" t="s">
        <v>5243</v>
      </c>
      <c r="E206" s="14" t="str">
        <f>VLOOKUP(Tabla1[[#This Row],[Clave de artículo ]],Hoja1!$N:$R,5,FALSE)</f>
        <v>TI</v>
      </c>
      <c r="F206">
        <v>2</v>
      </c>
      <c r="G206">
        <v>51</v>
      </c>
      <c r="H206" s="1">
        <v>43812</v>
      </c>
      <c r="I206">
        <v>1</v>
      </c>
      <c r="J206">
        <v>112.069</v>
      </c>
      <c r="K206">
        <v>-1</v>
      </c>
      <c r="L206" s="14">
        <f>ABS(Tabla1[[#This Row],[Cantidad ]])</f>
        <v>1</v>
      </c>
      <c r="M206" s="14">
        <f>Tabla1[[#This Row],[cant]]*Tabla1[[#This Row],[Precio ]]</f>
        <v>112.069</v>
      </c>
      <c r="N206" s="14">
        <f>+Tabla1[[#This Row],[Cantidad ]]*Tabla1[[#This Row],[Precio ]]</f>
        <v>-112.069</v>
      </c>
    </row>
    <row r="207" spans="1:14" x14ac:dyDescent="0.25">
      <c r="A207">
        <v>12328</v>
      </c>
      <c r="B207" t="s">
        <v>952</v>
      </c>
      <c r="C207" t="s">
        <v>953</v>
      </c>
      <c r="D207" t="s">
        <v>5243</v>
      </c>
      <c r="E207" s="14" t="str">
        <f>VLOOKUP(Tabla1[[#This Row],[Clave de artículo ]],Hoja1!$N:$R,5,FALSE)</f>
        <v>TI</v>
      </c>
      <c r="F207">
        <v>2</v>
      </c>
      <c r="G207">
        <v>51</v>
      </c>
      <c r="H207" s="1">
        <v>43812</v>
      </c>
      <c r="I207">
        <v>1</v>
      </c>
      <c r="J207">
        <v>112.069</v>
      </c>
      <c r="K207">
        <v>-1</v>
      </c>
      <c r="L207" s="14">
        <f>ABS(Tabla1[[#This Row],[Cantidad ]])</f>
        <v>1</v>
      </c>
      <c r="M207" s="14">
        <f>Tabla1[[#This Row],[cant]]*Tabla1[[#This Row],[Precio ]]</f>
        <v>112.069</v>
      </c>
      <c r="N207" s="14">
        <f>+Tabla1[[#This Row],[Cantidad ]]*Tabla1[[#This Row],[Precio ]]</f>
        <v>-112.069</v>
      </c>
    </row>
    <row r="208" spans="1:14" x14ac:dyDescent="0.25">
      <c r="A208">
        <v>12328</v>
      </c>
      <c r="B208" t="s">
        <v>596</v>
      </c>
      <c r="C208" t="s">
        <v>597</v>
      </c>
      <c r="D208" t="s">
        <v>5243</v>
      </c>
      <c r="E208" s="14" t="str">
        <f>VLOOKUP(Tabla1[[#This Row],[Clave de artículo ]],Hoja1!$N:$R,5,FALSE)</f>
        <v>TI</v>
      </c>
      <c r="F208">
        <v>2</v>
      </c>
      <c r="G208">
        <v>51</v>
      </c>
      <c r="H208" s="1">
        <v>43812</v>
      </c>
      <c r="I208">
        <v>1</v>
      </c>
      <c r="J208">
        <v>112.069</v>
      </c>
      <c r="K208">
        <v>-1</v>
      </c>
      <c r="L208" s="14">
        <f>ABS(Tabla1[[#This Row],[Cantidad ]])</f>
        <v>1</v>
      </c>
      <c r="M208" s="14">
        <f>Tabla1[[#This Row],[cant]]*Tabla1[[#This Row],[Precio ]]</f>
        <v>112.069</v>
      </c>
      <c r="N208" s="14">
        <f>+Tabla1[[#This Row],[Cantidad ]]*Tabla1[[#This Row],[Precio ]]</f>
        <v>-112.069</v>
      </c>
    </row>
    <row r="209" spans="1:14" x14ac:dyDescent="0.25">
      <c r="A209">
        <v>12328</v>
      </c>
      <c r="B209" t="s">
        <v>153</v>
      </c>
      <c r="C209" t="s">
        <v>154</v>
      </c>
      <c r="D209" t="s">
        <v>5225</v>
      </c>
      <c r="E209" s="14" t="str">
        <f>VLOOKUP(Tabla1[[#This Row],[Clave de artículo ]],Hoja1!$N:$R,5,FALSE)</f>
        <v>FG</v>
      </c>
      <c r="F209">
        <v>2</v>
      </c>
      <c r="G209">
        <v>51</v>
      </c>
      <c r="H209" s="1">
        <v>43812</v>
      </c>
      <c r="I209">
        <v>1</v>
      </c>
      <c r="J209">
        <v>61.740299999999998</v>
      </c>
      <c r="K209">
        <v>-1</v>
      </c>
      <c r="L209" s="14">
        <f>ABS(Tabla1[[#This Row],[Cantidad ]])</f>
        <v>1</v>
      </c>
      <c r="M209" s="14">
        <f>Tabla1[[#This Row],[cant]]*Tabla1[[#This Row],[Precio ]]</f>
        <v>61.740299999999998</v>
      </c>
      <c r="N209" s="14">
        <f>+Tabla1[[#This Row],[Cantidad ]]*Tabla1[[#This Row],[Precio ]]</f>
        <v>-61.740299999999998</v>
      </c>
    </row>
    <row r="210" spans="1:14" x14ac:dyDescent="0.25">
      <c r="A210">
        <v>12328</v>
      </c>
      <c r="B210" t="s">
        <v>829</v>
      </c>
      <c r="C210" t="s">
        <v>170</v>
      </c>
      <c r="D210" t="s">
        <v>5233</v>
      </c>
      <c r="E210" s="14" t="str">
        <f>VLOOKUP(Tabla1[[#This Row],[Clave de artículo ]],Hoja1!$N:$R,5,FALSE)</f>
        <v>CYCN</v>
      </c>
      <c r="F210">
        <v>2</v>
      </c>
      <c r="G210">
        <v>51</v>
      </c>
      <c r="H210" s="1">
        <v>43812</v>
      </c>
      <c r="I210">
        <v>1</v>
      </c>
      <c r="J210">
        <v>99</v>
      </c>
      <c r="K210">
        <v>-1</v>
      </c>
      <c r="L210" s="14">
        <f>ABS(Tabla1[[#This Row],[Cantidad ]])</f>
        <v>1</v>
      </c>
      <c r="M210" s="14">
        <f>Tabla1[[#This Row],[cant]]*Tabla1[[#This Row],[Precio ]]</f>
        <v>99</v>
      </c>
      <c r="N210" s="14">
        <f>+Tabla1[[#This Row],[Cantidad ]]*Tabla1[[#This Row],[Precio ]]</f>
        <v>-99</v>
      </c>
    </row>
    <row r="211" spans="1:14" x14ac:dyDescent="0.25">
      <c r="A211">
        <v>12328</v>
      </c>
      <c r="B211" t="s">
        <v>113</v>
      </c>
      <c r="C211" t="s">
        <v>114</v>
      </c>
      <c r="D211" t="s">
        <v>5230</v>
      </c>
      <c r="E211" s="14" t="str">
        <f>VLOOKUP(Tabla1[[#This Row],[Clave de artículo ]],Hoja1!$N:$R,5,FALSE)</f>
        <v>CYCN</v>
      </c>
      <c r="F211">
        <v>2</v>
      </c>
      <c r="G211">
        <v>51</v>
      </c>
      <c r="H211" s="1">
        <v>43812</v>
      </c>
      <c r="I211">
        <v>1</v>
      </c>
      <c r="J211">
        <v>168.3158</v>
      </c>
      <c r="K211">
        <v>-1</v>
      </c>
      <c r="L211" s="14">
        <f>ABS(Tabla1[[#This Row],[Cantidad ]])</f>
        <v>1</v>
      </c>
      <c r="M211" s="14">
        <f>Tabla1[[#This Row],[cant]]*Tabla1[[#This Row],[Precio ]]</f>
        <v>168.3158</v>
      </c>
      <c r="N211" s="14">
        <f>+Tabla1[[#This Row],[Cantidad ]]*Tabla1[[#This Row],[Precio ]]</f>
        <v>-168.3158</v>
      </c>
    </row>
    <row r="212" spans="1:14" x14ac:dyDescent="0.25">
      <c r="A212">
        <v>12328</v>
      </c>
      <c r="B212" t="s">
        <v>5143</v>
      </c>
      <c r="C212" t="s">
        <v>5144</v>
      </c>
      <c r="D212" t="s">
        <v>5232</v>
      </c>
      <c r="E212" s="14" t="str">
        <f>VLOOKUP(Tabla1[[#This Row],[Clave de artículo ]],Hoja1!$N:$R,5,FALSE)</f>
        <v>CYCN</v>
      </c>
      <c r="F212">
        <v>2</v>
      </c>
      <c r="G212">
        <v>51</v>
      </c>
      <c r="H212" s="1">
        <v>43812</v>
      </c>
      <c r="I212">
        <v>1</v>
      </c>
      <c r="J212">
        <v>118.0677</v>
      </c>
      <c r="K212">
        <v>-2</v>
      </c>
      <c r="L212" s="14">
        <f>ABS(Tabla1[[#This Row],[Cantidad ]])</f>
        <v>2</v>
      </c>
      <c r="M212" s="14">
        <f>Tabla1[[#This Row],[cant]]*Tabla1[[#This Row],[Precio ]]</f>
        <v>236.1354</v>
      </c>
      <c r="N212" s="14">
        <f>+Tabla1[[#This Row],[Cantidad ]]*Tabla1[[#This Row],[Precio ]]</f>
        <v>-236.1354</v>
      </c>
    </row>
    <row r="213" spans="1:14" x14ac:dyDescent="0.25">
      <c r="A213">
        <v>12328</v>
      </c>
      <c r="B213" t="s">
        <v>596</v>
      </c>
      <c r="C213" t="s">
        <v>597</v>
      </c>
      <c r="D213" t="s">
        <v>5243</v>
      </c>
      <c r="E213" s="14" t="str">
        <f>VLOOKUP(Tabla1[[#This Row],[Clave de artículo ]],Hoja1!$N:$R,5,FALSE)</f>
        <v>TI</v>
      </c>
      <c r="F213">
        <v>2</v>
      </c>
      <c r="G213">
        <v>51</v>
      </c>
      <c r="H213" s="1">
        <v>43812</v>
      </c>
      <c r="I213">
        <v>1</v>
      </c>
      <c r="J213">
        <v>112.069</v>
      </c>
      <c r="K213">
        <v>-1</v>
      </c>
      <c r="L213" s="14">
        <f>ABS(Tabla1[[#This Row],[Cantidad ]])</f>
        <v>1</v>
      </c>
      <c r="M213" s="14">
        <f>Tabla1[[#This Row],[cant]]*Tabla1[[#This Row],[Precio ]]</f>
        <v>112.069</v>
      </c>
      <c r="N213" s="14">
        <f>+Tabla1[[#This Row],[Cantidad ]]*Tabla1[[#This Row],[Precio ]]</f>
        <v>-112.069</v>
      </c>
    </row>
    <row r="214" spans="1:14" x14ac:dyDescent="0.25">
      <c r="A214">
        <v>12328</v>
      </c>
      <c r="B214" t="s">
        <v>5121</v>
      </c>
      <c r="C214" t="s">
        <v>5160</v>
      </c>
      <c r="D214" t="s">
        <v>5247</v>
      </c>
      <c r="E214" s="14" t="str">
        <f>VLOOKUP(Tabla1[[#This Row],[Clave de artículo ]],Hoja1!$N:$R,5,FALSE)</f>
        <v>INS</v>
      </c>
      <c r="F214">
        <v>2</v>
      </c>
      <c r="G214">
        <v>51</v>
      </c>
      <c r="H214" s="1">
        <v>43812</v>
      </c>
      <c r="I214">
        <v>1</v>
      </c>
      <c r="J214">
        <v>8.1999999999999993</v>
      </c>
      <c r="K214">
        <v>-1</v>
      </c>
      <c r="L214" s="14">
        <f>ABS(Tabla1[[#This Row],[Cantidad ]])</f>
        <v>1</v>
      </c>
      <c r="M214" s="14">
        <f>Tabla1[[#This Row],[cant]]*Tabla1[[#This Row],[Precio ]]</f>
        <v>8.1999999999999993</v>
      </c>
      <c r="N214" s="14">
        <f>+Tabla1[[#This Row],[Cantidad ]]*Tabla1[[#This Row],[Precio ]]</f>
        <v>-8.1999999999999993</v>
      </c>
    </row>
    <row r="215" spans="1:14" x14ac:dyDescent="0.25">
      <c r="A215">
        <v>12328</v>
      </c>
      <c r="B215" t="s">
        <v>5122</v>
      </c>
      <c r="C215" t="s">
        <v>5160</v>
      </c>
      <c r="D215" t="s">
        <v>5247</v>
      </c>
      <c r="E215" s="14" t="str">
        <f>VLOOKUP(Tabla1[[#This Row],[Clave de artículo ]],Hoja1!$N:$R,5,FALSE)</f>
        <v>INS</v>
      </c>
      <c r="F215">
        <v>2</v>
      </c>
      <c r="G215">
        <v>51</v>
      </c>
      <c r="H215" s="1">
        <v>43812</v>
      </c>
      <c r="I215">
        <v>1</v>
      </c>
      <c r="J215">
        <v>8.1999999999999993</v>
      </c>
      <c r="K215">
        <v>-1</v>
      </c>
      <c r="L215" s="14">
        <f>ABS(Tabla1[[#This Row],[Cantidad ]])</f>
        <v>1</v>
      </c>
      <c r="M215" s="14">
        <f>Tabla1[[#This Row],[cant]]*Tabla1[[#This Row],[Precio ]]</f>
        <v>8.1999999999999993</v>
      </c>
      <c r="N215" s="14">
        <f>+Tabla1[[#This Row],[Cantidad ]]*Tabla1[[#This Row],[Precio ]]</f>
        <v>-8.1999999999999993</v>
      </c>
    </row>
    <row r="216" spans="1:14" x14ac:dyDescent="0.25">
      <c r="A216">
        <v>12328</v>
      </c>
      <c r="B216" t="s">
        <v>5120</v>
      </c>
      <c r="C216" t="s">
        <v>5160</v>
      </c>
      <c r="D216" t="s">
        <v>5247</v>
      </c>
      <c r="E216" s="14" t="str">
        <f>VLOOKUP(Tabla1[[#This Row],[Clave de artículo ]],Hoja1!$N:$R,5,FALSE)</f>
        <v>INS</v>
      </c>
      <c r="F216">
        <v>2</v>
      </c>
      <c r="G216">
        <v>51</v>
      </c>
      <c r="H216" s="1">
        <v>43812</v>
      </c>
      <c r="I216">
        <v>1</v>
      </c>
      <c r="J216">
        <v>8.1999999999999993</v>
      </c>
      <c r="K216">
        <v>-1</v>
      </c>
      <c r="L216" s="14">
        <f>ABS(Tabla1[[#This Row],[Cantidad ]])</f>
        <v>1</v>
      </c>
      <c r="M216" s="14">
        <f>Tabla1[[#This Row],[cant]]*Tabla1[[#This Row],[Precio ]]</f>
        <v>8.1999999999999993</v>
      </c>
      <c r="N216" s="14">
        <f>+Tabla1[[#This Row],[Cantidad ]]*Tabla1[[#This Row],[Precio ]]</f>
        <v>-8.1999999999999993</v>
      </c>
    </row>
    <row r="217" spans="1:14" x14ac:dyDescent="0.25">
      <c r="A217">
        <v>12328</v>
      </c>
      <c r="B217" t="s">
        <v>107</v>
      </c>
      <c r="C217" t="s">
        <v>108</v>
      </c>
      <c r="D217" t="s">
        <v>5218</v>
      </c>
      <c r="E217" s="14" t="str">
        <f>VLOOKUP(Tabla1[[#This Row],[Clave de artículo ]],Hoja1!$N:$R,5,FALSE)</f>
        <v>FG</v>
      </c>
      <c r="F217">
        <v>2</v>
      </c>
      <c r="G217">
        <v>51</v>
      </c>
      <c r="H217" s="1">
        <v>43812</v>
      </c>
      <c r="I217">
        <v>1</v>
      </c>
      <c r="J217">
        <v>70.397000000000006</v>
      </c>
      <c r="K217">
        <v>-1</v>
      </c>
      <c r="L217" s="14">
        <f>ABS(Tabla1[[#This Row],[Cantidad ]])</f>
        <v>1</v>
      </c>
      <c r="M217" s="14">
        <f>Tabla1[[#This Row],[cant]]*Tabla1[[#This Row],[Precio ]]</f>
        <v>70.397000000000006</v>
      </c>
      <c r="N217" s="14">
        <f>+Tabla1[[#This Row],[Cantidad ]]*Tabla1[[#This Row],[Precio ]]</f>
        <v>-70.397000000000006</v>
      </c>
    </row>
    <row r="218" spans="1:14" x14ac:dyDescent="0.25">
      <c r="A218">
        <v>12328</v>
      </c>
      <c r="B218" t="s">
        <v>5317</v>
      </c>
      <c r="C218" t="s">
        <v>5318</v>
      </c>
      <c r="D218" t="s">
        <v>5233</v>
      </c>
      <c r="E218" s="14" t="str">
        <f>VLOOKUP(Tabla1[[#This Row],[Clave de artículo ]],Hoja1!$N:$R,5,FALSE)</f>
        <v>CYCN</v>
      </c>
      <c r="F218">
        <v>2</v>
      </c>
      <c r="G218">
        <v>51</v>
      </c>
      <c r="H218" s="1">
        <v>43812</v>
      </c>
      <c r="I218">
        <v>1</v>
      </c>
      <c r="J218">
        <v>421.34440000000001</v>
      </c>
      <c r="K218">
        <v>-1</v>
      </c>
      <c r="L218" s="14">
        <f>ABS(Tabla1[[#This Row],[Cantidad ]])</f>
        <v>1</v>
      </c>
      <c r="M218" s="14">
        <f>Tabla1[[#This Row],[cant]]*Tabla1[[#This Row],[Precio ]]</f>
        <v>421.34440000000001</v>
      </c>
      <c r="N218" s="14">
        <f>+Tabla1[[#This Row],[Cantidad ]]*Tabla1[[#This Row],[Precio ]]</f>
        <v>-421.34440000000001</v>
      </c>
    </row>
    <row r="219" spans="1:14" x14ac:dyDescent="0.25">
      <c r="A219">
        <v>12328</v>
      </c>
      <c r="B219" t="s">
        <v>457</v>
      </c>
      <c r="C219" t="s">
        <v>458</v>
      </c>
      <c r="D219" t="s">
        <v>5233</v>
      </c>
      <c r="E219" s="14" t="str">
        <f>VLOOKUP(Tabla1[[#This Row],[Clave de artículo ]],Hoja1!$N:$R,5,FALSE)</f>
        <v>CYCN</v>
      </c>
      <c r="F219">
        <v>2</v>
      </c>
      <c r="G219">
        <v>51</v>
      </c>
      <c r="H219" s="1">
        <v>43812</v>
      </c>
      <c r="I219">
        <v>1</v>
      </c>
      <c r="J219">
        <v>110.9774</v>
      </c>
      <c r="K219">
        <v>-1</v>
      </c>
      <c r="L219" s="14">
        <f>ABS(Tabla1[[#This Row],[Cantidad ]])</f>
        <v>1</v>
      </c>
      <c r="M219" s="14">
        <f>Tabla1[[#This Row],[cant]]*Tabla1[[#This Row],[Precio ]]</f>
        <v>110.9774</v>
      </c>
      <c r="N219" s="14">
        <f>+Tabla1[[#This Row],[Cantidad ]]*Tabla1[[#This Row],[Precio ]]</f>
        <v>-110.9774</v>
      </c>
    </row>
    <row r="220" spans="1:14" x14ac:dyDescent="0.25">
      <c r="A220">
        <v>12327</v>
      </c>
      <c r="B220" t="s">
        <v>5000</v>
      </c>
      <c r="C220" t="s">
        <v>5001</v>
      </c>
      <c r="D220" t="s">
        <v>5235</v>
      </c>
      <c r="E220" s="14" t="str">
        <f>VLOOKUP(Tabla1[[#This Row],[Clave de artículo ]],Hoja1!$N:$R,5,FALSE)</f>
        <v>CYCN</v>
      </c>
      <c r="F220">
        <v>50</v>
      </c>
      <c r="G220">
        <v>51</v>
      </c>
      <c r="H220" s="1">
        <v>43812</v>
      </c>
      <c r="I220">
        <v>1</v>
      </c>
      <c r="J220">
        <v>256.25</v>
      </c>
      <c r="K220">
        <v>-2</v>
      </c>
      <c r="L220" s="14">
        <f>ABS(Tabla1[[#This Row],[Cantidad ]])</f>
        <v>2</v>
      </c>
      <c r="M220" s="14">
        <f>Tabla1[[#This Row],[cant]]*Tabla1[[#This Row],[Precio ]]</f>
        <v>512.5</v>
      </c>
      <c r="N220" s="14">
        <f>+Tabla1[[#This Row],[Cantidad ]]*Tabla1[[#This Row],[Precio ]]</f>
        <v>-512.5</v>
      </c>
    </row>
    <row r="221" spans="1:14" x14ac:dyDescent="0.25">
      <c r="A221">
        <v>12326</v>
      </c>
      <c r="B221" t="s">
        <v>978</v>
      </c>
      <c r="C221" t="s">
        <v>979</v>
      </c>
      <c r="D221" t="s">
        <v>5233</v>
      </c>
      <c r="E221" s="14" t="str">
        <f>VLOOKUP(Tabla1[[#This Row],[Clave de artículo ]],Hoja1!$N:$R,5,FALSE)</f>
        <v>CYCN</v>
      </c>
      <c r="F221">
        <v>73</v>
      </c>
      <c r="G221">
        <v>51</v>
      </c>
      <c r="H221" s="1">
        <v>43811</v>
      </c>
      <c r="I221">
        <v>1</v>
      </c>
      <c r="J221">
        <v>90.517200000000003</v>
      </c>
      <c r="K221">
        <v>-5</v>
      </c>
      <c r="L221" s="14">
        <f>ABS(Tabla1[[#This Row],[Cantidad ]])</f>
        <v>5</v>
      </c>
      <c r="M221" s="14">
        <f>Tabla1[[#This Row],[cant]]*Tabla1[[#This Row],[Precio ]]</f>
        <v>452.58600000000001</v>
      </c>
      <c r="N221" s="14">
        <f>+Tabla1[[#This Row],[Cantidad ]]*Tabla1[[#This Row],[Precio ]]</f>
        <v>-452.58600000000001</v>
      </c>
    </row>
    <row r="222" spans="1:14" x14ac:dyDescent="0.25">
      <c r="A222">
        <v>12318</v>
      </c>
      <c r="B222" t="s">
        <v>978</v>
      </c>
      <c r="C222" t="s">
        <v>979</v>
      </c>
      <c r="D222" t="s">
        <v>5233</v>
      </c>
      <c r="E222" s="14" t="str">
        <f>VLOOKUP(Tabla1[[#This Row],[Clave de artículo ]],Hoja1!$N:$R,5,FALSE)</f>
        <v>CYCN</v>
      </c>
      <c r="F222">
        <v>73</v>
      </c>
      <c r="G222">
        <v>4</v>
      </c>
      <c r="H222" s="1">
        <v>43811</v>
      </c>
      <c r="I222">
        <v>1</v>
      </c>
      <c r="J222">
        <v>109.0538</v>
      </c>
      <c r="K222">
        <v>5</v>
      </c>
      <c r="L222" s="14">
        <f>ABS(Tabla1[[#This Row],[Cantidad ]])</f>
        <v>5</v>
      </c>
      <c r="M222" s="14">
        <f>Tabla1[[#This Row],[cant]]*Tabla1[[#This Row],[Precio ]]</f>
        <v>545.26900000000001</v>
      </c>
      <c r="N222" s="14">
        <f>+Tabla1[[#This Row],[Cantidad ]]*Tabla1[[#This Row],[Precio ]]</f>
        <v>545.26900000000001</v>
      </c>
    </row>
    <row r="223" spans="1:14" x14ac:dyDescent="0.25">
      <c r="A223">
        <v>12325</v>
      </c>
      <c r="B223" t="s">
        <v>5178</v>
      </c>
      <c r="C223" t="s">
        <v>5179</v>
      </c>
      <c r="D223" t="s">
        <v>5233</v>
      </c>
      <c r="E223" s="14" t="str">
        <f>VLOOKUP(Tabla1[[#This Row],[Clave de artículo ]],Hoja1!$N:$R,5,FALSE)</f>
        <v>CYCN</v>
      </c>
      <c r="F223">
        <v>24</v>
      </c>
      <c r="G223">
        <v>51</v>
      </c>
      <c r="H223" s="1">
        <v>43811</v>
      </c>
      <c r="I223">
        <v>1</v>
      </c>
      <c r="J223">
        <v>180</v>
      </c>
      <c r="K223">
        <v>-1</v>
      </c>
      <c r="L223" s="14">
        <f>ABS(Tabla1[[#This Row],[Cantidad ]])</f>
        <v>1</v>
      </c>
      <c r="M223" s="14">
        <f>Tabla1[[#This Row],[cant]]*Tabla1[[#This Row],[Precio ]]</f>
        <v>180</v>
      </c>
      <c r="N223" s="14">
        <f>+Tabla1[[#This Row],[Cantidad ]]*Tabla1[[#This Row],[Precio ]]</f>
        <v>-180</v>
      </c>
    </row>
    <row r="224" spans="1:14" x14ac:dyDescent="0.25">
      <c r="A224">
        <v>12324</v>
      </c>
      <c r="B224" t="s">
        <v>490</v>
      </c>
      <c r="C224" t="s">
        <v>754</v>
      </c>
      <c r="D224" t="s">
        <v>5233</v>
      </c>
      <c r="E224" s="14" t="str">
        <f>VLOOKUP(Tabla1[[#This Row],[Clave de artículo ]],Hoja1!$N:$R,5,FALSE)</f>
        <v>CYCN</v>
      </c>
      <c r="F224">
        <v>310</v>
      </c>
      <c r="G224">
        <v>51</v>
      </c>
      <c r="H224" s="1">
        <v>43811</v>
      </c>
      <c r="I224">
        <v>1</v>
      </c>
      <c r="J224">
        <v>106.47669999999999</v>
      </c>
      <c r="K224">
        <v>-1</v>
      </c>
      <c r="L224" s="14">
        <f>ABS(Tabla1[[#This Row],[Cantidad ]])</f>
        <v>1</v>
      </c>
      <c r="M224" s="14">
        <f>Tabla1[[#This Row],[cant]]*Tabla1[[#This Row],[Precio ]]</f>
        <v>106.47669999999999</v>
      </c>
      <c r="N224" s="14">
        <f>+Tabla1[[#This Row],[Cantidad ]]*Tabla1[[#This Row],[Precio ]]</f>
        <v>-106.47669999999999</v>
      </c>
    </row>
    <row r="225" spans="1:14" x14ac:dyDescent="0.25">
      <c r="A225">
        <v>12323</v>
      </c>
      <c r="B225" t="s">
        <v>238</v>
      </c>
      <c r="C225" t="s">
        <v>237</v>
      </c>
      <c r="D225" t="s">
        <v>5231</v>
      </c>
      <c r="E225" s="14" t="str">
        <f>VLOOKUP(Tabla1[[#This Row],[Clave de artículo ]],Hoja1!$N:$R,5,FALSE)</f>
        <v>CYCN</v>
      </c>
      <c r="F225">
        <v>49</v>
      </c>
      <c r="G225">
        <v>51</v>
      </c>
      <c r="H225" s="1">
        <v>43811</v>
      </c>
      <c r="I225">
        <v>1</v>
      </c>
      <c r="J225">
        <v>17</v>
      </c>
      <c r="K225">
        <v>-2</v>
      </c>
      <c r="L225" s="14">
        <f>ABS(Tabla1[[#This Row],[Cantidad ]])</f>
        <v>2</v>
      </c>
      <c r="M225" s="14">
        <f>Tabla1[[#This Row],[cant]]*Tabla1[[#This Row],[Precio ]]</f>
        <v>34</v>
      </c>
      <c r="N225" s="14">
        <f>+Tabla1[[#This Row],[Cantidad ]]*Tabla1[[#This Row],[Precio ]]</f>
        <v>-34</v>
      </c>
    </row>
    <row r="226" spans="1:14" x14ac:dyDescent="0.25">
      <c r="A226">
        <v>12323</v>
      </c>
      <c r="B226" t="s">
        <v>2579</v>
      </c>
      <c r="C226" t="s">
        <v>2580</v>
      </c>
      <c r="D226" t="s">
        <v>5234</v>
      </c>
      <c r="E226" s="14" t="str">
        <f>VLOOKUP(Tabla1[[#This Row],[Clave de artículo ]],Hoja1!$N:$R,5,FALSE)</f>
        <v>VAR</v>
      </c>
      <c r="F226">
        <v>49</v>
      </c>
      <c r="G226">
        <v>51</v>
      </c>
      <c r="H226" s="1">
        <v>43811</v>
      </c>
      <c r="I226">
        <v>1</v>
      </c>
      <c r="J226">
        <v>39</v>
      </c>
      <c r="K226">
        <v>-1</v>
      </c>
      <c r="L226" s="14">
        <f>ABS(Tabla1[[#This Row],[Cantidad ]])</f>
        <v>1</v>
      </c>
      <c r="M226" s="14">
        <f>Tabla1[[#This Row],[cant]]*Tabla1[[#This Row],[Precio ]]</f>
        <v>39</v>
      </c>
      <c r="N226" s="14">
        <f>+Tabla1[[#This Row],[Cantidad ]]*Tabla1[[#This Row],[Precio ]]</f>
        <v>-39</v>
      </c>
    </row>
    <row r="227" spans="1:14" x14ac:dyDescent="0.25">
      <c r="A227">
        <v>12323</v>
      </c>
      <c r="B227" t="s">
        <v>203</v>
      </c>
      <c r="C227" t="s">
        <v>204</v>
      </c>
      <c r="D227" t="s">
        <v>5225</v>
      </c>
      <c r="E227" s="14" t="str">
        <f>VLOOKUP(Tabla1[[#This Row],[Clave de artículo ]],Hoja1!$N:$R,5,FALSE)</f>
        <v>FG</v>
      </c>
      <c r="F227">
        <v>49</v>
      </c>
      <c r="G227">
        <v>51</v>
      </c>
      <c r="H227" s="1">
        <v>43811</v>
      </c>
      <c r="I227">
        <v>1</v>
      </c>
      <c r="J227">
        <v>246.3895</v>
      </c>
      <c r="K227">
        <v>-1</v>
      </c>
      <c r="L227" s="14">
        <f>ABS(Tabla1[[#This Row],[Cantidad ]])</f>
        <v>1</v>
      </c>
      <c r="M227" s="14">
        <f>Tabla1[[#This Row],[cant]]*Tabla1[[#This Row],[Precio ]]</f>
        <v>246.3895</v>
      </c>
      <c r="N227" s="14">
        <f>+Tabla1[[#This Row],[Cantidad ]]*Tabla1[[#This Row],[Precio ]]</f>
        <v>-246.3895</v>
      </c>
    </row>
    <row r="228" spans="1:14" x14ac:dyDescent="0.25">
      <c r="A228">
        <v>12322</v>
      </c>
      <c r="B228" t="s">
        <v>173</v>
      </c>
      <c r="C228" t="s">
        <v>174</v>
      </c>
      <c r="D228" t="s">
        <v>5233</v>
      </c>
      <c r="E228" s="14" t="str">
        <f>VLOOKUP(Tabla1[[#This Row],[Clave de artículo ]],Hoja1!$N:$R,5,FALSE)</f>
        <v>CYCN</v>
      </c>
      <c r="F228" t="s">
        <v>64</v>
      </c>
      <c r="G228">
        <v>51</v>
      </c>
      <c r="H228" s="1">
        <v>43811</v>
      </c>
      <c r="I228"/>
      <c r="J228">
        <v>225.5</v>
      </c>
      <c r="K228">
        <v>-1</v>
      </c>
      <c r="L228" s="14">
        <f>ABS(Tabla1[[#This Row],[Cantidad ]])</f>
        <v>1</v>
      </c>
      <c r="M228" s="14">
        <f>Tabla1[[#This Row],[cant]]*Tabla1[[#This Row],[Precio ]]</f>
        <v>225.5</v>
      </c>
      <c r="N228" s="14">
        <f>+Tabla1[[#This Row],[Cantidad ]]*Tabla1[[#This Row],[Precio ]]</f>
        <v>-225.5</v>
      </c>
    </row>
    <row r="229" spans="1:14" x14ac:dyDescent="0.25">
      <c r="A229">
        <v>12321</v>
      </c>
      <c r="B229" t="s">
        <v>151</v>
      </c>
      <c r="C229" t="s">
        <v>152</v>
      </c>
      <c r="D229" t="s">
        <v>5232</v>
      </c>
      <c r="E229" s="14" t="str">
        <f>VLOOKUP(Tabla1[[#This Row],[Clave de artículo ]],Hoja1!$N:$R,5,FALSE)</f>
        <v>CYCN</v>
      </c>
      <c r="F229">
        <v>242</v>
      </c>
      <c r="G229">
        <v>51</v>
      </c>
      <c r="H229" s="1">
        <v>43811</v>
      </c>
      <c r="I229">
        <v>1</v>
      </c>
      <c r="J229">
        <v>91.556399999999996</v>
      </c>
      <c r="K229">
        <v>-2</v>
      </c>
      <c r="L229" s="14">
        <f>ABS(Tabla1[[#This Row],[Cantidad ]])</f>
        <v>2</v>
      </c>
      <c r="M229" s="14">
        <f>Tabla1[[#This Row],[cant]]*Tabla1[[#This Row],[Precio ]]</f>
        <v>183.11279999999999</v>
      </c>
      <c r="N229" s="14">
        <f>+Tabla1[[#This Row],[Cantidad ]]*Tabla1[[#This Row],[Precio ]]</f>
        <v>-183.11279999999999</v>
      </c>
    </row>
    <row r="230" spans="1:14" x14ac:dyDescent="0.25">
      <c r="A230">
        <v>12320</v>
      </c>
      <c r="B230" t="s">
        <v>5296</v>
      </c>
      <c r="C230" t="s">
        <v>5297</v>
      </c>
      <c r="D230" t="s">
        <v>5233</v>
      </c>
      <c r="E230" s="14" t="str">
        <f>VLOOKUP(Tabla1[[#This Row],[Clave de artículo ]],Hoja1!$N:$R,5,FALSE)</f>
        <v>CYCN</v>
      </c>
      <c r="F230">
        <v>54</v>
      </c>
      <c r="G230">
        <v>51</v>
      </c>
      <c r="H230" s="1">
        <v>43811</v>
      </c>
      <c r="I230">
        <v>1</v>
      </c>
      <c r="J230">
        <v>520.51499999999999</v>
      </c>
      <c r="K230">
        <v>-1</v>
      </c>
      <c r="L230" s="14">
        <f>ABS(Tabla1[[#This Row],[Cantidad ]])</f>
        <v>1</v>
      </c>
      <c r="M230" s="14">
        <f>Tabla1[[#This Row],[cant]]*Tabla1[[#This Row],[Precio ]]</f>
        <v>520.51499999999999</v>
      </c>
      <c r="N230" s="14">
        <f>+Tabla1[[#This Row],[Cantidad ]]*Tabla1[[#This Row],[Precio ]]</f>
        <v>-520.51499999999999</v>
      </c>
    </row>
    <row r="231" spans="1:14" x14ac:dyDescent="0.25">
      <c r="A231">
        <v>12319</v>
      </c>
      <c r="B231" t="s">
        <v>5000</v>
      </c>
      <c r="C231" t="s">
        <v>5001</v>
      </c>
      <c r="D231" t="s">
        <v>5235</v>
      </c>
      <c r="E231" s="14" t="str">
        <f>VLOOKUP(Tabla1[[#This Row],[Clave de artículo ]],Hoja1!$N:$R,5,FALSE)</f>
        <v>CYCN</v>
      </c>
      <c r="F231">
        <v>20</v>
      </c>
      <c r="G231">
        <v>51</v>
      </c>
      <c r="H231" s="1">
        <v>43811</v>
      </c>
      <c r="I231">
        <v>1</v>
      </c>
      <c r="J231">
        <v>256.25</v>
      </c>
      <c r="K231">
        <v>-2</v>
      </c>
      <c r="L231" s="14">
        <f>ABS(Tabla1[[#This Row],[Cantidad ]])</f>
        <v>2</v>
      </c>
      <c r="M231" s="14">
        <f>Tabla1[[#This Row],[cant]]*Tabla1[[#This Row],[Precio ]]</f>
        <v>512.5</v>
      </c>
      <c r="N231" s="14">
        <f>+Tabla1[[#This Row],[Cantidad ]]*Tabla1[[#This Row],[Precio ]]</f>
        <v>-512.5</v>
      </c>
    </row>
    <row r="232" spans="1:14" x14ac:dyDescent="0.25">
      <c r="A232">
        <v>12318</v>
      </c>
      <c r="B232" t="s">
        <v>978</v>
      </c>
      <c r="C232" t="s">
        <v>979</v>
      </c>
      <c r="D232" t="s">
        <v>5233</v>
      </c>
      <c r="E232" s="14" t="str">
        <f>VLOOKUP(Tabla1[[#This Row],[Clave de artículo ]],Hoja1!$N:$R,5,FALSE)</f>
        <v>CYCN</v>
      </c>
      <c r="F232">
        <v>73</v>
      </c>
      <c r="G232">
        <v>51</v>
      </c>
      <c r="H232" s="1">
        <v>43811</v>
      </c>
      <c r="I232">
        <v>1</v>
      </c>
      <c r="J232">
        <v>109.0538</v>
      </c>
      <c r="K232">
        <v>-5</v>
      </c>
      <c r="L232" s="14">
        <f>ABS(Tabla1[[#This Row],[Cantidad ]])</f>
        <v>5</v>
      </c>
      <c r="M232" s="14">
        <f>Tabla1[[#This Row],[cant]]*Tabla1[[#This Row],[Precio ]]</f>
        <v>545.26900000000001</v>
      </c>
      <c r="N232" s="14">
        <f>+Tabla1[[#This Row],[Cantidad ]]*Tabla1[[#This Row],[Precio ]]</f>
        <v>-545.26900000000001</v>
      </c>
    </row>
    <row r="233" spans="1:14" x14ac:dyDescent="0.25">
      <c r="A233">
        <v>12317</v>
      </c>
      <c r="B233" t="s">
        <v>164</v>
      </c>
      <c r="C233" t="s">
        <v>165</v>
      </c>
      <c r="D233" t="s">
        <v>5249</v>
      </c>
      <c r="E233" s="14" t="str">
        <f>VLOOKUP(Tabla1[[#This Row],[Clave de artículo ]],Hoja1!$N:$R,5,FALSE)</f>
        <v>TI</v>
      </c>
      <c r="F233" t="s">
        <v>64</v>
      </c>
      <c r="G233">
        <v>51</v>
      </c>
      <c r="H233" s="1">
        <v>43811</v>
      </c>
      <c r="I233"/>
      <c r="J233">
        <v>30.172499999999999</v>
      </c>
      <c r="K233">
        <v>-1</v>
      </c>
      <c r="L233" s="14">
        <f>ABS(Tabla1[[#This Row],[Cantidad ]])</f>
        <v>1</v>
      </c>
      <c r="M233" s="14">
        <f>Tabla1[[#This Row],[cant]]*Tabla1[[#This Row],[Precio ]]</f>
        <v>30.172499999999999</v>
      </c>
      <c r="N233" s="14">
        <f>+Tabla1[[#This Row],[Cantidad ]]*Tabla1[[#This Row],[Precio ]]</f>
        <v>-30.172499999999999</v>
      </c>
    </row>
    <row r="234" spans="1:14" x14ac:dyDescent="0.25">
      <c r="A234">
        <v>12316</v>
      </c>
      <c r="B234" t="s">
        <v>75</v>
      </c>
      <c r="C234" t="s">
        <v>76</v>
      </c>
      <c r="D234" t="s">
        <v>5220</v>
      </c>
      <c r="E234" s="14" t="str">
        <f>VLOOKUP(Tabla1[[#This Row],[Clave de artículo ]],Hoja1!$N:$R,5,FALSE)</f>
        <v>COP</v>
      </c>
      <c r="F234">
        <v>292</v>
      </c>
      <c r="G234">
        <v>51</v>
      </c>
      <c r="H234" s="1">
        <v>43810</v>
      </c>
      <c r="I234">
        <v>1</v>
      </c>
      <c r="J234">
        <v>387.27710000000002</v>
      </c>
      <c r="K234">
        <v>-2</v>
      </c>
      <c r="L234" s="14">
        <f>ABS(Tabla1[[#This Row],[Cantidad ]])</f>
        <v>2</v>
      </c>
      <c r="M234" s="14">
        <f>Tabla1[[#This Row],[cant]]*Tabla1[[#This Row],[Precio ]]</f>
        <v>774.55420000000004</v>
      </c>
      <c r="N234" s="14">
        <f>+Tabla1[[#This Row],[Cantidad ]]*Tabla1[[#This Row],[Precio ]]</f>
        <v>-774.55420000000004</v>
      </c>
    </row>
    <row r="235" spans="1:14" x14ac:dyDescent="0.25">
      <c r="A235">
        <v>12315</v>
      </c>
      <c r="B235" t="s">
        <v>5229</v>
      </c>
      <c r="C235" t="s">
        <v>5277</v>
      </c>
      <c r="D235" t="s">
        <v>5278</v>
      </c>
      <c r="E235" s="14" t="str">
        <f>VLOOKUP(Tabla1[[#This Row],[Clave de artículo ]],Hoja1!$N:$R,5,FALSE)</f>
        <v>CYCN</v>
      </c>
      <c r="F235">
        <v>75</v>
      </c>
      <c r="G235">
        <v>51</v>
      </c>
      <c r="H235" s="1">
        <v>43810</v>
      </c>
      <c r="I235">
        <v>1</v>
      </c>
      <c r="J235">
        <v>334.01130000000001</v>
      </c>
      <c r="K235">
        <v>-3</v>
      </c>
      <c r="L235" s="14">
        <f>ABS(Tabla1[[#This Row],[Cantidad ]])</f>
        <v>3</v>
      </c>
      <c r="M235" s="14">
        <f>Tabla1[[#This Row],[cant]]*Tabla1[[#This Row],[Precio ]]</f>
        <v>1002.0339</v>
      </c>
      <c r="N235" s="14">
        <f>+Tabla1[[#This Row],[Cantidad ]]*Tabla1[[#This Row],[Precio ]]</f>
        <v>-1002.0339</v>
      </c>
    </row>
    <row r="236" spans="1:14" x14ac:dyDescent="0.25">
      <c r="A236">
        <v>12314</v>
      </c>
      <c r="B236" t="s">
        <v>1203</v>
      </c>
      <c r="C236" t="s">
        <v>1204</v>
      </c>
      <c r="D236" t="s">
        <v>5232</v>
      </c>
      <c r="E236" s="14" t="str">
        <f>VLOOKUP(Tabla1[[#This Row],[Clave de artículo ]],Hoja1!$N:$R,5,FALSE)</f>
        <v>CYCN</v>
      </c>
      <c r="F236">
        <v>2</v>
      </c>
      <c r="G236">
        <v>51</v>
      </c>
      <c r="H236" s="1">
        <v>43810</v>
      </c>
      <c r="I236">
        <v>1</v>
      </c>
      <c r="J236">
        <v>180.0301</v>
      </c>
      <c r="K236">
        <v>-1</v>
      </c>
      <c r="L236" s="14">
        <f>ABS(Tabla1[[#This Row],[Cantidad ]])</f>
        <v>1</v>
      </c>
      <c r="M236" s="14">
        <f>Tabla1[[#This Row],[cant]]*Tabla1[[#This Row],[Precio ]]</f>
        <v>180.0301</v>
      </c>
      <c r="N236" s="14">
        <f>+Tabla1[[#This Row],[Cantidad ]]*Tabla1[[#This Row],[Precio ]]</f>
        <v>-180.0301</v>
      </c>
    </row>
    <row r="237" spans="1:14" x14ac:dyDescent="0.25">
      <c r="A237">
        <v>12314</v>
      </c>
      <c r="B237" t="s">
        <v>1040</v>
      </c>
      <c r="C237" t="s">
        <v>1041</v>
      </c>
      <c r="D237" t="s">
        <v>5372</v>
      </c>
      <c r="E237" s="14" t="str">
        <f>VLOOKUP(Tabla1[[#This Row],[Clave de artículo ]],Hoja1!$N:$R,5,FALSE)</f>
        <v>COP</v>
      </c>
      <c r="F237">
        <v>2</v>
      </c>
      <c r="G237">
        <v>51</v>
      </c>
      <c r="H237" s="1">
        <v>43810</v>
      </c>
      <c r="I237">
        <v>1</v>
      </c>
      <c r="J237">
        <v>147.3357</v>
      </c>
      <c r="K237">
        <v>-1</v>
      </c>
      <c r="L237" s="14">
        <f>ABS(Tabla1[[#This Row],[Cantidad ]])</f>
        <v>1</v>
      </c>
      <c r="M237" s="14">
        <f>Tabla1[[#This Row],[cant]]*Tabla1[[#This Row],[Precio ]]</f>
        <v>147.3357</v>
      </c>
      <c r="N237" s="14">
        <f>+Tabla1[[#This Row],[Cantidad ]]*Tabla1[[#This Row],[Precio ]]</f>
        <v>-147.3357</v>
      </c>
    </row>
    <row r="238" spans="1:14" x14ac:dyDescent="0.25">
      <c r="A238">
        <v>12314</v>
      </c>
      <c r="B238" t="s">
        <v>978</v>
      </c>
      <c r="C238" t="s">
        <v>979</v>
      </c>
      <c r="D238" t="s">
        <v>5233</v>
      </c>
      <c r="E238" s="14" t="str">
        <f>VLOOKUP(Tabla1[[#This Row],[Clave de artículo ]],Hoja1!$N:$R,5,FALSE)</f>
        <v>CYCN</v>
      </c>
      <c r="F238">
        <v>2</v>
      </c>
      <c r="G238">
        <v>51</v>
      </c>
      <c r="H238" s="1">
        <v>43810</v>
      </c>
      <c r="I238">
        <v>1</v>
      </c>
      <c r="J238">
        <v>85.345600000000005</v>
      </c>
      <c r="K238">
        <v>-2</v>
      </c>
      <c r="L238" s="14">
        <f>ABS(Tabla1[[#This Row],[Cantidad ]])</f>
        <v>2</v>
      </c>
      <c r="M238" s="14">
        <f>Tabla1[[#This Row],[cant]]*Tabla1[[#This Row],[Precio ]]</f>
        <v>170.69120000000001</v>
      </c>
      <c r="N238" s="14">
        <f>+Tabla1[[#This Row],[Cantidad ]]*Tabla1[[#This Row],[Precio ]]</f>
        <v>-170.69120000000001</v>
      </c>
    </row>
    <row r="239" spans="1:14" x14ac:dyDescent="0.25">
      <c r="A239">
        <v>12314</v>
      </c>
      <c r="B239" t="s">
        <v>5385</v>
      </c>
      <c r="C239" t="s">
        <v>5386</v>
      </c>
      <c r="D239" t="s">
        <v>5233</v>
      </c>
      <c r="E239" s="14" t="str">
        <f>VLOOKUP(Tabla1[[#This Row],[Clave de artículo ]],Hoja1!$N:$R,5,FALSE)</f>
        <v>CYCN</v>
      </c>
      <c r="F239">
        <v>2</v>
      </c>
      <c r="G239">
        <v>51</v>
      </c>
      <c r="H239" s="1">
        <v>43810</v>
      </c>
      <c r="I239">
        <v>1</v>
      </c>
      <c r="J239">
        <v>127.735</v>
      </c>
      <c r="K239">
        <v>-2</v>
      </c>
      <c r="L239" s="14">
        <f>ABS(Tabla1[[#This Row],[Cantidad ]])</f>
        <v>2</v>
      </c>
      <c r="M239" s="14">
        <f>Tabla1[[#This Row],[cant]]*Tabla1[[#This Row],[Precio ]]</f>
        <v>255.47</v>
      </c>
      <c r="N239" s="14">
        <f>+Tabla1[[#This Row],[Cantidad ]]*Tabla1[[#This Row],[Precio ]]</f>
        <v>-255.47</v>
      </c>
    </row>
    <row r="240" spans="1:14" x14ac:dyDescent="0.25">
      <c r="A240">
        <v>12314</v>
      </c>
      <c r="B240" t="s">
        <v>1224</v>
      </c>
      <c r="C240" t="s">
        <v>1225</v>
      </c>
      <c r="D240" t="s">
        <v>5265</v>
      </c>
      <c r="E240" s="14" t="str">
        <f>VLOOKUP(Tabla1[[#This Row],[Clave de artículo ]],Hoja1!$N:$R,5,FALSE)</f>
        <v>COP</v>
      </c>
      <c r="F240">
        <v>2</v>
      </c>
      <c r="G240">
        <v>51</v>
      </c>
      <c r="H240" s="1">
        <v>43810</v>
      </c>
      <c r="I240">
        <v>1</v>
      </c>
      <c r="J240">
        <v>422.3</v>
      </c>
      <c r="K240">
        <v>-1</v>
      </c>
      <c r="L240" s="14">
        <f>ABS(Tabla1[[#This Row],[Cantidad ]])</f>
        <v>1</v>
      </c>
      <c r="M240" s="14">
        <f>Tabla1[[#This Row],[cant]]*Tabla1[[#This Row],[Precio ]]</f>
        <v>422.3</v>
      </c>
      <c r="N240" s="14">
        <f>+Tabla1[[#This Row],[Cantidad ]]*Tabla1[[#This Row],[Precio ]]</f>
        <v>-422.3</v>
      </c>
    </row>
    <row r="241" spans="1:14" x14ac:dyDescent="0.25">
      <c r="A241">
        <v>12313</v>
      </c>
      <c r="B241" t="s">
        <v>379</v>
      </c>
      <c r="C241" t="s">
        <v>626</v>
      </c>
      <c r="D241" t="s">
        <v>5232</v>
      </c>
      <c r="E241" s="14" t="str">
        <f>VLOOKUP(Tabla1[[#This Row],[Clave de artículo ]],Hoja1!$N:$R,5,FALSE)</f>
        <v>CYCN</v>
      </c>
      <c r="F241">
        <v>2</v>
      </c>
      <c r="G241">
        <v>51</v>
      </c>
      <c r="H241" s="1">
        <v>43810</v>
      </c>
      <c r="I241">
        <v>1</v>
      </c>
      <c r="J241">
        <v>98.954899999999995</v>
      </c>
      <c r="K241">
        <v>-1</v>
      </c>
      <c r="L241" s="14">
        <f>ABS(Tabla1[[#This Row],[Cantidad ]])</f>
        <v>1</v>
      </c>
      <c r="M241" s="14">
        <f>Tabla1[[#This Row],[cant]]*Tabla1[[#This Row],[Precio ]]</f>
        <v>98.954899999999995</v>
      </c>
      <c r="N241" s="14">
        <f>+Tabla1[[#This Row],[Cantidad ]]*Tabla1[[#This Row],[Precio ]]</f>
        <v>-98.954899999999995</v>
      </c>
    </row>
    <row r="242" spans="1:14" x14ac:dyDescent="0.25">
      <c r="A242">
        <v>12313</v>
      </c>
      <c r="B242" t="s">
        <v>1339</v>
      </c>
      <c r="C242" t="s">
        <v>1340</v>
      </c>
      <c r="D242" t="s">
        <v>5396</v>
      </c>
      <c r="E242" s="14" t="str">
        <f>VLOOKUP(Tabla1[[#This Row],[Clave de artículo ]],Hoja1!$N:$R,5,FALSE)</f>
        <v>COP</v>
      </c>
      <c r="F242">
        <v>2</v>
      </c>
      <c r="G242">
        <v>51</v>
      </c>
      <c r="H242" s="1">
        <v>43810</v>
      </c>
      <c r="I242">
        <v>1</v>
      </c>
      <c r="J242">
        <v>637.77779999999996</v>
      </c>
      <c r="K242">
        <v>-1</v>
      </c>
      <c r="L242" s="14">
        <f>ABS(Tabla1[[#This Row],[Cantidad ]])</f>
        <v>1</v>
      </c>
      <c r="M242" s="14">
        <f>Tabla1[[#This Row],[cant]]*Tabla1[[#This Row],[Precio ]]</f>
        <v>637.77779999999996</v>
      </c>
      <c r="N242" s="14">
        <f>+Tabla1[[#This Row],[Cantidad ]]*Tabla1[[#This Row],[Precio ]]</f>
        <v>-637.77779999999996</v>
      </c>
    </row>
    <row r="243" spans="1:14" x14ac:dyDescent="0.25">
      <c r="A243">
        <v>12313</v>
      </c>
      <c r="B243" t="s">
        <v>5143</v>
      </c>
      <c r="C243" t="s">
        <v>5144</v>
      </c>
      <c r="D243" t="s">
        <v>5232</v>
      </c>
      <c r="E243" s="14" t="str">
        <f>VLOOKUP(Tabla1[[#This Row],[Clave de artículo ]],Hoja1!$N:$R,5,FALSE)</f>
        <v>CYCN</v>
      </c>
      <c r="F243">
        <v>2</v>
      </c>
      <c r="G243">
        <v>51</v>
      </c>
      <c r="H243" s="1">
        <v>43810</v>
      </c>
      <c r="I243">
        <v>1</v>
      </c>
      <c r="J243">
        <v>118.0677</v>
      </c>
      <c r="K243">
        <v>-2</v>
      </c>
      <c r="L243" s="14">
        <f>ABS(Tabla1[[#This Row],[Cantidad ]])</f>
        <v>2</v>
      </c>
      <c r="M243" s="14">
        <f>Tabla1[[#This Row],[cant]]*Tabla1[[#This Row],[Precio ]]</f>
        <v>236.1354</v>
      </c>
      <c r="N243" s="14">
        <f>+Tabla1[[#This Row],[Cantidad ]]*Tabla1[[#This Row],[Precio ]]</f>
        <v>-236.1354</v>
      </c>
    </row>
    <row r="244" spans="1:14" x14ac:dyDescent="0.25">
      <c r="A244">
        <v>12313</v>
      </c>
      <c r="B244" t="s">
        <v>72</v>
      </c>
      <c r="C244" t="s">
        <v>5162</v>
      </c>
      <c r="D244" t="s">
        <v>5233</v>
      </c>
      <c r="E244" s="14" t="str">
        <f>VLOOKUP(Tabla1[[#This Row],[Clave de artículo ]],Hoja1!$N:$R,5,FALSE)</f>
        <v>CYCN</v>
      </c>
      <c r="F244">
        <v>2</v>
      </c>
      <c r="G244">
        <v>51</v>
      </c>
      <c r="H244" s="1">
        <v>43810</v>
      </c>
      <c r="I244">
        <v>1</v>
      </c>
      <c r="J244">
        <v>115</v>
      </c>
      <c r="K244">
        <v>-3</v>
      </c>
      <c r="L244" s="14">
        <f>ABS(Tabla1[[#This Row],[Cantidad ]])</f>
        <v>3</v>
      </c>
      <c r="M244" s="14">
        <f>Tabla1[[#This Row],[cant]]*Tabla1[[#This Row],[Precio ]]</f>
        <v>345</v>
      </c>
      <c r="N244" s="14">
        <f>+Tabla1[[#This Row],[Cantidad ]]*Tabla1[[#This Row],[Precio ]]</f>
        <v>-345</v>
      </c>
    </row>
    <row r="245" spans="1:14" x14ac:dyDescent="0.25">
      <c r="A245">
        <v>12312</v>
      </c>
      <c r="B245" t="s">
        <v>209</v>
      </c>
      <c r="C245" t="s">
        <v>599</v>
      </c>
      <c r="D245" t="s">
        <v>5250</v>
      </c>
      <c r="E245" s="14" t="str">
        <f>VLOOKUP(Tabla1[[#This Row],[Clave de artículo ]],Hoja1!$N:$R,5,FALSE)</f>
        <v>INS</v>
      </c>
      <c r="F245">
        <v>161</v>
      </c>
      <c r="G245">
        <v>51</v>
      </c>
      <c r="H245" s="1">
        <v>43810</v>
      </c>
      <c r="I245">
        <v>1</v>
      </c>
      <c r="J245">
        <v>39.291699999999999</v>
      </c>
      <c r="K245">
        <v>-2</v>
      </c>
      <c r="L245" s="14">
        <f>ABS(Tabla1[[#This Row],[Cantidad ]])</f>
        <v>2</v>
      </c>
      <c r="M245" s="14">
        <f>Tabla1[[#This Row],[cant]]*Tabla1[[#This Row],[Precio ]]</f>
        <v>78.583399999999997</v>
      </c>
      <c r="N245" s="14">
        <f>+Tabla1[[#This Row],[Cantidad ]]*Tabla1[[#This Row],[Precio ]]</f>
        <v>-78.583399999999997</v>
      </c>
    </row>
    <row r="246" spans="1:14" x14ac:dyDescent="0.25">
      <c r="A246">
        <v>12312</v>
      </c>
      <c r="B246" t="s">
        <v>83</v>
      </c>
      <c r="C246" t="s">
        <v>84</v>
      </c>
      <c r="D246" t="s">
        <v>5251</v>
      </c>
      <c r="E246" s="14" t="str">
        <f>VLOOKUP(Tabla1[[#This Row],[Clave de artículo ]],Hoja1!$N:$R,5,FALSE)</f>
        <v>COP</v>
      </c>
      <c r="F246">
        <v>161</v>
      </c>
      <c r="G246">
        <v>51</v>
      </c>
      <c r="H246" s="1">
        <v>43810</v>
      </c>
      <c r="I246">
        <v>1</v>
      </c>
      <c r="J246">
        <v>74.637799999999999</v>
      </c>
      <c r="K246">
        <v>-2</v>
      </c>
      <c r="L246" s="14">
        <f>ABS(Tabla1[[#This Row],[Cantidad ]])</f>
        <v>2</v>
      </c>
      <c r="M246" s="14">
        <f>Tabla1[[#This Row],[cant]]*Tabla1[[#This Row],[Precio ]]</f>
        <v>149.2756</v>
      </c>
      <c r="N246" s="14">
        <f>+Tabla1[[#This Row],[Cantidad ]]*Tabla1[[#This Row],[Precio ]]</f>
        <v>-149.2756</v>
      </c>
    </row>
    <row r="247" spans="1:14" x14ac:dyDescent="0.25">
      <c r="A247">
        <v>12311</v>
      </c>
      <c r="B247" t="s">
        <v>978</v>
      </c>
      <c r="C247" t="s">
        <v>979</v>
      </c>
      <c r="D247" t="s">
        <v>5233</v>
      </c>
      <c r="E247" s="14" t="str">
        <f>VLOOKUP(Tabla1[[#This Row],[Clave de artículo ]],Hoja1!$N:$R,5,FALSE)</f>
        <v>CYCN</v>
      </c>
      <c r="F247">
        <v>7</v>
      </c>
      <c r="G247">
        <v>51</v>
      </c>
      <c r="H247" s="1">
        <v>43810</v>
      </c>
      <c r="I247">
        <v>1</v>
      </c>
      <c r="J247">
        <v>90.517300000000006</v>
      </c>
      <c r="K247">
        <v>-2</v>
      </c>
      <c r="L247" s="14">
        <f>ABS(Tabla1[[#This Row],[Cantidad ]])</f>
        <v>2</v>
      </c>
      <c r="M247" s="14">
        <f>Tabla1[[#This Row],[cant]]*Tabla1[[#This Row],[Precio ]]</f>
        <v>181.03460000000001</v>
      </c>
      <c r="N247" s="14">
        <f>+Tabla1[[#This Row],[Cantidad ]]*Tabla1[[#This Row],[Precio ]]</f>
        <v>-181.03460000000001</v>
      </c>
    </row>
    <row r="248" spans="1:14" x14ac:dyDescent="0.25">
      <c r="A248">
        <v>12311</v>
      </c>
      <c r="B248" t="s">
        <v>490</v>
      </c>
      <c r="C248" t="s">
        <v>754</v>
      </c>
      <c r="D248" t="s">
        <v>5233</v>
      </c>
      <c r="E248" s="14" t="str">
        <f>VLOOKUP(Tabla1[[#This Row],[Clave de artículo ]],Hoja1!$N:$R,5,FALSE)</f>
        <v>CYCN</v>
      </c>
      <c r="F248">
        <v>7</v>
      </c>
      <c r="G248">
        <v>51</v>
      </c>
      <c r="H248" s="1">
        <v>43810</v>
      </c>
      <c r="I248">
        <v>1</v>
      </c>
      <c r="J248">
        <v>106.47669999999999</v>
      </c>
      <c r="K248">
        <v>-1</v>
      </c>
      <c r="L248" s="14">
        <f>ABS(Tabla1[[#This Row],[Cantidad ]])</f>
        <v>1</v>
      </c>
      <c r="M248" s="14">
        <f>Tabla1[[#This Row],[cant]]*Tabla1[[#This Row],[Precio ]]</f>
        <v>106.47669999999999</v>
      </c>
      <c r="N248" s="14">
        <f>+Tabla1[[#This Row],[Cantidad ]]*Tabla1[[#This Row],[Precio ]]</f>
        <v>-106.47669999999999</v>
      </c>
    </row>
    <row r="249" spans="1:14" x14ac:dyDescent="0.25">
      <c r="A249">
        <v>12311</v>
      </c>
      <c r="B249" t="s">
        <v>5178</v>
      </c>
      <c r="C249" t="s">
        <v>5179</v>
      </c>
      <c r="D249" t="s">
        <v>5233</v>
      </c>
      <c r="E249" s="14" t="str">
        <f>VLOOKUP(Tabla1[[#This Row],[Clave de artículo ]],Hoja1!$N:$R,5,FALSE)</f>
        <v>CYCN</v>
      </c>
      <c r="F249">
        <v>7</v>
      </c>
      <c r="G249">
        <v>51</v>
      </c>
      <c r="H249" s="1">
        <v>43810</v>
      </c>
      <c r="I249">
        <v>1</v>
      </c>
      <c r="J249" s="2">
        <v>180</v>
      </c>
      <c r="K249">
        <v>-2</v>
      </c>
      <c r="L249" s="14">
        <f>ABS(Tabla1[[#This Row],[Cantidad ]])</f>
        <v>2</v>
      </c>
      <c r="M249" s="14">
        <f>Tabla1[[#This Row],[cant]]*Tabla1[[#This Row],[Precio ]]</f>
        <v>360</v>
      </c>
      <c r="N249" s="14">
        <f>+Tabla1[[#This Row],[Cantidad ]]*Tabla1[[#This Row],[Precio ]]</f>
        <v>-360</v>
      </c>
    </row>
    <row r="250" spans="1:14" x14ac:dyDescent="0.25">
      <c r="A250">
        <v>12310</v>
      </c>
      <c r="B250" t="s">
        <v>457</v>
      </c>
      <c r="C250" t="s">
        <v>458</v>
      </c>
      <c r="D250" t="s">
        <v>5233</v>
      </c>
      <c r="E250" s="14" t="str">
        <f>VLOOKUP(Tabla1[[#This Row],[Clave de artículo ]],Hoja1!$N:$R,5,FALSE)</f>
        <v>CYCN</v>
      </c>
      <c r="F250">
        <v>3</v>
      </c>
      <c r="G250">
        <v>51</v>
      </c>
      <c r="H250" s="1">
        <v>43810</v>
      </c>
      <c r="I250">
        <v>1</v>
      </c>
      <c r="J250" s="2">
        <v>110.9774</v>
      </c>
      <c r="K250">
        <v>-1</v>
      </c>
      <c r="L250" s="14">
        <f>ABS(Tabla1[[#This Row],[Cantidad ]])</f>
        <v>1</v>
      </c>
      <c r="M250" s="14">
        <f>Tabla1[[#This Row],[cant]]*Tabla1[[#This Row],[Precio ]]</f>
        <v>110.9774</v>
      </c>
      <c r="N250" s="14">
        <f>+Tabla1[[#This Row],[Cantidad ]]*Tabla1[[#This Row],[Precio ]]</f>
        <v>-110.9774</v>
      </c>
    </row>
    <row r="251" spans="1:14" x14ac:dyDescent="0.25">
      <c r="A251">
        <v>12310</v>
      </c>
      <c r="B251" t="s">
        <v>113</v>
      </c>
      <c r="C251" t="s">
        <v>114</v>
      </c>
      <c r="D251" t="s">
        <v>5230</v>
      </c>
      <c r="E251" s="14" t="str">
        <f>VLOOKUP(Tabla1[[#This Row],[Clave de artículo ]],Hoja1!$N:$R,5,FALSE)</f>
        <v>CYCN</v>
      </c>
      <c r="F251">
        <v>3</v>
      </c>
      <c r="G251">
        <v>51</v>
      </c>
      <c r="H251" s="1">
        <v>43810</v>
      </c>
      <c r="I251">
        <v>1</v>
      </c>
      <c r="J251" s="2">
        <v>168.3158</v>
      </c>
      <c r="K251">
        <v>-1</v>
      </c>
      <c r="L251" s="14">
        <f>ABS(Tabla1[[#This Row],[Cantidad ]])</f>
        <v>1</v>
      </c>
      <c r="M251" s="14">
        <f>Tabla1[[#This Row],[cant]]*Tabla1[[#This Row],[Precio ]]</f>
        <v>168.3158</v>
      </c>
      <c r="N251" s="14">
        <f>+Tabla1[[#This Row],[Cantidad ]]*Tabla1[[#This Row],[Precio ]]</f>
        <v>-168.3158</v>
      </c>
    </row>
    <row r="252" spans="1:14" x14ac:dyDescent="0.25">
      <c r="A252">
        <v>12309</v>
      </c>
      <c r="B252" t="s">
        <v>491</v>
      </c>
      <c r="C252" t="s">
        <v>492</v>
      </c>
      <c r="D252" t="s">
        <v>5235</v>
      </c>
      <c r="E252" s="14" t="str">
        <f>VLOOKUP(Tabla1[[#This Row],[Clave de artículo ]],Hoja1!$N:$R,5,FALSE)</f>
        <v>CYCN</v>
      </c>
      <c r="F252">
        <v>300</v>
      </c>
      <c r="G252">
        <v>51</v>
      </c>
      <c r="H252" s="1">
        <v>43810</v>
      </c>
      <c r="I252">
        <v>1</v>
      </c>
      <c r="J252">
        <v>240</v>
      </c>
      <c r="K252">
        <v>-1</v>
      </c>
      <c r="L252" s="14">
        <f>ABS(Tabla1[[#This Row],[Cantidad ]])</f>
        <v>1</v>
      </c>
      <c r="M252" s="14">
        <f>Tabla1[[#This Row],[cant]]*Tabla1[[#This Row],[Precio ]]</f>
        <v>240</v>
      </c>
      <c r="N252" s="14">
        <f>+Tabla1[[#This Row],[Cantidad ]]*Tabla1[[#This Row],[Precio ]]</f>
        <v>-240</v>
      </c>
    </row>
    <row r="253" spans="1:14" x14ac:dyDescent="0.25">
      <c r="A253">
        <v>12308</v>
      </c>
      <c r="B253" t="s">
        <v>829</v>
      </c>
      <c r="C253" t="s">
        <v>170</v>
      </c>
      <c r="D253" t="s">
        <v>5233</v>
      </c>
      <c r="E253" s="14" t="str">
        <f>VLOOKUP(Tabla1[[#This Row],[Clave de artículo ]],Hoja1!$N:$R,5,FALSE)</f>
        <v>CYCN</v>
      </c>
      <c r="F253">
        <v>315</v>
      </c>
      <c r="G253">
        <v>51</v>
      </c>
      <c r="H253" s="1">
        <v>43810</v>
      </c>
      <c r="I253">
        <v>1</v>
      </c>
      <c r="J253">
        <v>109.0538</v>
      </c>
      <c r="K253">
        <v>-2</v>
      </c>
      <c r="L253" s="14">
        <f>ABS(Tabla1[[#This Row],[Cantidad ]])</f>
        <v>2</v>
      </c>
      <c r="M253" s="14">
        <f>Tabla1[[#This Row],[cant]]*Tabla1[[#This Row],[Precio ]]</f>
        <v>218.10759999999999</v>
      </c>
      <c r="N253" s="14">
        <f>+Tabla1[[#This Row],[Cantidad ]]*Tabla1[[#This Row],[Precio ]]</f>
        <v>-218.10759999999999</v>
      </c>
    </row>
    <row r="254" spans="1:14" x14ac:dyDescent="0.25">
      <c r="A254">
        <v>12308</v>
      </c>
      <c r="B254" t="s">
        <v>254</v>
      </c>
      <c r="C254" t="s">
        <v>255</v>
      </c>
      <c r="D254" t="s">
        <v>5233</v>
      </c>
      <c r="E254" s="14" t="str">
        <f>VLOOKUP(Tabla1[[#This Row],[Clave de artículo ]],Hoja1!$N:$R,5,FALSE)</f>
        <v>CYCN</v>
      </c>
      <c r="F254">
        <v>315</v>
      </c>
      <c r="G254">
        <v>51</v>
      </c>
      <c r="H254" s="1">
        <v>43810</v>
      </c>
      <c r="I254">
        <v>1</v>
      </c>
      <c r="J254">
        <v>200.39320000000001</v>
      </c>
      <c r="K254">
        <v>-1</v>
      </c>
      <c r="L254" s="14">
        <f>ABS(Tabla1[[#This Row],[Cantidad ]])</f>
        <v>1</v>
      </c>
      <c r="M254" s="14">
        <f>Tabla1[[#This Row],[cant]]*Tabla1[[#This Row],[Precio ]]</f>
        <v>200.39320000000001</v>
      </c>
      <c r="N254" s="14">
        <f>+Tabla1[[#This Row],[Cantidad ]]*Tabla1[[#This Row],[Precio ]]</f>
        <v>-200.39320000000001</v>
      </c>
    </row>
    <row r="255" spans="1:14" x14ac:dyDescent="0.25">
      <c r="A255">
        <v>12308</v>
      </c>
      <c r="B255" t="s">
        <v>220</v>
      </c>
      <c r="C255" t="s">
        <v>221</v>
      </c>
      <c r="D255" t="s">
        <v>5233</v>
      </c>
      <c r="E255" s="14" t="str">
        <f>VLOOKUP(Tabla1[[#This Row],[Clave de artículo ]],Hoja1!$N:$R,5,FALSE)</f>
        <v>CYCN</v>
      </c>
      <c r="F255">
        <v>315</v>
      </c>
      <c r="G255">
        <v>51</v>
      </c>
      <c r="H255" s="1">
        <v>43810</v>
      </c>
      <c r="I255">
        <v>1</v>
      </c>
      <c r="J255">
        <v>200.39320000000001</v>
      </c>
      <c r="K255">
        <v>-1</v>
      </c>
      <c r="L255" s="14">
        <f>ABS(Tabla1[[#This Row],[Cantidad ]])</f>
        <v>1</v>
      </c>
      <c r="M255" s="14">
        <f>Tabla1[[#This Row],[cant]]*Tabla1[[#This Row],[Precio ]]</f>
        <v>200.39320000000001</v>
      </c>
      <c r="N255" s="14">
        <f>+Tabla1[[#This Row],[Cantidad ]]*Tabla1[[#This Row],[Precio ]]</f>
        <v>-200.39320000000001</v>
      </c>
    </row>
    <row r="256" spans="1:14" x14ac:dyDescent="0.25">
      <c r="A256">
        <v>12308</v>
      </c>
      <c r="B256" t="s">
        <v>256</v>
      </c>
      <c r="C256" t="s">
        <v>257</v>
      </c>
      <c r="D256" t="s">
        <v>5233</v>
      </c>
      <c r="E256" s="14" t="str">
        <f>VLOOKUP(Tabla1[[#This Row],[Clave de artículo ]],Hoja1!$N:$R,5,FALSE)</f>
        <v>CYCN</v>
      </c>
      <c r="F256">
        <v>315</v>
      </c>
      <c r="G256">
        <v>51</v>
      </c>
      <c r="H256" s="1">
        <v>43810</v>
      </c>
      <c r="I256">
        <v>1</v>
      </c>
      <c r="J256">
        <v>200.39320000000001</v>
      </c>
      <c r="K256">
        <v>-1</v>
      </c>
      <c r="L256" s="14">
        <f>ABS(Tabla1[[#This Row],[Cantidad ]])</f>
        <v>1</v>
      </c>
      <c r="M256" s="14">
        <f>Tabla1[[#This Row],[cant]]*Tabla1[[#This Row],[Precio ]]</f>
        <v>200.39320000000001</v>
      </c>
      <c r="N256" s="14">
        <f>+Tabla1[[#This Row],[Cantidad ]]*Tabla1[[#This Row],[Precio ]]</f>
        <v>-200.39320000000001</v>
      </c>
    </row>
    <row r="257" spans="1:14" x14ac:dyDescent="0.25">
      <c r="A257">
        <v>12308</v>
      </c>
      <c r="B257" t="s">
        <v>258</v>
      </c>
      <c r="C257" t="s">
        <v>259</v>
      </c>
      <c r="D257" t="s">
        <v>5233</v>
      </c>
      <c r="E257" s="14" t="str">
        <f>VLOOKUP(Tabla1[[#This Row],[Clave de artículo ]],Hoja1!$N:$R,5,FALSE)</f>
        <v>CYCN</v>
      </c>
      <c r="F257">
        <v>315</v>
      </c>
      <c r="G257">
        <v>51</v>
      </c>
      <c r="H257" s="1">
        <v>43810</v>
      </c>
      <c r="I257">
        <v>1</v>
      </c>
      <c r="J257">
        <v>200.39320000000001</v>
      </c>
      <c r="K257">
        <v>-1</v>
      </c>
      <c r="L257" s="14">
        <f>ABS(Tabla1[[#This Row],[Cantidad ]])</f>
        <v>1</v>
      </c>
      <c r="M257" s="14">
        <f>Tabla1[[#This Row],[cant]]*Tabla1[[#This Row],[Precio ]]</f>
        <v>200.39320000000001</v>
      </c>
      <c r="N257" s="14">
        <f>+Tabla1[[#This Row],[Cantidad ]]*Tabla1[[#This Row],[Precio ]]</f>
        <v>-200.39320000000001</v>
      </c>
    </row>
    <row r="258" spans="1:14" x14ac:dyDescent="0.25">
      <c r="A258">
        <v>12308</v>
      </c>
      <c r="B258" t="s">
        <v>978</v>
      </c>
      <c r="C258" t="s">
        <v>979</v>
      </c>
      <c r="D258" t="s">
        <v>5233</v>
      </c>
      <c r="E258" s="14" t="str">
        <f>VLOOKUP(Tabla1[[#This Row],[Clave de artículo ]],Hoja1!$N:$R,5,FALSE)</f>
        <v>CYCN</v>
      </c>
      <c r="F258">
        <v>315</v>
      </c>
      <c r="G258">
        <v>51</v>
      </c>
      <c r="H258" s="1">
        <v>43810</v>
      </c>
      <c r="I258">
        <v>1</v>
      </c>
      <c r="J258">
        <v>109.0538</v>
      </c>
      <c r="K258">
        <v>-3</v>
      </c>
      <c r="L258" s="14">
        <f>ABS(Tabla1[[#This Row],[Cantidad ]])</f>
        <v>3</v>
      </c>
      <c r="M258" s="14">
        <f>Tabla1[[#This Row],[cant]]*Tabla1[[#This Row],[Precio ]]</f>
        <v>327.16139999999996</v>
      </c>
      <c r="N258" s="14">
        <f>+Tabla1[[#This Row],[Cantidad ]]*Tabla1[[#This Row],[Precio ]]</f>
        <v>-327.16139999999996</v>
      </c>
    </row>
    <row r="259" spans="1:14" x14ac:dyDescent="0.25">
      <c r="A259">
        <v>12307</v>
      </c>
      <c r="B259" t="s">
        <v>5178</v>
      </c>
      <c r="C259" t="s">
        <v>5179</v>
      </c>
      <c r="D259" t="s">
        <v>5233</v>
      </c>
      <c r="E259" s="14" t="str">
        <f>VLOOKUP(Tabla1[[#This Row],[Clave de artículo ]],Hoja1!$N:$R,5,FALSE)</f>
        <v>CYCN</v>
      </c>
      <c r="F259" t="s">
        <v>64</v>
      </c>
      <c r="G259">
        <v>51</v>
      </c>
      <c r="H259" s="1">
        <v>43810</v>
      </c>
      <c r="I259"/>
      <c r="J259">
        <v>230</v>
      </c>
      <c r="K259">
        <v>-1</v>
      </c>
      <c r="L259" s="14">
        <f>ABS(Tabla1[[#This Row],[Cantidad ]])</f>
        <v>1</v>
      </c>
      <c r="M259" s="14">
        <f>Tabla1[[#This Row],[cant]]*Tabla1[[#This Row],[Precio ]]</f>
        <v>230</v>
      </c>
      <c r="N259" s="14">
        <f>+Tabla1[[#This Row],[Cantidad ]]*Tabla1[[#This Row],[Precio ]]</f>
        <v>-230</v>
      </c>
    </row>
    <row r="260" spans="1:14" x14ac:dyDescent="0.25">
      <c r="A260">
        <v>12307</v>
      </c>
      <c r="B260" t="s">
        <v>125</v>
      </c>
      <c r="C260" t="s">
        <v>126</v>
      </c>
      <c r="D260" t="s">
        <v>5233</v>
      </c>
      <c r="E260" s="14" t="str">
        <f>VLOOKUP(Tabla1[[#This Row],[Clave de artículo ]],Hoja1!$N:$R,5,FALSE)</f>
        <v>CYCN</v>
      </c>
      <c r="F260" t="s">
        <v>64</v>
      </c>
      <c r="G260">
        <v>51</v>
      </c>
      <c r="H260" s="1">
        <v>43810</v>
      </c>
      <c r="I260"/>
      <c r="J260">
        <v>246</v>
      </c>
      <c r="K260">
        <v>-1</v>
      </c>
      <c r="L260" s="14">
        <f>ABS(Tabla1[[#This Row],[Cantidad ]])</f>
        <v>1</v>
      </c>
      <c r="M260" s="14">
        <f>Tabla1[[#This Row],[cant]]*Tabla1[[#This Row],[Precio ]]</f>
        <v>246</v>
      </c>
      <c r="N260" s="14">
        <f>+Tabla1[[#This Row],[Cantidad ]]*Tabla1[[#This Row],[Precio ]]</f>
        <v>-246</v>
      </c>
    </row>
    <row r="261" spans="1:14" x14ac:dyDescent="0.25">
      <c r="A261">
        <v>12306</v>
      </c>
      <c r="B261" t="s">
        <v>141</v>
      </c>
      <c r="C261" t="s">
        <v>1013</v>
      </c>
      <c r="D261" t="s">
        <v>5219</v>
      </c>
      <c r="E261" s="14" t="str">
        <f>VLOOKUP(Tabla1[[#This Row],[Clave de artículo ]],Hoja1!$N:$R,5,FALSE)</f>
        <v>FG</v>
      </c>
      <c r="F261">
        <v>183</v>
      </c>
      <c r="G261">
        <v>51</v>
      </c>
      <c r="H261" s="1">
        <v>43810</v>
      </c>
      <c r="I261">
        <v>1</v>
      </c>
      <c r="J261">
        <v>48.081400000000002</v>
      </c>
      <c r="K261">
        <v>-4</v>
      </c>
      <c r="L261" s="14">
        <f>ABS(Tabla1[[#This Row],[Cantidad ]])</f>
        <v>4</v>
      </c>
      <c r="M261" s="14">
        <f>Tabla1[[#This Row],[cant]]*Tabla1[[#This Row],[Precio ]]</f>
        <v>192.32560000000001</v>
      </c>
      <c r="N261" s="14">
        <f>+Tabla1[[#This Row],[Cantidad ]]*Tabla1[[#This Row],[Precio ]]</f>
        <v>-192.32560000000001</v>
      </c>
    </row>
    <row r="262" spans="1:14" x14ac:dyDescent="0.25">
      <c r="A262">
        <v>12305</v>
      </c>
      <c r="B262" t="s">
        <v>4998</v>
      </c>
      <c r="C262" t="s">
        <v>4999</v>
      </c>
      <c r="D262" t="s">
        <v>5235</v>
      </c>
      <c r="E262" s="14" t="str">
        <f>VLOOKUP(Tabla1[[#This Row],[Clave de artículo ]],Hoja1!$N:$R,5,FALSE)</f>
        <v>CYCN</v>
      </c>
      <c r="F262">
        <v>102</v>
      </c>
      <c r="G262">
        <v>51</v>
      </c>
      <c r="H262" s="1">
        <v>43810</v>
      </c>
      <c r="I262">
        <v>1</v>
      </c>
      <c r="J262">
        <v>297.25</v>
      </c>
      <c r="K262">
        <v>-1</v>
      </c>
      <c r="L262" s="14">
        <f>ABS(Tabla1[[#This Row],[Cantidad ]])</f>
        <v>1</v>
      </c>
      <c r="M262" s="14">
        <f>Tabla1[[#This Row],[cant]]*Tabla1[[#This Row],[Precio ]]</f>
        <v>297.25</v>
      </c>
      <c r="N262" s="14">
        <f>+Tabla1[[#This Row],[Cantidad ]]*Tabla1[[#This Row],[Precio ]]</f>
        <v>-297.25</v>
      </c>
    </row>
    <row r="263" spans="1:14" x14ac:dyDescent="0.25">
      <c r="A263">
        <v>12304</v>
      </c>
      <c r="B263" t="s">
        <v>5177</v>
      </c>
      <c r="C263" t="s">
        <v>5405</v>
      </c>
      <c r="D263" t="s">
        <v>5239</v>
      </c>
      <c r="E263" s="14" t="str">
        <f>VLOOKUP(Tabla1[[#This Row],[Clave de artículo ]],Hoja1!$N:$R,5,FALSE)</f>
        <v>INS</v>
      </c>
      <c r="F263">
        <v>85</v>
      </c>
      <c r="G263">
        <v>51</v>
      </c>
      <c r="H263" s="1">
        <v>43810</v>
      </c>
      <c r="I263">
        <v>1</v>
      </c>
      <c r="J263">
        <v>422.13600000000002</v>
      </c>
      <c r="K263">
        <v>-1</v>
      </c>
      <c r="L263" s="14">
        <f>ABS(Tabla1[[#This Row],[Cantidad ]])</f>
        <v>1</v>
      </c>
      <c r="M263" s="14">
        <f>Tabla1[[#This Row],[cant]]*Tabla1[[#This Row],[Precio ]]</f>
        <v>422.13600000000002</v>
      </c>
      <c r="N263" s="14">
        <f>+Tabla1[[#This Row],[Cantidad ]]*Tabla1[[#This Row],[Precio ]]</f>
        <v>-422.13600000000002</v>
      </c>
    </row>
    <row r="264" spans="1:14" x14ac:dyDescent="0.25">
      <c r="A264">
        <v>12304</v>
      </c>
      <c r="B264" t="s">
        <v>203</v>
      </c>
      <c r="C264" t="s">
        <v>204</v>
      </c>
      <c r="D264" t="s">
        <v>5225</v>
      </c>
      <c r="E264" s="14" t="str">
        <f>VLOOKUP(Tabla1[[#This Row],[Clave de artículo ]],Hoja1!$N:$R,5,FALSE)</f>
        <v>FG</v>
      </c>
      <c r="F264">
        <v>85</v>
      </c>
      <c r="G264">
        <v>51</v>
      </c>
      <c r="H264" s="1">
        <v>43810</v>
      </c>
      <c r="I264">
        <v>1</v>
      </c>
      <c r="J264">
        <v>246.3895</v>
      </c>
      <c r="K264">
        <v>-1</v>
      </c>
      <c r="L264" s="14">
        <f>ABS(Tabla1[[#This Row],[Cantidad ]])</f>
        <v>1</v>
      </c>
      <c r="M264" s="14">
        <f>Tabla1[[#This Row],[cant]]*Tabla1[[#This Row],[Precio ]]</f>
        <v>246.3895</v>
      </c>
      <c r="N264" s="14">
        <f>+Tabla1[[#This Row],[Cantidad ]]*Tabla1[[#This Row],[Precio ]]</f>
        <v>-246.3895</v>
      </c>
    </row>
    <row r="265" spans="1:14" x14ac:dyDescent="0.25">
      <c r="A265">
        <v>12303</v>
      </c>
      <c r="B265" t="s">
        <v>75</v>
      </c>
      <c r="C265" t="s">
        <v>76</v>
      </c>
      <c r="D265" t="s">
        <v>5220</v>
      </c>
      <c r="E265" s="14" t="str">
        <f>VLOOKUP(Tabla1[[#This Row],[Clave de artículo ]],Hoja1!$N:$R,5,FALSE)</f>
        <v>COP</v>
      </c>
      <c r="F265">
        <v>32</v>
      </c>
      <c r="G265">
        <v>51</v>
      </c>
      <c r="H265" s="1">
        <v>43810</v>
      </c>
      <c r="I265">
        <v>1</v>
      </c>
      <c r="J265">
        <v>387.27710000000002</v>
      </c>
      <c r="K265">
        <v>-2</v>
      </c>
      <c r="L265" s="14">
        <f>ABS(Tabla1[[#This Row],[Cantidad ]])</f>
        <v>2</v>
      </c>
      <c r="M265" s="14">
        <f>Tabla1[[#This Row],[cant]]*Tabla1[[#This Row],[Precio ]]</f>
        <v>774.55420000000004</v>
      </c>
      <c r="N265" s="14">
        <f>+Tabla1[[#This Row],[Cantidad ]]*Tabla1[[#This Row],[Precio ]]</f>
        <v>-774.55420000000004</v>
      </c>
    </row>
    <row r="266" spans="1:14" x14ac:dyDescent="0.25">
      <c r="A266">
        <v>12302</v>
      </c>
      <c r="B266" t="s">
        <v>209</v>
      </c>
      <c r="C266" t="s">
        <v>599</v>
      </c>
      <c r="D266" t="s">
        <v>5250</v>
      </c>
      <c r="E266" s="14" t="str">
        <f>VLOOKUP(Tabla1[[#This Row],[Clave de artículo ]],Hoja1!$N:$R,5,FALSE)</f>
        <v>INS</v>
      </c>
      <c r="F266">
        <v>44</v>
      </c>
      <c r="G266">
        <v>51</v>
      </c>
      <c r="H266" s="1">
        <v>43810</v>
      </c>
      <c r="I266">
        <v>1</v>
      </c>
      <c r="J266">
        <v>39.291699999999999</v>
      </c>
      <c r="K266">
        <v>-2</v>
      </c>
      <c r="L266" s="14">
        <f>ABS(Tabla1[[#This Row],[Cantidad ]])</f>
        <v>2</v>
      </c>
      <c r="M266" s="14">
        <f>Tabla1[[#This Row],[cant]]*Tabla1[[#This Row],[Precio ]]</f>
        <v>78.583399999999997</v>
      </c>
      <c r="N266" s="14">
        <f>+Tabla1[[#This Row],[Cantidad ]]*Tabla1[[#This Row],[Precio ]]</f>
        <v>-78.583399999999997</v>
      </c>
    </row>
    <row r="267" spans="1:14" x14ac:dyDescent="0.25">
      <c r="A267">
        <v>12302</v>
      </c>
      <c r="B267" t="s">
        <v>83</v>
      </c>
      <c r="C267" t="s">
        <v>84</v>
      </c>
      <c r="D267" t="s">
        <v>5251</v>
      </c>
      <c r="E267" s="14" t="str">
        <f>VLOOKUP(Tabla1[[#This Row],[Clave de artículo ]],Hoja1!$N:$R,5,FALSE)</f>
        <v>COP</v>
      </c>
      <c r="F267">
        <v>44</v>
      </c>
      <c r="G267">
        <v>51</v>
      </c>
      <c r="H267" s="1">
        <v>43810</v>
      </c>
      <c r="I267">
        <v>1</v>
      </c>
      <c r="J267">
        <v>74.637799999999999</v>
      </c>
      <c r="K267">
        <v>-2</v>
      </c>
      <c r="L267" s="14">
        <f>ABS(Tabla1[[#This Row],[Cantidad ]])</f>
        <v>2</v>
      </c>
      <c r="M267" s="14">
        <f>Tabla1[[#This Row],[cant]]*Tabla1[[#This Row],[Precio ]]</f>
        <v>149.2756</v>
      </c>
      <c r="N267" s="14">
        <f>+Tabla1[[#This Row],[Cantidad ]]*Tabla1[[#This Row],[Precio ]]</f>
        <v>-149.2756</v>
      </c>
    </row>
    <row r="268" spans="1:14" x14ac:dyDescent="0.25">
      <c r="A268">
        <v>12301</v>
      </c>
      <c r="B268" t="s">
        <v>113</v>
      </c>
      <c r="C268" t="s">
        <v>114</v>
      </c>
      <c r="D268" t="s">
        <v>5230</v>
      </c>
      <c r="E268" s="14" t="str">
        <f>VLOOKUP(Tabla1[[#This Row],[Clave de artículo ]],Hoja1!$N:$R,5,FALSE)</f>
        <v>CYCN</v>
      </c>
      <c r="F268">
        <v>2</v>
      </c>
      <c r="G268">
        <v>51</v>
      </c>
      <c r="H268" s="1">
        <v>43810</v>
      </c>
      <c r="I268">
        <v>1</v>
      </c>
      <c r="J268">
        <v>168.3158</v>
      </c>
      <c r="K268">
        <v>-2</v>
      </c>
      <c r="L268" s="14">
        <f>ABS(Tabla1[[#This Row],[Cantidad ]])</f>
        <v>2</v>
      </c>
      <c r="M268" s="14">
        <f>Tabla1[[#This Row],[cant]]*Tabla1[[#This Row],[Precio ]]</f>
        <v>336.63159999999999</v>
      </c>
      <c r="N268" s="14">
        <f>+Tabla1[[#This Row],[Cantidad ]]*Tabla1[[#This Row],[Precio ]]</f>
        <v>-336.63159999999999</v>
      </c>
    </row>
    <row r="269" spans="1:14" x14ac:dyDescent="0.25">
      <c r="A269">
        <v>12301</v>
      </c>
      <c r="B269" t="s">
        <v>151</v>
      </c>
      <c r="C269" t="s">
        <v>152</v>
      </c>
      <c r="D269" t="s">
        <v>5232</v>
      </c>
      <c r="E269" s="14" t="str">
        <f>VLOOKUP(Tabla1[[#This Row],[Clave de artículo ]],Hoja1!$N:$R,5,FALSE)</f>
        <v>CYCN</v>
      </c>
      <c r="F269">
        <v>2</v>
      </c>
      <c r="G269">
        <v>51</v>
      </c>
      <c r="H269" s="1">
        <v>43810</v>
      </c>
      <c r="I269">
        <v>1</v>
      </c>
      <c r="J269">
        <v>75.001300000000001</v>
      </c>
      <c r="K269">
        <v>-2</v>
      </c>
      <c r="L269" s="14">
        <f>ABS(Tabla1[[#This Row],[Cantidad ]])</f>
        <v>2</v>
      </c>
      <c r="M269" s="14">
        <f>Tabla1[[#This Row],[cant]]*Tabla1[[#This Row],[Precio ]]</f>
        <v>150.0026</v>
      </c>
      <c r="N269" s="14">
        <f>+Tabla1[[#This Row],[Cantidad ]]*Tabla1[[#This Row],[Precio ]]</f>
        <v>-150.0026</v>
      </c>
    </row>
    <row r="270" spans="1:14" x14ac:dyDescent="0.25">
      <c r="A270">
        <v>12300</v>
      </c>
      <c r="B270" t="s">
        <v>13</v>
      </c>
      <c r="C270" t="s">
        <v>5164</v>
      </c>
      <c r="D270" t="s">
        <v>5249</v>
      </c>
      <c r="E270" s="14" t="str">
        <f>VLOOKUP(Tabla1[[#This Row],[Clave de artículo ]],Hoja1!$N:$R,5,FALSE)</f>
        <v>TI</v>
      </c>
      <c r="F270">
        <v>20</v>
      </c>
      <c r="G270">
        <v>51</v>
      </c>
      <c r="H270" s="1">
        <v>43810</v>
      </c>
      <c r="I270">
        <v>1</v>
      </c>
      <c r="J270">
        <v>94.827600000000004</v>
      </c>
      <c r="K270">
        <v>-2</v>
      </c>
      <c r="L270" s="14">
        <f>ABS(Tabla1[[#This Row],[Cantidad ]])</f>
        <v>2</v>
      </c>
      <c r="M270" s="14">
        <f>Tabla1[[#This Row],[cant]]*Tabla1[[#This Row],[Precio ]]</f>
        <v>189.65520000000001</v>
      </c>
      <c r="N270" s="14">
        <f>+Tabla1[[#This Row],[Cantidad ]]*Tabla1[[#This Row],[Precio ]]</f>
        <v>-189.65520000000001</v>
      </c>
    </row>
    <row r="271" spans="1:14" x14ac:dyDescent="0.25">
      <c r="A271">
        <v>12300</v>
      </c>
      <c r="B271" t="s">
        <v>203</v>
      </c>
      <c r="C271" t="s">
        <v>204</v>
      </c>
      <c r="D271" t="s">
        <v>5225</v>
      </c>
      <c r="E271" s="14" t="str">
        <f>VLOOKUP(Tabla1[[#This Row],[Clave de artículo ]],Hoja1!$N:$R,5,FALSE)</f>
        <v>FG</v>
      </c>
      <c r="F271">
        <v>20</v>
      </c>
      <c r="G271">
        <v>51</v>
      </c>
      <c r="H271" s="1">
        <v>43810</v>
      </c>
      <c r="I271">
        <v>1</v>
      </c>
      <c r="J271">
        <v>246.3895</v>
      </c>
      <c r="K271">
        <v>-3</v>
      </c>
      <c r="L271" s="14">
        <f>ABS(Tabla1[[#This Row],[Cantidad ]])</f>
        <v>3</v>
      </c>
      <c r="M271" s="14">
        <f>Tabla1[[#This Row],[cant]]*Tabla1[[#This Row],[Precio ]]</f>
        <v>739.16849999999999</v>
      </c>
      <c r="N271" s="14">
        <f>+Tabla1[[#This Row],[Cantidad ]]*Tabla1[[#This Row],[Precio ]]</f>
        <v>-739.16849999999999</v>
      </c>
    </row>
    <row r="272" spans="1:14" x14ac:dyDescent="0.25">
      <c r="A272">
        <v>12299</v>
      </c>
      <c r="B272" t="s">
        <v>425</v>
      </c>
      <c r="C272" t="s">
        <v>426</v>
      </c>
      <c r="D272" t="s">
        <v>5231</v>
      </c>
      <c r="E272" s="14" t="str">
        <f>VLOOKUP(Tabla1[[#This Row],[Clave de artículo ]],Hoja1!$N:$R,5,FALSE)</f>
        <v>CYCN</v>
      </c>
      <c r="F272" t="s">
        <v>64</v>
      </c>
      <c r="G272">
        <v>51</v>
      </c>
      <c r="H272" s="1">
        <v>43810</v>
      </c>
      <c r="I272"/>
      <c r="J272">
        <v>77.586299999999994</v>
      </c>
      <c r="K272">
        <v>-1</v>
      </c>
      <c r="L272" s="14">
        <f>ABS(Tabla1[[#This Row],[Cantidad ]])</f>
        <v>1</v>
      </c>
      <c r="M272" s="14">
        <f>Tabla1[[#This Row],[cant]]*Tabla1[[#This Row],[Precio ]]</f>
        <v>77.586299999999994</v>
      </c>
      <c r="N272" s="14">
        <f>+Tabla1[[#This Row],[Cantidad ]]*Tabla1[[#This Row],[Precio ]]</f>
        <v>-77.586299999999994</v>
      </c>
    </row>
    <row r="273" spans="1:14" x14ac:dyDescent="0.25">
      <c r="A273">
        <v>12299</v>
      </c>
      <c r="B273" t="s">
        <v>419</v>
      </c>
      <c r="C273" t="s">
        <v>420</v>
      </c>
      <c r="D273" t="s">
        <v>5231</v>
      </c>
      <c r="E273" s="14" t="str">
        <f>VLOOKUP(Tabla1[[#This Row],[Clave de artículo ]],Hoja1!$N:$R,5,FALSE)</f>
        <v>CYCN</v>
      </c>
      <c r="F273" t="s">
        <v>64</v>
      </c>
      <c r="G273">
        <v>51</v>
      </c>
      <c r="H273" s="1">
        <v>43810</v>
      </c>
      <c r="I273"/>
      <c r="J273">
        <v>77.586299999999994</v>
      </c>
      <c r="K273">
        <v>-1</v>
      </c>
      <c r="L273" s="14">
        <f>ABS(Tabla1[[#This Row],[Cantidad ]])</f>
        <v>1</v>
      </c>
      <c r="M273" s="14">
        <f>Tabla1[[#This Row],[cant]]*Tabla1[[#This Row],[Precio ]]</f>
        <v>77.586299999999994</v>
      </c>
      <c r="N273" s="14">
        <f>+Tabla1[[#This Row],[Cantidad ]]*Tabla1[[#This Row],[Precio ]]</f>
        <v>-77.586299999999994</v>
      </c>
    </row>
    <row r="274" spans="1:14" x14ac:dyDescent="0.25">
      <c r="A274">
        <v>12299</v>
      </c>
      <c r="B274" t="s">
        <v>423</v>
      </c>
      <c r="C274" t="s">
        <v>424</v>
      </c>
      <c r="D274" t="s">
        <v>5231</v>
      </c>
      <c r="E274" s="14" t="str">
        <f>VLOOKUP(Tabla1[[#This Row],[Clave de artículo ]],Hoja1!$N:$R,5,FALSE)</f>
        <v>CYCN</v>
      </c>
      <c r="F274" t="s">
        <v>64</v>
      </c>
      <c r="G274">
        <v>51</v>
      </c>
      <c r="H274" s="1">
        <v>43810</v>
      </c>
      <c r="I274"/>
      <c r="J274">
        <v>77.586299999999994</v>
      </c>
      <c r="K274">
        <v>-1</v>
      </c>
      <c r="L274" s="14">
        <f>ABS(Tabla1[[#This Row],[Cantidad ]])</f>
        <v>1</v>
      </c>
      <c r="M274" s="14">
        <f>Tabla1[[#This Row],[cant]]*Tabla1[[#This Row],[Precio ]]</f>
        <v>77.586299999999994</v>
      </c>
      <c r="N274" s="14">
        <f>+Tabla1[[#This Row],[Cantidad ]]*Tabla1[[#This Row],[Precio ]]</f>
        <v>-77.586299999999994</v>
      </c>
    </row>
    <row r="275" spans="1:14" x14ac:dyDescent="0.25">
      <c r="A275">
        <v>12299</v>
      </c>
      <c r="B275" t="s">
        <v>421</v>
      </c>
      <c r="C275" t="s">
        <v>422</v>
      </c>
      <c r="D275" t="s">
        <v>5231</v>
      </c>
      <c r="E275" s="14" t="str">
        <f>VLOOKUP(Tabla1[[#This Row],[Clave de artículo ]],Hoja1!$N:$R,5,FALSE)</f>
        <v>CYCN</v>
      </c>
      <c r="F275" t="s">
        <v>64</v>
      </c>
      <c r="G275">
        <v>51</v>
      </c>
      <c r="H275" s="1">
        <v>43810</v>
      </c>
      <c r="I275"/>
      <c r="J275">
        <v>77.586299999999994</v>
      </c>
      <c r="K275">
        <v>-1</v>
      </c>
      <c r="L275" s="14">
        <f>ABS(Tabla1[[#This Row],[Cantidad ]])</f>
        <v>1</v>
      </c>
      <c r="M275" s="14">
        <f>Tabla1[[#This Row],[cant]]*Tabla1[[#This Row],[Precio ]]</f>
        <v>77.586299999999994</v>
      </c>
      <c r="N275" s="14">
        <f>+Tabla1[[#This Row],[Cantidad ]]*Tabla1[[#This Row],[Precio ]]</f>
        <v>-77.586299999999994</v>
      </c>
    </row>
    <row r="276" spans="1:14" x14ac:dyDescent="0.25">
      <c r="A276">
        <v>12298</v>
      </c>
      <c r="B276" t="s">
        <v>113</v>
      </c>
      <c r="C276" t="s">
        <v>114</v>
      </c>
      <c r="D276" t="s">
        <v>5230</v>
      </c>
      <c r="E276" s="14" t="str">
        <f>VLOOKUP(Tabla1[[#This Row],[Clave de artículo ]],Hoja1!$N:$R,5,FALSE)</f>
        <v>CYCN</v>
      </c>
      <c r="F276">
        <v>33</v>
      </c>
      <c r="G276">
        <v>51</v>
      </c>
      <c r="H276" s="1">
        <v>43810</v>
      </c>
      <c r="I276">
        <v>1</v>
      </c>
      <c r="J276">
        <v>185.1474</v>
      </c>
      <c r="K276">
        <v>-1</v>
      </c>
      <c r="L276" s="14">
        <f>ABS(Tabla1[[#This Row],[Cantidad ]])</f>
        <v>1</v>
      </c>
      <c r="M276" s="14">
        <f>Tabla1[[#This Row],[cant]]*Tabla1[[#This Row],[Precio ]]</f>
        <v>185.1474</v>
      </c>
      <c r="N276" s="14">
        <f>+Tabla1[[#This Row],[Cantidad ]]*Tabla1[[#This Row],[Precio ]]</f>
        <v>-185.1474</v>
      </c>
    </row>
    <row r="277" spans="1:14" x14ac:dyDescent="0.25">
      <c r="A277">
        <v>12298</v>
      </c>
      <c r="B277" t="s">
        <v>978</v>
      </c>
      <c r="C277" t="s">
        <v>979</v>
      </c>
      <c r="D277" t="s">
        <v>5233</v>
      </c>
      <c r="E277" s="14" t="str">
        <f>VLOOKUP(Tabla1[[#This Row],[Clave de artículo ]],Hoja1!$N:$R,5,FALSE)</f>
        <v>CYCN</v>
      </c>
      <c r="F277">
        <v>33</v>
      </c>
      <c r="G277">
        <v>51</v>
      </c>
      <c r="H277" s="1">
        <v>43810</v>
      </c>
      <c r="I277">
        <v>1</v>
      </c>
      <c r="J277">
        <v>109.0538</v>
      </c>
      <c r="K277">
        <v>-4</v>
      </c>
      <c r="L277" s="14">
        <f>ABS(Tabla1[[#This Row],[Cantidad ]])</f>
        <v>4</v>
      </c>
      <c r="M277" s="14">
        <f>Tabla1[[#This Row],[cant]]*Tabla1[[#This Row],[Precio ]]</f>
        <v>436.21519999999998</v>
      </c>
      <c r="N277" s="14">
        <f>+Tabla1[[#This Row],[Cantidad ]]*Tabla1[[#This Row],[Precio ]]</f>
        <v>-436.21519999999998</v>
      </c>
    </row>
    <row r="278" spans="1:14" x14ac:dyDescent="0.25">
      <c r="A278">
        <v>12298</v>
      </c>
      <c r="B278" t="s">
        <v>199</v>
      </c>
      <c r="C278" t="s">
        <v>200</v>
      </c>
      <c r="D278" t="s">
        <v>5232</v>
      </c>
      <c r="E278" s="14" t="str">
        <f>VLOOKUP(Tabla1[[#This Row],[Clave de artículo ]],Hoja1!$N:$R,5,FALSE)</f>
        <v>CYCN</v>
      </c>
      <c r="F278">
        <v>33</v>
      </c>
      <c r="G278">
        <v>51</v>
      </c>
      <c r="H278" s="1">
        <v>43810</v>
      </c>
      <c r="I278">
        <v>1</v>
      </c>
      <c r="J278">
        <v>121.1054</v>
      </c>
      <c r="K278">
        <v>-1</v>
      </c>
      <c r="L278" s="14">
        <f>ABS(Tabla1[[#This Row],[Cantidad ]])</f>
        <v>1</v>
      </c>
      <c r="M278" s="14">
        <f>Tabla1[[#This Row],[cant]]*Tabla1[[#This Row],[Precio ]]</f>
        <v>121.1054</v>
      </c>
      <c r="N278" s="14">
        <f>+Tabla1[[#This Row],[Cantidad ]]*Tabla1[[#This Row],[Precio ]]</f>
        <v>-121.1054</v>
      </c>
    </row>
    <row r="279" spans="1:14" x14ac:dyDescent="0.25">
      <c r="A279">
        <v>12298</v>
      </c>
      <c r="B279" t="s">
        <v>207</v>
      </c>
      <c r="C279" t="s">
        <v>208</v>
      </c>
      <c r="D279" t="s">
        <v>5233</v>
      </c>
      <c r="E279" s="14" t="str">
        <f>VLOOKUP(Tabla1[[#This Row],[Clave de artículo ]],Hoja1!$N:$R,5,FALSE)</f>
        <v>CYCN</v>
      </c>
      <c r="F279">
        <v>33</v>
      </c>
      <c r="G279">
        <v>51</v>
      </c>
      <c r="H279" s="1">
        <v>43810</v>
      </c>
      <c r="I279">
        <v>1</v>
      </c>
      <c r="J279">
        <v>181.41730000000001</v>
      </c>
      <c r="K279">
        <v>-1</v>
      </c>
      <c r="L279" s="14">
        <f>ABS(Tabla1[[#This Row],[Cantidad ]])</f>
        <v>1</v>
      </c>
      <c r="M279" s="14">
        <f>Tabla1[[#This Row],[cant]]*Tabla1[[#This Row],[Precio ]]</f>
        <v>181.41730000000001</v>
      </c>
      <c r="N279" s="14">
        <f>+Tabla1[[#This Row],[Cantidad ]]*Tabla1[[#This Row],[Precio ]]</f>
        <v>-181.41730000000001</v>
      </c>
    </row>
    <row r="280" spans="1:14" x14ac:dyDescent="0.25">
      <c r="A280">
        <v>12298</v>
      </c>
      <c r="B280" t="s">
        <v>252</v>
      </c>
      <c r="C280" t="s">
        <v>253</v>
      </c>
      <c r="D280" t="s">
        <v>5257</v>
      </c>
      <c r="E280" s="14" t="str">
        <f>VLOOKUP(Tabla1[[#This Row],[Clave de artículo ]],Hoja1!$N:$R,5,FALSE)</f>
        <v>CYCN</v>
      </c>
      <c r="F280">
        <v>33</v>
      </c>
      <c r="G280">
        <v>51</v>
      </c>
      <c r="H280" s="1">
        <v>43810</v>
      </c>
      <c r="I280">
        <v>1</v>
      </c>
      <c r="J280">
        <v>173.55109999999999</v>
      </c>
      <c r="K280">
        <v>-2</v>
      </c>
      <c r="L280" s="14">
        <f>ABS(Tabla1[[#This Row],[Cantidad ]])</f>
        <v>2</v>
      </c>
      <c r="M280" s="14">
        <f>Tabla1[[#This Row],[cant]]*Tabla1[[#This Row],[Precio ]]</f>
        <v>347.10219999999998</v>
      </c>
      <c r="N280" s="14">
        <f>+Tabla1[[#This Row],[Cantidad ]]*Tabla1[[#This Row],[Precio ]]</f>
        <v>-347.10219999999998</v>
      </c>
    </row>
    <row r="281" spans="1:14" x14ac:dyDescent="0.25">
      <c r="A281">
        <v>12297</v>
      </c>
      <c r="B281" t="s">
        <v>37</v>
      </c>
      <c r="C281" t="s">
        <v>38</v>
      </c>
      <c r="D281" t="s">
        <v>5225</v>
      </c>
      <c r="E281" s="14" t="str">
        <f>VLOOKUP(Tabla1[[#This Row],[Clave de artículo ]],Hoja1!$N:$R,5,FALSE)</f>
        <v>FG</v>
      </c>
      <c r="F281">
        <v>293</v>
      </c>
      <c r="G281">
        <v>51</v>
      </c>
      <c r="H281" s="1">
        <v>43809</v>
      </c>
      <c r="I281">
        <v>1</v>
      </c>
      <c r="J281">
        <v>122.1524</v>
      </c>
      <c r="K281">
        <v>-1</v>
      </c>
      <c r="L281" s="14">
        <f>ABS(Tabla1[[#This Row],[Cantidad ]])</f>
        <v>1</v>
      </c>
      <c r="M281" s="14">
        <f>Tabla1[[#This Row],[cant]]*Tabla1[[#This Row],[Precio ]]</f>
        <v>122.1524</v>
      </c>
      <c r="N281" s="14">
        <f>+Tabla1[[#This Row],[Cantidad ]]*Tabla1[[#This Row],[Precio ]]</f>
        <v>-122.1524</v>
      </c>
    </row>
    <row r="282" spans="1:14" x14ac:dyDescent="0.25">
      <c r="A282">
        <v>12296</v>
      </c>
      <c r="B282" t="s">
        <v>978</v>
      </c>
      <c r="C282" t="s">
        <v>979</v>
      </c>
      <c r="D282" t="s">
        <v>5233</v>
      </c>
      <c r="E282" s="14" t="str">
        <f>VLOOKUP(Tabla1[[#This Row],[Clave de artículo ]],Hoja1!$N:$R,5,FALSE)</f>
        <v>CYCN</v>
      </c>
      <c r="F282" t="s">
        <v>64</v>
      </c>
      <c r="G282">
        <v>51</v>
      </c>
      <c r="H282" s="1">
        <v>43809</v>
      </c>
      <c r="I282"/>
      <c r="J282">
        <v>205</v>
      </c>
      <c r="K282">
        <v>-1</v>
      </c>
      <c r="L282" s="14">
        <f>ABS(Tabla1[[#This Row],[Cantidad ]])</f>
        <v>1</v>
      </c>
      <c r="M282" s="14">
        <f>Tabla1[[#This Row],[cant]]*Tabla1[[#This Row],[Precio ]]</f>
        <v>205</v>
      </c>
      <c r="N282" s="14">
        <f>+Tabla1[[#This Row],[Cantidad ]]*Tabla1[[#This Row],[Precio ]]</f>
        <v>-205</v>
      </c>
    </row>
    <row r="283" spans="1:14" x14ac:dyDescent="0.25">
      <c r="A283">
        <v>12295</v>
      </c>
      <c r="B283" t="s">
        <v>13</v>
      </c>
      <c r="C283" t="s">
        <v>5164</v>
      </c>
      <c r="D283" t="s">
        <v>5249</v>
      </c>
      <c r="E283" s="14" t="str">
        <f>VLOOKUP(Tabla1[[#This Row],[Clave de artículo ]],Hoja1!$N:$R,5,FALSE)</f>
        <v>TI</v>
      </c>
      <c r="F283">
        <v>87</v>
      </c>
      <c r="G283">
        <v>51</v>
      </c>
      <c r="H283" s="1">
        <v>43809</v>
      </c>
      <c r="I283">
        <v>1</v>
      </c>
      <c r="J283">
        <v>94.827600000000004</v>
      </c>
      <c r="K283">
        <v>-1</v>
      </c>
      <c r="L283" s="14">
        <f>ABS(Tabla1[[#This Row],[Cantidad ]])</f>
        <v>1</v>
      </c>
      <c r="M283" s="14">
        <f>Tabla1[[#This Row],[cant]]*Tabla1[[#This Row],[Precio ]]</f>
        <v>94.827600000000004</v>
      </c>
      <c r="N283" s="14">
        <f>+Tabla1[[#This Row],[Cantidad ]]*Tabla1[[#This Row],[Precio ]]</f>
        <v>-94.827600000000004</v>
      </c>
    </row>
    <row r="284" spans="1:14" x14ac:dyDescent="0.25">
      <c r="A284">
        <v>12295</v>
      </c>
      <c r="B284" t="s">
        <v>22</v>
      </c>
      <c r="C284" t="s">
        <v>5175</v>
      </c>
      <c r="D284" t="s">
        <v>5249</v>
      </c>
      <c r="E284" s="14" t="str">
        <f>VLOOKUP(Tabla1[[#This Row],[Clave de artículo ]],Hoja1!$N:$R,5,FALSE)</f>
        <v>TI</v>
      </c>
      <c r="F284">
        <v>87</v>
      </c>
      <c r="G284">
        <v>51</v>
      </c>
      <c r="H284" s="1">
        <v>43809</v>
      </c>
      <c r="I284">
        <v>1</v>
      </c>
      <c r="J284">
        <v>94.827600000000004</v>
      </c>
      <c r="K284">
        <v>-1</v>
      </c>
      <c r="L284" s="14">
        <f>ABS(Tabla1[[#This Row],[Cantidad ]])</f>
        <v>1</v>
      </c>
      <c r="M284" s="14">
        <f>Tabla1[[#This Row],[cant]]*Tabla1[[#This Row],[Precio ]]</f>
        <v>94.827600000000004</v>
      </c>
      <c r="N284" s="14">
        <f>+Tabla1[[#This Row],[Cantidad ]]*Tabla1[[#This Row],[Precio ]]</f>
        <v>-94.827600000000004</v>
      </c>
    </row>
    <row r="285" spans="1:14" x14ac:dyDescent="0.25">
      <c r="A285">
        <v>12294</v>
      </c>
      <c r="B285" t="s">
        <v>141</v>
      </c>
      <c r="C285" t="s">
        <v>1013</v>
      </c>
      <c r="D285" t="s">
        <v>5219</v>
      </c>
      <c r="E285" s="14" t="str">
        <f>VLOOKUP(Tabla1[[#This Row],[Clave de artículo ]],Hoja1!$N:$R,5,FALSE)</f>
        <v>FG</v>
      </c>
      <c r="F285">
        <v>183</v>
      </c>
      <c r="G285">
        <v>51</v>
      </c>
      <c r="H285" s="1">
        <v>43809</v>
      </c>
      <c r="I285">
        <v>1</v>
      </c>
      <c r="J285">
        <v>48.081400000000002</v>
      </c>
      <c r="K285">
        <v>-2</v>
      </c>
      <c r="L285" s="14">
        <f>ABS(Tabla1[[#This Row],[Cantidad ]])</f>
        <v>2</v>
      </c>
      <c r="M285" s="14">
        <f>Tabla1[[#This Row],[cant]]*Tabla1[[#This Row],[Precio ]]</f>
        <v>96.162800000000004</v>
      </c>
      <c r="N285" s="14">
        <f>+Tabla1[[#This Row],[Cantidad ]]*Tabla1[[#This Row],[Precio ]]</f>
        <v>-96.162800000000004</v>
      </c>
    </row>
    <row r="286" spans="1:14" x14ac:dyDescent="0.25">
      <c r="A286">
        <v>12293</v>
      </c>
      <c r="B286" t="s">
        <v>870</v>
      </c>
      <c r="C286" t="s">
        <v>871</v>
      </c>
      <c r="D286" t="s">
        <v>5230</v>
      </c>
      <c r="E286" s="14" t="str">
        <f>VLOOKUP(Tabla1[[#This Row],[Clave de artículo ]],Hoja1!$N:$R,5,FALSE)</f>
        <v>CYCN</v>
      </c>
      <c r="F286">
        <v>192</v>
      </c>
      <c r="G286">
        <v>51</v>
      </c>
      <c r="H286" s="1">
        <v>43809</v>
      </c>
      <c r="I286">
        <v>1</v>
      </c>
      <c r="J286">
        <v>216.5343</v>
      </c>
      <c r="K286">
        <v>-1</v>
      </c>
      <c r="L286" s="14">
        <f>ABS(Tabla1[[#This Row],[Cantidad ]])</f>
        <v>1</v>
      </c>
      <c r="M286" s="14">
        <f>Tabla1[[#This Row],[cant]]*Tabla1[[#This Row],[Precio ]]</f>
        <v>216.5343</v>
      </c>
      <c r="N286" s="14">
        <f>+Tabla1[[#This Row],[Cantidad ]]*Tabla1[[#This Row],[Precio ]]</f>
        <v>-216.5343</v>
      </c>
    </row>
    <row r="287" spans="1:14" x14ac:dyDescent="0.25">
      <c r="A287">
        <v>12292</v>
      </c>
      <c r="B287" t="s">
        <v>1032</v>
      </c>
      <c r="C287" t="s">
        <v>1033</v>
      </c>
      <c r="D287" t="s">
        <v>5233</v>
      </c>
      <c r="E287" s="14" t="str">
        <f>VLOOKUP(Tabla1[[#This Row],[Clave de artículo ]],Hoja1!$N:$R,5,FALSE)</f>
        <v>CYCN</v>
      </c>
      <c r="F287">
        <v>38</v>
      </c>
      <c r="G287">
        <v>51</v>
      </c>
      <c r="H287" s="1">
        <v>43809</v>
      </c>
      <c r="I287">
        <v>1</v>
      </c>
      <c r="J287">
        <v>171.58349999999999</v>
      </c>
      <c r="K287">
        <v>-1</v>
      </c>
      <c r="L287" s="14">
        <f>ABS(Tabla1[[#This Row],[Cantidad ]])</f>
        <v>1</v>
      </c>
      <c r="M287" s="14">
        <f>Tabla1[[#This Row],[cant]]*Tabla1[[#This Row],[Precio ]]</f>
        <v>171.58349999999999</v>
      </c>
      <c r="N287" s="14">
        <f>+Tabla1[[#This Row],[Cantidad ]]*Tabla1[[#This Row],[Precio ]]</f>
        <v>-171.58349999999999</v>
      </c>
    </row>
    <row r="288" spans="1:14" x14ac:dyDescent="0.25">
      <c r="A288">
        <v>12291</v>
      </c>
      <c r="B288" t="s">
        <v>5385</v>
      </c>
      <c r="C288" t="s">
        <v>5386</v>
      </c>
      <c r="D288" t="s">
        <v>5233</v>
      </c>
      <c r="E288" s="14" t="str">
        <f>VLOOKUP(Tabla1[[#This Row],[Clave de artículo ]],Hoja1!$N:$R,5,FALSE)</f>
        <v>CYCN</v>
      </c>
      <c r="F288">
        <v>11</v>
      </c>
      <c r="G288">
        <v>51</v>
      </c>
      <c r="H288" s="1">
        <v>43809</v>
      </c>
      <c r="I288">
        <v>1</v>
      </c>
      <c r="J288">
        <v>127.735</v>
      </c>
      <c r="K288">
        <v>-1</v>
      </c>
      <c r="L288" s="14">
        <f>ABS(Tabla1[[#This Row],[Cantidad ]])</f>
        <v>1</v>
      </c>
      <c r="M288" s="14">
        <f>Tabla1[[#This Row],[cant]]*Tabla1[[#This Row],[Precio ]]</f>
        <v>127.735</v>
      </c>
      <c r="N288" s="14">
        <f>+Tabla1[[#This Row],[Cantidad ]]*Tabla1[[#This Row],[Precio ]]</f>
        <v>-127.735</v>
      </c>
    </row>
    <row r="289" spans="1:14" x14ac:dyDescent="0.25">
      <c r="A289">
        <v>12291</v>
      </c>
      <c r="B289" t="s">
        <v>113</v>
      </c>
      <c r="C289" t="s">
        <v>114</v>
      </c>
      <c r="D289" t="s">
        <v>5230</v>
      </c>
      <c r="E289" s="14" t="str">
        <f>VLOOKUP(Tabla1[[#This Row],[Clave de artículo ]],Hoja1!$N:$R,5,FALSE)</f>
        <v>CYCN</v>
      </c>
      <c r="F289">
        <v>11</v>
      </c>
      <c r="G289">
        <v>51</v>
      </c>
      <c r="H289" s="1">
        <v>43809</v>
      </c>
      <c r="I289">
        <v>1</v>
      </c>
      <c r="J289">
        <v>168.3158</v>
      </c>
      <c r="K289">
        <v>-2</v>
      </c>
      <c r="L289" s="14">
        <f>ABS(Tabla1[[#This Row],[Cantidad ]])</f>
        <v>2</v>
      </c>
      <c r="M289" s="14">
        <f>Tabla1[[#This Row],[cant]]*Tabla1[[#This Row],[Precio ]]</f>
        <v>336.63159999999999</v>
      </c>
      <c r="N289" s="14">
        <f>+Tabla1[[#This Row],[Cantidad ]]*Tabla1[[#This Row],[Precio ]]</f>
        <v>-336.63159999999999</v>
      </c>
    </row>
    <row r="290" spans="1:14" x14ac:dyDescent="0.25">
      <c r="A290">
        <v>12291</v>
      </c>
      <c r="B290" t="s">
        <v>978</v>
      </c>
      <c r="C290" t="s">
        <v>979</v>
      </c>
      <c r="D290" t="s">
        <v>5233</v>
      </c>
      <c r="E290" s="14" t="str">
        <f>VLOOKUP(Tabla1[[#This Row],[Clave de artículo ]],Hoja1!$N:$R,5,FALSE)</f>
        <v>CYCN</v>
      </c>
      <c r="F290">
        <v>11</v>
      </c>
      <c r="G290">
        <v>51</v>
      </c>
      <c r="H290" s="1">
        <v>43809</v>
      </c>
      <c r="I290">
        <v>1</v>
      </c>
      <c r="J290">
        <v>85.345600000000005</v>
      </c>
      <c r="K290">
        <v>-5</v>
      </c>
      <c r="L290" s="14">
        <f>ABS(Tabla1[[#This Row],[Cantidad ]])</f>
        <v>5</v>
      </c>
      <c r="M290" s="14">
        <f>Tabla1[[#This Row],[cant]]*Tabla1[[#This Row],[Precio ]]</f>
        <v>426.72800000000001</v>
      </c>
      <c r="N290" s="14">
        <f>+Tabla1[[#This Row],[Cantidad ]]*Tabla1[[#This Row],[Precio ]]</f>
        <v>-426.72800000000001</v>
      </c>
    </row>
    <row r="291" spans="1:14" x14ac:dyDescent="0.25">
      <c r="A291">
        <v>12291</v>
      </c>
      <c r="B291" t="s">
        <v>173</v>
      </c>
      <c r="C291" t="s">
        <v>174</v>
      </c>
      <c r="D291" t="s">
        <v>5233</v>
      </c>
      <c r="E291" s="14" t="str">
        <f>VLOOKUP(Tabla1[[#This Row],[Clave de artículo ]],Hoja1!$N:$R,5,FALSE)</f>
        <v>CYCN</v>
      </c>
      <c r="F291">
        <v>11</v>
      </c>
      <c r="G291">
        <v>51</v>
      </c>
      <c r="H291" s="1">
        <v>43809</v>
      </c>
      <c r="I291">
        <v>1</v>
      </c>
      <c r="J291" s="2">
        <v>110.001</v>
      </c>
      <c r="K291">
        <v>-1</v>
      </c>
      <c r="L291" s="14">
        <f>ABS(Tabla1[[#This Row],[Cantidad ]])</f>
        <v>1</v>
      </c>
      <c r="M291" s="14">
        <f>Tabla1[[#This Row],[cant]]*Tabla1[[#This Row],[Precio ]]</f>
        <v>110.001</v>
      </c>
      <c r="N291" s="14">
        <f>+Tabla1[[#This Row],[Cantidad ]]*Tabla1[[#This Row],[Precio ]]</f>
        <v>-110.001</v>
      </c>
    </row>
    <row r="292" spans="1:14" x14ac:dyDescent="0.25">
      <c r="A292">
        <v>12291</v>
      </c>
      <c r="B292" t="s">
        <v>207</v>
      </c>
      <c r="C292" t="s">
        <v>208</v>
      </c>
      <c r="D292" t="s">
        <v>5233</v>
      </c>
      <c r="E292" s="14" t="str">
        <f>VLOOKUP(Tabla1[[#This Row],[Clave de artículo ]],Hoja1!$N:$R,5,FALSE)</f>
        <v>CYCN</v>
      </c>
      <c r="F292">
        <v>11</v>
      </c>
      <c r="G292">
        <v>51</v>
      </c>
      <c r="H292" s="1">
        <v>43809</v>
      </c>
      <c r="I292">
        <v>1</v>
      </c>
      <c r="J292">
        <v>164.9248</v>
      </c>
      <c r="K292">
        <v>-1</v>
      </c>
      <c r="L292" s="14">
        <f>ABS(Tabla1[[#This Row],[Cantidad ]])</f>
        <v>1</v>
      </c>
      <c r="M292" s="14">
        <f>Tabla1[[#This Row],[cant]]*Tabla1[[#This Row],[Precio ]]</f>
        <v>164.9248</v>
      </c>
      <c r="N292" s="14">
        <f>+Tabla1[[#This Row],[Cantidad ]]*Tabla1[[#This Row],[Precio ]]</f>
        <v>-164.9248</v>
      </c>
    </row>
    <row r="293" spans="1:14" x14ac:dyDescent="0.25">
      <c r="A293">
        <v>12290</v>
      </c>
      <c r="B293" t="s">
        <v>5215</v>
      </c>
      <c r="C293" t="s">
        <v>5261</v>
      </c>
      <c r="D293" t="s">
        <v>5232</v>
      </c>
      <c r="E293" s="14" t="str">
        <f>VLOOKUP(Tabla1[[#This Row],[Clave de artículo ]],Hoja1!$N:$R,5,FALSE)</f>
        <v>CYCN</v>
      </c>
      <c r="F293">
        <v>50</v>
      </c>
      <c r="G293">
        <v>51</v>
      </c>
      <c r="H293" s="1">
        <v>43809</v>
      </c>
      <c r="I293">
        <v>1</v>
      </c>
      <c r="J293">
        <v>178.02629999999999</v>
      </c>
      <c r="K293">
        <v>-1</v>
      </c>
      <c r="L293" s="14">
        <f>ABS(Tabla1[[#This Row],[Cantidad ]])</f>
        <v>1</v>
      </c>
      <c r="M293" s="14">
        <f>Tabla1[[#This Row],[cant]]*Tabla1[[#This Row],[Precio ]]</f>
        <v>178.02629999999999</v>
      </c>
      <c r="N293" s="14">
        <f>+Tabla1[[#This Row],[Cantidad ]]*Tabla1[[#This Row],[Precio ]]</f>
        <v>-178.02629999999999</v>
      </c>
    </row>
    <row r="294" spans="1:14" x14ac:dyDescent="0.25">
      <c r="A294">
        <v>12289</v>
      </c>
      <c r="B294" t="s">
        <v>490</v>
      </c>
      <c r="C294" t="s">
        <v>754</v>
      </c>
      <c r="D294" t="s">
        <v>5233</v>
      </c>
      <c r="E294" s="14" t="str">
        <f>VLOOKUP(Tabla1[[#This Row],[Clave de artículo ]],Hoja1!$N:$R,5,FALSE)</f>
        <v>CYCN</v>
      </c>
      <c r="F294">
        <v>3</v>
      </c>
      <c r="G294">
        <v>51</v>
      </c>
      <c r="H294" s="1">
        <v>43809</v>
      </c>
      <c r="I294">
        <v>1</v>
      </c>
      <c r="J294">
        <v>96.796999999999997</v>
      </c>
      <c r="K294">
        <v>-2</v>
      </c>
      <c r="L294" s="14">
        <f>ABS(Tabla1[[#This Row],[Cantidad ]])</f>
        <v>2</v>
      </c>
      <c r="M294" s="14">
        <f>Tabla1[[#This Row],[cant]]*Tabla1[[#This Row],[Precio ]]</f>
        <v>193.59399999999999</v>
      </c>
      <c r="N294" s="14">
        <f>+Tabla1[[#This Row],[Cantidad ]]*Tabla1[[#This Row],[Precio ]]</f>
        <v>-193.59399999999999</v>
      </c>
    </row>
    <row r="295" spans="1:14" x14ac:dyDescent="0.25">
      <c r="A295">
        <v>12288</v>
      </c>
      <c r="B295" t="s">
        <v>203</v>
      </c>
      <c r="C295" t="s">
        <v>204</v>
      </c>
      <c r="D295" t="s">
        <v>5225</v>
      </c>
      <c r="E295" s="14" t="str">
        <f>VLOOKUP(Tabla1[[#This Row],[Clave de artículo ]],Hoja1!$N:$R,5,FALSE)</f>
        <v>FG</v>
      </c>
      <c r="F295">
        <v>5</v>
      </c>
      <c r="G295">
        <v>51</v>
      </c>
      <c r="H295" s="1">
        <v>43809</v>
      </c>
      <c r="I295">
        <v>1</v>
      </c>
      <c r="J295">
        <v>243.49080000000001</v>
      </c>
      <c r="K295">
        <v>-1</v>
      </c>
      <c r="L295" s="14">
        <f>ABS(Tabla1[[#This Row],[Cantidad ]])</f>
        <v>1</v>
      </c>
      <c r="M295" s="14">
        <f>Tabla1[[#This Row],[cant]]*Tabla1[[#This Row],[Precio ]]</f>
        <v>243.49080000000001</v>
      </c>
      <c r="N295" s="14">
        <f>+Tabla1[[#This Row],[Cantidad ]]*Tabla1[[#This Row],[Precio ]]</f>
        <v>-243.49080000000001</v>
      </c>
    </row>
    <row r="296" spans="1:14" x14ac:dyDescent="0.25">
      <c r="A296">
        <v>12288</v>
      </c>
      <c r="B296" t="s">
        <v>243</v>
      </c>
      <c r="C296" t="s">
        <v>244</v>
      </c>
      <c r="D296" t="s">
        <v>5239</v>
      </c>
      <c r="E296" s="14" t="str">
        <f>VLOOKUP(Tabla1[[#This Row],[Clave de artículo ]],Hoja1!$N:$R,5,FALSE)</f>
        <v>INS</v>
      </c>
      <c r="F296">
        <v>5</v>
      </c>
      <c r="G296">
        <v>51</v>
      </c>
      <c r="H296" s="1">
        <v>43809</v>
      </c>
      <c r="I296">
        <v>1</v>
      </c>
      <c r="J296">
        <v>30.75</v>
      </c>
      <c r="K296">
        <v>-1</v>
      </c>
      <c r="L296" s="14">
        <f>ABS(Tabla1[[#This Row],[Cantidad ]])</f>
        <v>1</v>
      </c>
      <c r="M296" s="14">
        <f>Tabla1[[#This Row],[cant]]*Tabla1[[#This Row],[Precio ]]</f>
        <v>30.75</v>
      </c>
      <c r="N296" s="14">
        <f>+Tabla1[[#This Row],[Cantidad ]]*Tabla1[[#This Row],[Precio ]]</f>
        <v>-30.75</v>
      </c>
    </row>
    <row r="297" spans="1:14" x14ac:dyDescent="0.25">
      <c r="A297">
        <v>12288</v>
      </c>
      <c r="B297" t="s">
        <v>5000</v>
      </c>
      <c r="C297" t="s">
        <v>5001</v>
      </c>
      <c r="D297" t="s">
        <v>5235</v>
      </c>
      <c r="E297" s="14" t="str">
        <f>VLOOKUP(Tabla1[[#This Row],[Clave de artículo ]],Hoja1!$N:$R,5,FALSE)</f>
        <v>CYCN</v>
      </c>
      <c r="F297">
        <v>5</v>
      </c>
      <c r="G297">
        <v>51</v>
      </c>
      <c r="H297" s="1">
        <v>43809</v>
      </c>
      <c r="I297">
        <v>1</v>
      </c>
      <c r="J297">
        <v>250</v>
      </c>
      <c r="K297">
        <v>-3</v>
      </c>
      <c r="L297" s="14">
        <f>ABS(Tabla1[[#This Row],[Cantidad ]])</f>
        <v>3</v>
      </c>
      <c r="M297" s="14">
        <f>Tabla1[[#This Row],[cant]]*Tabla1[[#This Row],[Precio ]]</f>
        <v>750</v>
      </c>
      <c r="N297" s="14">
        <f>+Tabla1[[#This Row],[Cantidad ]]*Tabla1[[#This Row],[Precio ]]</f>
        <v>-750</v>
      </c>
    </row>
    <row r="298" spans="1:14" x14ac:dyDescent="0.25">
      <c r="A298">
        <v>12288</v>
      </c>
      <c r="B298" t="s">
        <v>4998</v>
      </c>
      <c r="C298" t="s">
        <v>4999</v>
      </c>
      <c r="D298" t="s">
        <v>5235</v>
      </c>
      <c r="E298" s="14" t="str">
        <f>VLOOKUP(Tabla1[[#This Row],[Clave de artículo ]],Hoja1!$N:$R,5,FALSE)</f>
        <v>CYCN</v>
      </c>
      <c r="F298">
        <v>5</v>
      </c>
      <c r="G298">
        <v>51</v>
      </c>
      <c r="H298" s="1">
        <v>43809</v>
      </c>
      <c r="I298">
        <v>1</v>
      </c>
      <c r="J298">
        <v>297.25</v>
      </c>
      <c r="K298">
        <v>-1</v>
      </c>
      <c r="L298" s="14">
        <f>ABS(Tabla1[[#This Row],[Cantidad ]])</f>
        <v>1</v>
      </c>
      <c r="M298" s="14">
        <f>Tabla1[[#This Row],[cant]]*Tabla1[[#This Row],[Precio ]]</f>
        <v>297.25</v>
      </c>
      <c r="N298" s="14">
        <f>+Tabla1[[#This Row],[Cantidad ]]*Tabla1[[#This Row],[Precio ]]</f>
        <v>-297.25</v>
      </c>
    </row>
    <row r="299" spans="1:14" x14ac:dyDescent="0.25">
      <c r="A299">
        <v>12288</v>
      </c>
      <c r="B299" t="s">
        <v>8</v>
      </c>
      <c r="C299" t="s">
        <v>5173</v>
      </c>
      <c r="D299" t="s">
        <v>5249</v>
      </c>
      <c r="E299" s="14" t="str">
        <f>VLOOKUP(Tabla1[[#This Row],[Clave de artículo ]],Hoja1!$N:$R,5,FALSE)</f>
        <v>TI</v>
      </c>
      <c r="F299">
        <v>5</v>
      </c>
      <c r="G299">
        <v>51</v>
      </c>
      <c r="H299" s="1">
        <v>43809</v>
      </c>
      <c r="I299">
        <v>1</v>
      </c>
      <c r="J299">
        <v>86.206900000000005</v>
      </c>
      <c r="K299">
        <v>-1</v>
      </c>
      <c r="L299" s="14">
        <f>ABS(Tabla1[[#This Row],[Cantidad ]])</f>
        <v>1</v>
      </c>
      <c r="M299" s="14">
        <f>Tabla1[[#This Row],[cant]]*Tabla1[[#This Row],[Precio ]]</f>
        <v>86.206900000000005</v>
      </c>
      <c r="N299" s="14">
        <f>+Tabla1[[#This Row],[Cantidad ]]*Tabla1[[#This Row],[Precio ]]</f>
        <v>-86.206900000000005</v>
      </c>
    </row>
    <row r="300" spans="1:14" x14ac:dyDescent="0.25">
      <c r="A300">
        <v>12288</v>
      </c>
      <c r="B300" t="s">
        <v>11</v>
      </c>
      <c r="C300" t="s">
        <v>5174</v>
      </c>
      <c r="D300" t="s">
        <v>5249</v>
      </c>
      <c r="E300" s="14" t="str">
        <f>VLOOKUP(Tabla1[[#This Row],[Clave de artículo ]],Hoja1!$N:$R,5,FALSE)</f>
        <v>TI</v>
      </c>
      <c r="F300">
        <v>5</v>
      </c>
      <c r="G300">
        <v>51</v>
      </c>
      <c r="H300" s="1">
        <v>43809</v>
      </c>
      <c r="I300">
        <v>1</v>
      </c>
      <c r="J300">
        <v>86.206900000000005</v>
      </c>
      <c r="K300">
        <v>-1</v>
      </c>
      <c r="L300" s="14">
        <f>ABS(Tabla1[[#This Row],[Cantidad ]])</f>
        <v>1</v>
      </c>
      <c r="M300" s="14">
        <f>Tabla1[[#This Row],[cant]]*Tabla1[[#This Row],[Precio ]]</f>
        <v>86.206900000000005</v>
      </c>
      <c r="N300" s="14">
        <f>+Tabla1[[#This Row],[Cantidad ]]*Tabla1[[#This Row],[Precio ]]</f>
        <v>-86.206900000000005</v>
      </c>
    </row>
    <row r="301" spans="1:14" x14ac:dyDescent="0.25">
      <c r="A301">
        <v>12288</v>
      </c>
      <c r="B301" t="s">
        <v>13</v>
      </c>
      <c r="C301" t="s">
        <v>5164</v>
      </c>
      <c r="D301" t="s">
        <v>5249</v>
      </c>
      <c r="E301" s="14" t="str">
        <f>VLOOKUP(Tabla1[[#This Row],[Clave de artículo ]],Hoja1!$N:$R,5,FALSE)</f>
        <v>TI</v>
      </c>
      <c r="F301">
        <v>5</v>
      </c>
      <c r="G301">
        <v>51</v>
      </c>
      <c r="H301" s="1">
        <v>43809</v>
      </c>
      <c r="I301">
        <v>1</v>
      </c>
      <c r="J301">
        <v>86.206900000000005</v>
      </c>
      <c r="K301">
        <v>-1</v>
      </c>
      <c r="L301" s="14">
        <f>ABS(Tabla1[[#This Row],[Cantidad ]])</f>
        <v>1</v>
      </c>
      <c r="M301" s="14">
        <f>Tabla1[[#This Row],[cant]]*Tabla1[[#This Row],[Precio ]]</f>
        <v>86.206900000000005</v>
      </c>
      <c r="N301" s="14">
        <f>+Tabla1[[#This Row],[Cantidad ]]*Tabla1[[#This Row],[Precio ]]</f>
        <v>-86.206900000000005</v>
      </c>
    </row>
    <row r="302" spans="1:14" x14ac:dyDescent="0.25">
      <c r="A302">
        <v>12288</v>
      </c>
      <c r="B302" t="s">
        <v>22</v>
      </c>
      <c r="C302" t="s">
        <v>5175</v>
      </c>
      <c r="D302" t="s">
        <v>5249</v>
      </c>
      <c r="E302" s="14" t="str">
        <f>VLOOKUP(Tabla1[[#This Row],[Clave de artículo ]],Hoja1!$N:$R,5,FALSE)</f>
        <v>TI</v>
      </c>
      <c r="F302">
        <v>5</v>
      </c>
      <c r="G302">
        <v>51</v>
      </c>
      <c r="H302" s="1">
        <v>43809</v>
      </c>
      <c r="I302">
        <v>1</v>
      </c>
      <c r="J302">
        <v>86.206900000000005</v>
      </c>
      <c r="K302">
        <v>-1</v>
      </c>
      <c r="L302" s="14">
        <f>ABS(Tabla1[[#This Row],[Cantidad ]])</f>
        <v>1</v>
      </c>
      <c r="M302" s="14">
        <f>Tabla1[[#This Row],[cant]]*Tabla1[[#This Row],[Precio ]]</f>
        <v>86.206900000000005</v>
      </c>
      <c r="N302" s="14">
        <f>+Tabla1[[#This Row],[Cantidad ]]*Tabla1[[#This Row],[Precio ]]</f>
        <v>-86.206900000000005</v>
      </c>
    </row>
    <row r="303" spans="1:14" x14ac:dyDescent="0.25">
      <c r="A303">
        <v>12288</v>
      </c>
      <c r="B303" t="s">
        <v>490</v>
      </c>
      <c r="C303" t="s">
        <v>754</v>
      </c>
      <c r="D303" t="s">
        <v>5233</v>
      </c>
      <c r="E303" s="14" t="str">
        <f>VLOOKUP(Tabla1[[#This Row],[Clave de artículo ]],Hoja1!$N:$R,5,FALSE)</f>
        <v>CYCN</v>
      </c>
      <c r="F303">
        <v>5</v>
      </c>
      <c r="G303">
        <v>51</v>
      </c>
      <c r="H303" s="1">
        <v>43809</v>
      </c>
      <c r="I303">
        <v>1</v>
      </c>
      <c r="J303">
        <v>96.796999999999997</v>
      </c>
      <c r="K303">
        <v>-4</v>
      </c>
      <c r="L303" s="14">
        <f>ABS(Tabla1[[#This Row],[Cantidad ]])</f>
        <v>4</v>
      </c>
      <c r="M303" s="14">
        <f>Tabla1[[#This Row],[cant]]*Tabla1[[#This Row],[Precio ]]</f>
        <v>387.18799999999999</v>
      </c>
      <c r="N303" s="14">
        <f>+Tabla1[[#This Row],[Cantidad ]]*Tabla1[[#This Row],[Precio ]]</f>
        <v>-387.18799999999999</v>
      </c>
    </row>
    <row r="304" spans="1:14" x14ac:dyDescent="0.25">
      <c r="A304">
        <v>12288</v>
      </c>
      <c r="B304" t="s">
        <v>183</v>
      </c>
      <c r="C304" t="s">
        <v>184</v>
      </c>
      <c r="D304" t="s">
        <v>5230</v>
      </c>
      <c r="E304" s="14" t="str">
        <f>VLOOKUP(Tabla1[[#This Row],[Clave de artículo ]],Hoja1!$N:$R,5,FALSE)</f>
        <v>CYCN</v>
      </c>
      <c r="F304">
        <v>5</v>
      </c>
      <c r="G304">
        <v>51</v>
      </c>
      <c r="H304" s="1">
        <v>43809</v>
      </c>
      <c r="I304">
        <v>1</v>
      </c>
      <c r="J304">
        <v>221.95490000000001</v>
      </c>
      <c r="K304">
        <v>-2</v>
      </c>
      <c r="L304" s="14">
        <f>ABS(Tabla1[[#This Row],[Cantidad ]])</f>
        <v>2</v>
      </c>
      <c r="M304" s="14">
        <f>Tabla1[[#This Row],[cant]]*Tabla1[[#This Row],[Precio ]]</f>
        <v>443.90980000000002</v>
      </c>
      <c r="N304" s="14">
        <f>+Tabla1[[#This Row],[Cantidad ]]*Tabla1[[#This Row],[Precio ]]</f>
        <v>-443.90980000000002</v>
      </c>
    </row>
    <row r="305" spans="1:14" x14ac:dyDescent="0.25">
      <c r="A305">
        <v>12288</v>
      </c>
      <c r="B305" t="s">
        <v>254</v>
      </c>
      <c r="C305" t="s">
        <v>255</v>
      </c>
      <c r="D305" t="s">
        <v>5233</v>
      </c>
      <c r="E305" s="14" t="str">
        <f>VLOOKUP(Tabla1[[#This Row],[Clave de artículo ]],Hoja1!$N:$R,5,FALSE)</f>
        <v>CYCN</v>
      </c>
      <c r="F305">
        <v>5</v>
      </c>
      <c r="G305">
        <v>51</v>
      </c>
      <c r="H305" s="1">
        <v>43809</v>
      </c>
      <c r="I305">
        <v>1</v>
      </c>
      <c r="J305">
        <v>182.1756</v>
      </c>
      <c r="K305">
        <v>-1</v>
      </c>
      <c r="L305" s="14">
        <f>ABS(Tabla1[[#This Row],[Cantidad ]])</f>
        <v>1</v>
      </c>
      <c r="M305" s="14">
        <f>Tabla1[[#This Row],[cant]]*Tabla1[[#This Row],[Precio ]]</f>
        <v>182.1756</v>
      </c>
      <c r="N305" s="14">
        <f>+Tabla1[[#This Row],[Cantidad ]]*Tabla1[[#This Row],[Precio ]]</f>
        <v>-182.1756</v>
      </c>
    </row>
    <row r="306" spans="1:14" x14ac:dyDescent="0.25">
      <c r="A306">
        <v>12288</v>
      </c>
      <c r="B306" t="s">
        <v>220</v>
      </c>
      <c r="C306" t="s">
        <v>221</v>
      </c>
      <c r="D306" t="s">
        <v>5233</v>
      </c>
      <c r="E306" s="14" t="str">
        <f>VLOOKUP(Tabla1[[#This Row],[Clave de artículo ]],Hoja1!$N:$R,5,FALSE)</f>
        <v>CYCN</v>
      </c>
      <c r="F306">
        <v>5</v>
      </c>
      <c r="G306">
        <v>51</v>
      </c>
      <c r="H306" s="1">
        <v>43809</v>
      </c>
      <c r="I306">
        <v>1</v>
      </c>
      <c r="J306">
        <v>182.1756</v>
      </c>
      <c r="K306">
        <v>-1</v>
      </c>
      <c r="L306" s="14">
        <f>ABS(Tabla1[[#This Row],[Cantidad ]])</f>
        <v>1</v>
      </c>
      <c r="M306" s="14">
        <f>Tabla1[[#This Row],[cant]]*Tabla1[[#This Row],[Precio ]]</f>
        <v>182.1756</v>
      </c>
      <c r="N306" s="14">
        <f>+Tabla1[[#This Row],[Cantidad ]]*Tabla1[[#This Row],[Precio ]]</f>
        <v>-182.1756</v>
      </c>
    </row>
    <row r="307" spans="1:14" x14ac:dyDescent="0.25">
      <c r="A307">
        <v>12288</v>
      </c>
      <c r="B307" t="s">
        <v>978</v>
      </c>
      <c r="C307" t="s">
        <v>979</v>
      </c>
      <c r="D307" t="s">
        <v>5233</v>
      </c>
      <c r="E307" s="14" t="str">
        <f>VLOOKUP(Tabla1[[#This Row],[Clave de artículo ]],Hoja1!$N:$R,5,FALSE)</f>
        <v>CYCN</v>
      </c>
      <c r="F307">
        <v>5</v>
      </c>
      <c r="G307">
        <v>51</v>
      </c>
      <c r="H307" s="1">
        <v>43809</v>
      </c>
      <c r="I307">
        <v>1</v>
      </c>
      <c r="J307">
        <v>85.345600000000005</v>
      </c>
      <c r="K307">
        <v>-2</v>
      </c>
      <c r="L307" s="14">
        <f>ABS(Tabla1[[#This Row],[Cantidad ]])</f>
        <v>2</v>
      </c>
      <c r="M307" s="14">
        <f>Tabla1[[#This Row],[cant]]*Tabla1[[#This Row],[Precio ]]</f>
        <v>170.69120000000001</v>
      </c>
      <c r="N307" s="14">
        <f>+Tabla1[[#This Row],[Cantidad ]]*Tabla1[[#This Row],[Precio ]]</f>
        <v>-170.69120000000001</v>
      </c>
    </row>
    <row r="308" spans="1:14" x14ac:dyDescent="0.25">
      <c r="A308">
        <v>12288</v>
      </c>
      <c r="B308" t="s">
        <v>829</v>
      </c>
      <c r="C308" t="s">
        <v>170</v>
      </c>
      <c r="D308" t="s">
        <v>5233</v>
      </c>
      <c r="E308" s="14" t="str">
        <f>VLOOKUP(Tabla1[[#This Row],[Clave de artículo ]],Hoja1!$N:$R,5,FALSE)</f>
        <v>CYCN</v>
      </c>
      <c r="F308">
        <v>5</v>
      </c>
      <c r="G308">
        <v>51</v>
      </c>
      <c r="H308" s="1">
        <v>43809</v>
      </c>
      <c r="I308">
        <v>1</v>
      </c>
      <c r="J308">
        <v>100</v>
      </c>
      <c r="K308">
        <v>-2</v>
      </c>
      <c r="L308" s="14">
        <f>ABS(Tabla1[[#This Row],[Cantidad ]])</f>
        <v>2</v>
      </c>
      <c r="M308" s="14">
        <f>Tabla1[[#This Row],[cant]]*Tabla1[[#This Row],[Precio ]]</f>
        <v>200</v>
      </c>
      <c r="N308" s="14">
        <f>+Tabla1[[#This Row],[Cantidad ]]*Tabla1[[#This Row],[Precio ]]</f>
        <v>-200</v>
      </c>
    </row>
    <row r="309" spans="1:14" x14ac:dyDescent="0.25">
      <c r="A309">
        <v>12287</v>
      </c>
      <c r="B309" t="s">
        <v>1224</v>
      </c>
      <c r="C309" t="s">
        <v>1225</v>
      </c>
      <c r="D309" t="s">
        <v>5265</v>
      </c>
      <c r="E309" s="14" t="str">
        <f>VLOOKUP(Tabla1[[#This Row],[Clave de artículo ]],Hoja1!$N:$R,5,FALSE)</f>
        <v>COP</v>
      </c>
      <c r="F309">
        <v>4</v>
      </c>
      <c r="G309">
        <v>51</v>
      </c>
      <c r="H309" s="1">
        <v>43809</v>
      </c>
      <c r="I309">
        <v>1</v>
      </c>
      <c r="J309">
        <v>422.3</v>
      </c>
      <c r="K309">
        <v>-1</v>
      </c>
      <c r="L309" s="14">
        <f>ABS(Tabla1[[#This Row],[Cantidad ]])</f>
        <v>1</v>
      </c>
      <c r="M309" s="14">
        <f>Tabla1[[#This Row],[cant]]*Tabla1[[#This Row],[Precio ]]</f>
        <v>422.3</v>
      </c>
      <c r="N309" s="14">
        <f>+Tabla1[[#This Row],[Cantidad ]]*Tabla1[[#This Row],[Precio ]]</f>
        <v>-422.3</v>
      </c>
    </row>
    <row r="310" spans="1:14" x14ac:dyDescent="0.25">
      <c r="A310">
        <v>12286</v>
      </c>
      <c r="B310" t="s">
        <v>5120</v>
      </c>
      <c r="C310" t="s">
        <v>5160</v>
      </c>
      <c r="D310" t="s">
        <v>5247</v>
      </c>
      <c r="E310" s="14" t="str">
        <f>VLOOKUP(Tabla1[[#This Row],[Clave de artículo ]],Hoja1!$N:$R,5,FALSE)</f>
        <v>INS</v>
      </c>
      <c r="F310">
        <v>97</v>
      </c>
      <c r="G310">
        <v>51</v>
      </c>
      <c r="H310" s="1">
        <v>43809</v>
      </c>
      <c r="I310">
        <v>1</v>
      </c>
      <c r="J310">
        <v>9.7416</v>
      </c>
      <c r="K310">
        <v>-1</v>
      </c>
      <c r="L310" s="14">
        <f>ABS(Tabla1[[#This Row],[Cantidad ]])</f>
        <v>1</v>
      </c>
      <c r="M310" s="14">
        <f>Tabla1[[#This Row],[cant]]*Tabla1[[#This Row],[Precio ]]</f>
        <v>9.7416</v>
      </c>
      <c r="N310" s="14">
        <f>+Tabla1[[#This Row],[Cantidad ]]*Tabla1[[#This Row],[Precio ]]</f>
        <v>-9.7416</v>
      </c>
    </row>
    <row r="311" spans="1:14" x14ac:dyDescent="0.25">
      <c r="A311">
        <v>12286</v>
      </c>
      <c r="B311" t="s">
        <v>111</v>
      </c>
      <c r="C311" t="s">
        <v>112</v>
      </c>
      <c r="D311" t="s">
        <v>5218</v>
      </c>
      <c r="E311" s="14" t="str">
        <f>VLOOKUP(Tabla1[[#This Row],[Clave de artículo ]],Hoja1!$N:$R,5,FALSE)</f>
        <v>FG</v>
      </c>
      <c r="F311">
        <v>97</v>
      </c>
      <c r="G311">
        <v>51</v>
      </c>
      <c r="H311" s="1">
        <v>43809</v>
      </c>
      <c r="I311">
        <v>1</v>
      </c>
      <c r="J311">
        <v>87.968100000000007</v>
      </c>
      <c r="K311">
        <v>-1</v>
      </c>
      <c r="L311" s="14">
        <f>ABS(Tabla1[[#This Row],[Cantidad ]])</f>
        <v>1</v>
      </c>
      <c r="M311" s="14">
        <f>Tabla1[[#This Row],[cant]]*Tabla1[[#This Row],[Precio ]]</f>
        <v>87.968100000000007</v>
      </c>
      <c r="N311" s="14">
        <f>+Tabla1[[#This Row],[Cantidad ]]*Tabla1[[#This Row],[Precio ]]</f>
        <v>-87.968100000000007</v>
      </c>
    </row>
    <row r="312" spans="1:14" x14ac:dyDescent="0.25">
      <c r="A312">
        <v>12285</v>
      </c>
      <c r="B312" t="s">
        <v>5165</v>
      </c>
      <c r="C312" t="s">
        <v>5258</v>
      </c>
      <c r="D312" t="s">
        <v>5230</v>
      </c>
      <c r="E312" s="14" t="str">
        <f>VLOOKUP(Tabla1[[#This Row],[Clave de artículo ]],Hoja1!$N:$R,5,FALSE)</f>
        <v>CYCN</v>
      </c>
      <c r="F312">
        <v>31</v>
      </c>
      <c r="G312">
        <v>51</v>
      </c>
      <c r="H312" s="1">
        <v>43809</v>
      </c>
      <c r="I312">
        <v>1</v>
      </c>
      <c r="J312">
        <v>218.20939999999999</v>
      </c>
      <c r="K312">
        <v>-1</v>
      </c>
      <c r="L312" s="14">
        <f>ABS(Tabla1[[#This Row],[Cantidad ]])</f>
        <v>1</v>
      </c>
      <c r="M312" s="14">
        <f>Tabla1[[#This Row],[cant]]*Tabla1[[#This Row],[Precio ]]</f>
        <v>218.20939999999999</v>
      </c>
      <c r="N312" s="14">
        <f>+Tabla1[[#This Row],[Cantidad ]]*Tabla1[[#This Row],[Precio ]]</f>
        <v>-218.20939999999999</v>
      </c>
    </row>
    <row r="313" spans="1:14" x14ac:dyDescent="0.25">
      <c r="A313">
        <v>12285</v>
      </c>
      <c r="B313" t="s">
        <v>978</v>
      </c>
      <c r="C313" t="s">
        <v>979</v>
      </c>
      <c r="D313" t="s">
        <v>5233</v>
      </c>
      <c r="E313" s="14" t="str">
        <f>VLOOKUP(Tabla1[[#This Row],[Clave de artículo ]],Hoja1!$N:$R,5,FALSE)</f>
        <v>CYCN</v>
      </c>
      <c r="F313">
        <v>31</v>
      </c>
      <c r="G313">
        <v>51</v>
      </c>
      <c r="H313" s="1">
        <v>43809</v>
      </c>
      <c r="I313">
        <v>1</v>
      </c>
      <c r="J313">
        <v>109.0538</v>
      </c>
      <c r="K313">
        <v>-1</v>
      </c>
      <c r="L313" s="14">
        <f>ABS(Tabla1[[#This Row],[Cantidad ]])</f>
        <v>1</v>
      </c>
      <c r="M313" s="14">
        <f>Tabla1[[#This Row],[cant]]*Tabla1[[#This Row],[Precio ]]</f>
        <v>109.0538</v>
      </c>
      <c r="N313" s="14">
        <f>+Tabla1[[#This Row],[Cantidad ]]*Tabla1[[#This Row],[Precio ]]</f>
        <v>-109.0538</v>
      </c>
    </row>
    <row r="314" spans="1:14" x14ac:dyDescent="0.25">
      <c r="A314">
        <v>12285</v>
      </c>
      <c r="B314" t="s">
        <v>113</v>
      </c>
      <c r="C314" t="s">
        <v>114</v>
      </c>
      <c r="D314" t="s">
        <v>5230</v>
      </c>
      <c r="E314" s="14" t="str">
        <f>VLOOKUP(Tabla1[[#This Row],[Clave de artículo ]],Hoja1!$N:$R,5,FALSE)</f>
        <v>CYCN</v>
      </c>
      <c r="F314">
        <v>31</v>
      </c>
      <c r="G314">
        <v>51</v>
      </c>
      <c r="H314" s="1">
        <v>43809</v>
      </c>
      <c r="I314">
        <v>1</v>
      </c>
      <c r="J314">
        <v>185.1474</v>
      </c>
      <c r="K314">
        <v>-1</v>
      </c>
      <c r="L314" s="14">
        <f>ABS(Tabla1[[#This Row],[Cantidad ]])</f>
        <v>1</v>
      </c>
      <c r="M314" s="14">
        <f>Tabla1[[#This Row],[cant]]*Tabla1[[#This Row],[Precio ]]</f>
        <v>185.1474</v>
      </c>
      <c r="N314" s="14">
        <f>+Tabla1[[#This Row],[Cantidad ]]*Tabla1[[#This Row],[Precio ]]</f>
        <v>-185.1474</v>
      </c>
    </row>
    <row r="315" spans="1:14" x14ac:dyDescent="0.25">
      <c r="A315">
        <v>12285</v>
      </c>
      <c r="B315" t="s">
        <v>315</v>
      </c>
      <c r="C315" t="s">
        <v>316</v>
      </c>
      <c r="D315" t="s">
        <v>5232</v>
      </c>
      <c r="E315" s="14" t="str">
        <f>VLOOKUP(Tabla1[[#This Row],[Clave de artículo ]],Hoja1!$N:$R,5,FALSE)</f>
        <v>CYCN</v>
      </c>
      <c r="F315">
        <v>31</v>
      </c>
      <c r="G315">
        <v>51</v>
      </c>
      <c r="H315" s="1">
        <v>43809</v>
      </c>
      <c r="I315">
        <v>1</v>
      </c>
      <c r="J315">
        <v>115.86969999999999</v>
      </c>
      <c r="K315">
        <v>-2</v>
      </c>
      <c r="L315" s="14">
        <f>ABS(Tabla1[[#This Row],[Cantidad ]])</f>
        <v>2</v>
      </c>
      <c r="M315" s="14">
        <f>Tabla1[[#This Row],[cant]]*Tabla1[[#This Row],[Precio ]]</f>
        <v>231.73939999999999</v>
      </c>
      <c r="N315" s="14">
        <f>+Tabla1[[#This Row],[Cantidad ]]*Tabla1[[#This Row],[Precio ]]</f>
        <v>-231.73939999999999</v>
      </c>
    </row>
    <row r="316" spans="1:14" x14ac:dyDescent="0.25">
      <c r="A316">
        <v>12284</v>
      </c>
      <c r="B316" t="s">
        <v>5165</v>
      </c>
      <c r="C316" t="s">
        <v>5258</v>
      </c>
      <c r="D316" t="s">
        <v>5230</v>
      </c>
      <c r="E316" s="14" t="str">
        <f>VLOOKUP(Tabla1[[#This Row],[Clave de artículo ]],Hoja1!$N:$R,5,FALSE)</f>
        <v>CYCN</v>
      </c>
      <c r="F316">
        <v>288</v>
      </c>
      <c r="G316">
        <v>51</v>
      </c>
      <c r="H316" s="1">
        <v>43809</v>
      </c>
      <c r="I316">
        <v>1</v>
      </c>
      <c r="J316" s="2">
        <v>218.20939999999999</v>
      </c>
      <c r="K316">
        <v>-2</v>
      </c>
      <c r="L316" s="14">
        <f>ABS(Tabla1[[#This Row],[Cantidad ]])</f>
        <v>2</v>
      </c>
      <c r="M316" s="14">
        <f>Tabla1[[#This Row],[cant]]*Tabla1[[#This Row],[Precio ]]</f>
        <v>436.41879999999998</v>
      </c>
      <c r="N316" s="14">
        <f>+Tabla1[[#This Row],[Cantidad ]]*Tabla1[[#This Row],[Precio ]]</f>
        <v>-436.41879999999998</v>
      </c>
    </row>
    <row r="317" spans="1:14" x14ac:dyDescent="0.25">
      <c r="A317">
        <v>12283</v>
      </c>
      <c r="B317" t="s">
        <v>168</v>
      </c>
      <c r="C317" t="s">
        <v>169</v>
      </c>
      <c r="D317" t="s">
        <v>5234</v>
      </c>
      <c r="E317" s="14" t="str">
        <f>VLOOKUP(Tabla1[[#This Row],[Clave de artículo ]],Hoja1!$N:$R,5,FALSE)</f>
        <v>COP</v>
      </c>
      <c r="F317">
        <v>46</v>
      </c>
      <c r="G317">
        <v>51</v>
      </c>
      <c r="H317" s="1">
        <v>43808</v>
      </c>
      <c r="I317">
        <v>1</v>
      </c>
      <c r="J317">
        <v>125.59910000000001</v>
      </c>
      <c r="K317">
        <v>-1</v>
      </c>
      <c r="L317" s="14">
        <f>ABS(Tabla1[[#This Row],[Cantidad ]])</f>
        <v>1</v>
      </c>
      <c r="M317" s="14">
        <f>Tabla1[[#This Row],[cant]]*Tabla1[[#This Row],[Precio ]]</f>
        <v>125.59910000000001</v>
      </c>
      <c r="N317" s="14">
        <f>+Tabla1[[#This Row],[Cantidad ]]*Tabla1[[#This Row],[Precio ]]</f>
        <v>-125.59910000000001</v>
      </c>
    </row>
    <row r="318" spans="1:14" x14ac:dyDescent="0.25">
      <c r="A318">
        <v>12283</v>
      </c>
      <c r="B318" t="s">
        <v>31</v>
      </c>
      <c r="C318" t="s">
        <v>5172</v>
      </c>
      <c r="D318" t="s">
        <v>5252</v>
      </c>
      <c r="E318" s="14" t="str">
        <f>VLOOKUP(Tabla1[[#This Row],[Clave de artículo ]],Hoja1!$N:$R,5,FALSE)</f>
        <v>COP</v>
      </c>
      <c r="F318">
        <v>46</v>
      </c>
      <c r="G318">
        <v>51</v>
      </c>
      <c r="H318" s="1">
        <v>43808</v>
      </c>
      <c r="I318">
        <v>1</v>
      </c>
      <c r="J318">
        <v>243.03620000000001</v>
      </c>
      <c r="K318">
        <v>-1</v>
      </c>
      <c r="L318" s="14">
        <f>ABS(Tabla1[[#This Row],[Cantidad ]])</f>
        <v>1</v>
      </c>
      <c r="M318" s="14">
        <f>Tabla1[[#This Row],[cant]]*Tabla1[[#This Row],[Precio ]]</f>
        <v>243.03620000000001</v>
      </c>
      <c r="N318" s="14">
        <f>+Tabla1[[#This Row],[Cantidad ]]*Tabla1[[#This Row],[Precio ]]</f>
        <v>-243.03620000000001</v>
      </c>
    </row>
    <row r="319" spans="1:14" x14ac:dyDescent="0.25">
      <c r="A319">
        <v>12283</v>
      </c>
      <c r="B319" t="s">
        <v>209</v>
      </c>
      <c r="C319" t="s">
        <v>599</v>
      </c>
      <c r="D319" t="s">
        <v>5250</v>
      </c>
      <c r="E319" s="14" t="str">
        <f>VLOOKUP(Tabla1[[#This Row],[Clave de artículo ]],Hoja1!$N:$R,5,FALSE)</f>
        <v>INS</v>
      </c>
      <c r="F319">
        <v>46</v>
      </c>
      <c r="G319">
        <v>51</v>
      </c>
      <c r="H319" s="1">
        <v>43808</v>
      </c>
      <c r="I319">
        <v>1</v>
      </c>
      <c r="J319">
        <v>39.291699999999999</v>
      </c>
      <c r="K319">
        <v>-2</v>
      </c>
      <c r="L319" s="14">
        <f>ABS(Tabla1[[#This Row],[Cantidad ]])</f>
        <v>2</v>
      </c>
      <c r="M319" s="14">
        <f>Tabla1[[#This Row],[cant]]*Tabla1[[#This Row],[Precio ]]</f>
        <v>78.583399999999997</v>
      </c>
      <c r="N319" s="14">
        <f>+Tabla1[[#This Row],[Cantidad ]]*Tabla1[[#This Row],[Precio ]]</f>
        <v>-78.583399999999997</v>
      </c>
    </row>
    <row r="320" spans="1:14" x14ac:dyDescent="0.25">
      <c r="A320">
        <v>12283</v>
      </c>
      <c r="B320" t="s">
        <v>210</v>
      </c>
      <c r="C320" t="s">
        <v>5264</v>
      </c>
      <c r="D320" t="s">
        <v>5265</v>
      </c>
      <c r="E320" s="14" t="str">
        <f>VLOOKUP(Tabla1[[#This Row],[Clave de artículo ]],Hoja1!$N:$R,5,FALSE)</f>
        <v>COP</v>
      </c>
      <c r="F320">
        <v>46</v>
      </c>
      <c r="G320">
        <v>51</v>
      </c>
      <c r="H320" s="1">
        <v>43808</v>
      </c>
      <c r="I320">
        <v>1</v>
      </c>
      <c r="J320">
        <v>102.23180000000001</v>
      </c>
      <c r="K320">
        <v>-2</v>
      </c>
      <c r="L320" s="14">
        <f>ABS(Tabla1[[#This Row],[Cantidad ]])</f>
        <v>2</v>
      </c>
      <c r="M320" s="14">
        <f>Tabla1[[#This Row],[cant]]*Tabla1[[#This Row],[Precio ]]</f>
        <v>204.46360000000001</v>
      </c>
      <c r="N320" s="14">
        <f>+Tabla1[[#This Row],[Cantidad ]]*Tabla1[[#This Row],[Precio ]]</f>
        <v>-204.46360000000001</v>
      </c>
    </row>
    <row r="321" spans="1:14" x14ac:dyDescent="0.25">
      <c r="A321">
        <v>12281</v>
      </c>
      <c r="B321" t="s">
        <v>162</v>
      </c>
      <c r="C321" t="s">
        <v>163</v>
      </c>
      <c r="D321" t="s">
        <v>5249</v>
      </c>
      <c r="E321" s="14" t="str">
        <f>VLOOKUP(Tabla1[[#This Row],[Clave de artículo ]],Hoja1!$N:$R,5,FALSE)</f>
        <v>TI</v>
      </c>
      <c r="F321">
        <v>61</v>
      </c>
      <c r="G321">
        <v>4</v>
      </c>
      <c r="H321" s="1">
        <v>43808</v>
      </c>
      <c r="I321">
        <v>1</v>
      </c>
      <c r="J321">
        <v>21.5518</v>
      </c>
      <c r="K321">
        <v>1</v>
      </c>
      <c r="L321" s="14">
        <f>ABS(Tabla1[[#This Row],[Cantidad ]])</f>
        <v>1</v>
      </c>
      <c r="M321" s="14">
        <f>Tabla1[[#This Row],[cant]]*Tabla1[[#This Row],[Precio ]]</f>
        <v>21.5518</v>
      </c>
      <c r="N321" s="14">
        <f>+Tabla1[[#This Row],[Cantidad ]]*Tabla1[[#This Row],[Precio ]]</f>
        <v>21.5518</v>
      </c>
    </row>
    <row r="322" spans="1:14" x14ac:dyDescent="0.25">
      <c r="A322">
        <v>12281</v>
      </c>
      <c r="B322" t="s">
        <v>70</v>
      </c>
      <c r="C322" t="s">
        <v>71</v>
      </c>
      <c r="D322" t="s">
        <v>5249</v>
      </c>
      <c r="E322" s="14" t="str">
        <f>VLOOKUP(Tabla1[[#This Row],[Clave de artículo ]],Hoja1!$N:$R,5,FALSE)</f>
        <v>TI</v>
      </c>
      <c r="F322">
        <v>61</v>
      </c>
      <c r="G322">
        <v>4</v>
      </c>
      <c r="H322" s="1">
        <v>43808</v>
      </c>
      <c r="I322">
        <v>1</v>
      </c>
      <c r="J322">
        <v>21.5518</v>
      </c>
      <c r="K322">
        <v>1</v>
      </c>
      <c r="L322" s="14">
        <f>ABS(Tabla1[[#This Row],[Cantidad ]])</f>
        <v>1</v>
      </c>
      <c r="M322" s="14">
        <f>Tabla1[[#This Row],[cant]]*Tabla1[[#This Row],[Precio ]]</f>
        <v>21.5518</v>
      </c>
      <c r="N322" s="14">
        <f>+Tabla1[[#This Row],[Cantidad ]]*Tabla1[[#This Row],[Precio ]]</f>
        <v>21.5518</v>
      </c>
    </row>
    <row r="323" spans="1:14" x14ac:dyDescent="0.25">
      <c r="A323">
        <v>12281</v>
      </c>
      <c r="B323" t="s">
        <v>164</v>
      </c>
      <c r="C323" t="s">
        <v>165</v>
      </c>
      <c r="D323" t="s">
        <v>5249</v>
      </c>
      <c r="E323" s="14" t="str">
        <f>VLOOKUP(Tabla1[[#This Row],[Clave de artículo ]],Hoja1!$N:$R,5,FALSE)</f>
        <v>TI</v>
      </c>
      <c r="F323">
        <v>61</v>
      </c>
      <c r="G323">
        <v>4</v>
      </c>
      <c r="H323" s="1">
        <v>43808</v>
      </c>
      <c r="I323">
        <v>1</v>
      </c>
      <c r="J323">
        <v>21.5518</v>
      </c>
      <c r="K323">
        <v>1</v>
      </c>
      <c r="L323" s="14">
        <f>ABS(Tabla1[[#This Row],[Cantidad ]])</f>
        <v>1</v>
      </c>
      <c r="M323" s="14">
        <f>Tabla1[[#This Row],[cant]]*Tabla1[[#This Row],[Precio ]]</f>
        <v>21.5518</v>
      </c>
      <c r="N323" s="14">
        <f>+Tabla1[[#This Row],[Cantidad ]]*Tabla1[[#This Row],[Precio ]]</f>
        <v>21.5518</v>
      </c>
    </row>
    <row r="324" spans="1:14" x14ac:dyDescent="0.25">
      <c r="A324">
        <v>12281</v>
      </c>
      <c r="B324" t="s">
        <v>166</v>
      </c>
      <c r="C324" t="s">
        <v>167</v>
      </c>
      <c r="D324" t="s">
        <v>5249</v>
      </c>
      <c r="E324" s="14" t="str">
        <f>VLOOKUP(Tabla1[[#This Row],[Clave de artículo ]],Hoja1!$N:$R,5,FALSE)</f>
        <v>TI</v>
      </c>
      <c r="F324">
        <v>61</v>
      </c>
      <c r="G324">
        <v>4</v>
      </c>
      <c r="H324" s="1">
        <v>43808</v>
      </c>
      <c r="I324">
        <v>1</v>
      </c>
      <c r="J324">
        <v>21.5518</v>
      </c>
      <c r="K324">
        <v>1</v>
      </c>
      <c r="L324" s="14">
        <f>ABS(Tabla1[[#This Row],[Cantidad ]])</f>
        <v>1</v>
      </c>
      <c r="M324" s="14">
        <f>Tabla1[[#This Row],[cant]]*Tabla1[[#This Row],[Precio ]]</f>
        <v>21.5518</v>
      </c>
      <c r="N324" s="14">
        <f>+Tabla1[[#This Row],[Cantidad ]]*Tabla1[[#This Row],[Precio ]]</f>
        <v>21.5518</v>
      </c>
    </row>
    <row r="325" spans="1:14" x14ac:dyDescent="0.25">
      <c r="A325">
        <v>12281</v>
      </c>
      <c r="B325" t="s">
        <v>13</v>
      </c>
      <c r="C325" t="s">
        <v>5164</v>
      </c>
      <c r="D325" t="s">
        <v>5249</v>
      </c>
      <c r="E325" s="14" t="str">
        <f>VLOOKUP(Tabla1[[#This Row],[Clave de artículo ]],Hoja1!$N:$R,5,FALSE)</f>
        <v>TI</v>
      </c>
      <c r="F325">
        <v>61</v>
      </c>
      <c r="G325">
        <v>4</v>
      </c>
      <c r="H325" s="1">
        <v>43808</v>
      </c>
      <c r="I325">
        <v>1</v>
      </c>
      <c r="J325">
        <v>94.827600000000004</v>
      </c>
      <c r="K325">
        <v>1</v>
      </c>
      <c r="L325" s="14">
        <f>ABS(Tabla1[[#This Row],[Cantidad ]])</f>
        <v>1</v>
      </c>
      <c r="M325" s="14">
        <f>Tabla1[[#This Row],[cant]]*Tabla1[[#This Row],[Precio ]]</f>
        <v>94.827600000000004</v>
      </c>
      <c r="N325" s="14">
        <f>+Tabla1[[#This Row],[Cantidad ]]*Tabla1[[#This Row],[Precio ]]</f>
        <v>94.827600000000004</v>
      </c>
    </row>
    <row r="326" spans="1:14" x14ac:dyDescent="0.25">
      <c r="A326">
        <v>12282</v>
      </c>
      <c r="B326" t="s">
        <v>13</v>
      </c>
      <c r="C326" t="s">
        <v>5164</v>
      </c>
      <c r="D326" t="s">
        <v>5249</v>
      </c>
      <c r="E326" s="14" t="str">
        <f>VLOOKUP(Tabla1[[#This Row],[Clave de artículo ]],Hoja1!$N:$R,5,FALSE)</f>
        <v>TI</v>
      </c>
      <c r="F326">
        <v>61</v>
      </c>
      <c r="G326">
        <v>51</v>
      </c>
      <c r="H326" s="1">
        <v>43808</v>
      </c>
      <c r="I326">
        <v>1</v>
      </c>
      <c r="J326">
        <v>94.827600000000004</v>
      </c>
      <c r="K326">
        <v>-1</v>
      </c>
      <c r="L326" s="14">
        <f>ABS(Tabla1[[#This Row],[Cantidad ]])</f>
        <v>1</v>
      </c>
      <c r="M326" s="14">
        <f>Tabla1[[#This Row],[cant]]*Tabla1[[#This Row],[Precio ]]</f>
        <v>94.827600000000004</v>
      </c>
      <c r="N326" s="14">
        <f>+Tabla1[[#This Row],[Cantidad ]]*Tabla1[[#This Row],[Precio ]]</f>
        <v>-94.827600000000004</v>
      </c>
    </row>
    <row r="327" spans="1:14" x14ac:dyDescent="0.25">
      <c r="A327">
        <v>12281</v>
      </c>
      <c r="B327" t="s">
        <v>162</v>
      </c>
      <c r="C327" t="s">
        <v>163</v>
      </c>
      <c r="D327" t="s">
        <v>5249</v>
      </c>
      <c r="E327" s="14" t="str">
        <f>VLOOKUP(Tabla1[[#This Row],[Clave de artículo ]],Hoja1!$N:$R,5,FALSE)</f>
        <v>TI</v>
      </c>
      <c r="F327">
        <v>61</v>
      </c>
      <c r="G327">
        <v>51</v>
      </c>
      <c r="H327" s="1">
        <v>43808</v>
      </c>
      <c r="I327">
        <v>1</v>
      </c>
      <c r="J327">
        <v>21.5518</v>
      </c>
      <c r="K327">
        <v>-1</v>
      </c>
      <c r="L327" s="14">
        <f>ABS(Tabla1[[#This Row],[Cantidad ]])</f>
        <v>1</v>
      </c>
      <c r="M327" s="14">
        <f>Tabla1[[#This Row],[cant]]*Tabla1[[#This Row],[Precio ]]</f>
        <v>21.5518</v>
      </c>
      <c r="N327" s="14">
        <f>+Tabla1[[#This Row],[Cantidad ]]*Tabla1[[#This Row],[Precio ]]</f>
        <v>-21.5518</v>
      </c>
    </row>
    <row r="328" spans="1:14" x14ac:dyDescent="0.25">
      <c r="A328">
        <v>12281</v>
      </c>
      <c r="B328" t="s">
        <v>70</v>
      </c>
      <c r="C328" t="s">
        <v>71</v>
      </c>
      <c r="D328" t="s">
        <v>5249</v>
      </c>
      <c r="E328" s="14" t="str">
        <f>VLOOKUP(Tabla1[[#This Row],[Clave de artículo ]],Hoja1!$N:$R,5,FALSE)</f>
        <v>TI</v>
      </c>
      <c r="F328">
        <v>61</v>
      </c>
      <c r="G328">
        <v>51</v>
      </c>
      <c r="H328" s="1">
        <v>43808</v>
      </c>
      <c r="I328">
        <v>1</v>
      </c>
      <c r="J328">
        <v>21.5518</v>
      </c>
      <c r="K328">
        <v>-1</v>
      </c>
      <c r="L328" s="14">
        <f>ABS(Tabla1[[#This Row],[Cantidad ]])</f>
        <v>1</v>
      </c>
      <c r="M328" s="14">
        <f>Tabla1[[#This Row],[cant]]*Tabla1[[#This Row],[Precio ]]</f>
        <v>21.5518</v>
      </c>
      <c r="N328" s="14">
        <f>+Tabla1[[#This Row],[Cantidad ]]*Tabla1[[#This Row],[Precio ]]</f>
        <v>-21.5518</v>
      </c>
    </row>
    <row r="329" spans="1:14" x14ac:dyDescent="0.25">
      <c r="A329">
        <v>12281</v>
      </c>
      <c r="B329" t="s">
        <v>164</v>
      </c>
      <c r="C329" t="s">
        <v>165</v>
      </c>
      <c r="D329" t="s">
        <v>5249</v>
      </c>
      <c r="E329" s="14" t="str">
        <f>VLOOKUP(Tabla1[[#This Row],[Clave de artículo ]],Hoja1!$N:$R,5,FALSE)</f>
        <v>TI</v>
      </c>
      <c r="F329">
        <v>61</v>
      </c>
      <c r="G329">
        <v>51</v>
      </c>
      <c r="H329" s="1">
        <v>43808</v>
      </c>
      <c r="I329">
        <v>1</v>
      </c>
      <c r="J329">
        <v>21.5518</v>
      </c>
      <c r="K329">
        <v>-1</v>
      </c>
      <c r="L329" s="14">
        <f>ABS(Tabla1[[#This Row],[Cantidad ]])</f>
        <v>1</v>
      </c>
      <c r="M329" s="14">
        <f>Tabla1[[#This Row],[cant]]*Tabla1[[#This Row],[Precio ]]</f>
        <v>21.5518</v>
      </c>
      <c r="N329" s="14">
        <f>+Tabla1[[#This Row],[Cantidad ]]*Tabla1[[#This Row],[Precio ]]</f>
        <v>-21.5518</v>
      </c>
    </row>
    <row r="330" spans="1:14" x14ac:dyDescent="0.25">
      <c r="A330">
        <v>12281</v>
      </c>
      <c r="B330" t="s">
        <v>166</v>
      </c>
      <c r="C330" t="s">
        <v>167</v>
      </c>
      <c r="D330" t="s">
        <v>5249</v>
      </c>
      <c r="E330" s="14" t="str">
        <f>VLOOKUP(Tabla1[[#This Row],[Clave de artículo ]],Hoja1!$N:$R,5,FALSE)</f>
        <v>TI</v>
      </c>
      <c r="F330">
        <v>61</v>
      </c>
      <c r="G330">
        <v>51</v>
      </c>
      <c r="H330" s="1">
        <v>43808</v>
      </c>
      <c r="I330">
        <v>1</v>
      </c>
      <c r="J330">
        <v>21.5518</v>
      </c>
      <c r="K330">
        <v>-1</v>
      </c>
      <c r="L330" s="14">
        <f>ABS(Tabla1[[#This Row],[Cantidad ]])</f>
        <v>1</v>
      </c>
      <c r="M330" s="14">
        <f>Tabla1[[#This Row],[cant]]*Tabla1[[#This Row],[Precio ]]</f>
        <v>21.5518</v>
      </c>
      <c r="N330" s="14">
        <f>+Tabla1[[#This Row],[Cantidad ]]*Tabla1[[#This Row],[Precio ]]</f>
        <v>-21.5518</v>
      </c>
    </row>
    <row r="331" spans="1:14" x14ac:dyDescent="0.25">
      <c r="A331">
        <v>12281</v>
      </c>
      <c r="B331" t="s">
        <v>13</v>
      </c>
      <c r="C331" t="s">
        <v>5164</v>
      </c>
      <c r="D331" t="s">
        <v>5249</v>
      </c>
      <c r="E331" s="14" t="str">
        <f>VLOOKUP(Tabla1[[#This Row],[Clave de artículo ]],Hoja1!$N:$R,5,FALSE)</f>
        <v>TI</v>
      </c>
      <c r="F331">
        <v>61</v>
      </c>
      <c r="G331">
        <v>51</v>
      </c>
      <c r="H331" s="1">
        <v>43808</v>
      </c>
      <c r="I331">
        <v>1</v>
      </c>
      <c r="J331">
        <v>94.827600000000004</v>
      </c>
      <c r="K331">
        <v>-1</v>
      </c>
      <c r="L331" s="14">
        <f>ABS(Tabla1[[#This Row],[Cantidad ]])</f>
        <v>1</v>
      </c>
      <c r="M331" s="14">
        <f>Tabla1[[#This Row],[cant]]*Tabla1[[#This Row],[Precio ]]</f>
        <v>94.827600000000004</v>
      </c>
      <c r="N331" s="14">
        <f>+Tabla1[[#This Row],[Cantidad ]]*Tabla1[[#This Row],[Precio ]]</f>
        <v>-94.827600000000004</v>
      </c>
    </row>
    <row r="332" spans="1:14" x14ac:dyDescent="0.25">
      <c r="A332">
        <v>12280</v>
      </c>
      <c r="B332" t="s">
        <v>819</v>
      </c>
      <c r="C332" t="s">
        <v>820</v>
      </c>
      <c r="D332" t="s">
        <v>5233</v>
      </c>
      <c r="E332" s="14" t="str">
        <f>VLOOKUP(Tabla1[[#This Row],[Clave de artículo ]],Hoja1!$N:$R,5,FALSE)</f>
        <v>CYCN</v>
      </c>
      <c r="F332">
        <v>143</v>
      </c>
      <c r="G332">
        <v>51</v>
      </c>
      <c r="H332" s="1">
        <v>43808</v>
      </c>
      <c r="I332">
        <v>1</v>
      </c>
      <c r="J332">
        <v>244.15039999999999</v>
      </c>
      <c r="K332">
        <v>-1</v>
      </c>
      <c r="L332" s="14">
        <f>ABS(Tabla1[[#This Row],[Cantidad ]])</f>
        <v>1</v>
      </c>
      <c r="M332" s="14">
        <f>Tabla1[[#This Row],[cant]]*Tabla1[[#This Row],[Precio ]]</f>
        <v>244.15039999999999</v>
      </c>
      <c r="N332" s="14">
        <f>+Tabla1[[#This Row],[Cantidad ]]*Tabla1[[#This Row],[Precio ]]</f>
        <v>-244.15039999999999</v>
      </c>
    </row>
    <row r="333" spans="1:14" x14ac:dyDescent="0.25">
      <c r="A333">
        <v>12280</v>
      </c>
      <c r="B333" t="s">
        <v>755</v>
      </c>
      <c r="C333" t="s">
        <v>756</v>
      </c>
      <c r="D333" t="s">
        <v>5233</v>
      </c>
      <c r="E333" s="14" t="str">
        <f>VLOOKUP(Tabla1[[#This Row],[Clave de artículo ]],Hoja1!$N:$R,5,FALSE)</f>
        <v>CYCN</v>
      </c>
      <c r="F333">
        <v>143</v>
      </c>
      <c r="G333">
        <v>51</v>
      </c>
      <c r="H333" s="1">
        <v>43808</v>
      </c>
      <c r="I333">
        <v>1</v>
      </c>
      <c r="J333">
        <v>244.15039999999999</v>
      </c>
      <c r="K333">
        <v>-1</v>
      </c>
      <c r="L333" s="14">
        <f>ABS(Tabla1[[#This Row],[Cantidad ]])</f>
        <v>1</v>
      </c>
      <c r="M333" s="14">
        <f>Tabla1[[#This Row],[cant]]*Tabla1[[#This Row],[Precio ]]</f>
        <v>244.15039999999999</v>
      </c>
      <c r="N333" s="14">
        <f>+Tabla1[[#This Row],[Cantidad ]]*Tabla1[[#This Row],[Precio ]]</f>
        <v>-244.15039999999999</v>
      </c>
    </row>
    <row r="334" spans="1:14" x14ac:dyDescent="0.25">
      <c r="A334">
        <v>12280</v>
      </c>
      <c r="B334" t="s">
        <v>678</v>
      </c>
      <c r="C334" t="s">
        <v>679</v>
      </c>
      <c r="D334" t="s">
        <v>5233</v>
      </c>
      <c r="E334" s="14" t="str">
        <f>VLOOKUP(Tabla1[[#This Row],[Clave de artículo ]],Hoja1!$N:$R,5,FALSE)</f>
        <v>CYCN</v>
      </c>
      <c r="F334">
        <v>143</v>
      </c>
      <c r="G334">
        <v>51</v>
      </c>
      <c r="H334" s="1">
        <v>43808</v>
      </c>
      <c r="I334">
        <v>1</v>
      </c>
      <c r="J334">
        <v>244.15039999999999</v>
      </c>
      <c r="K334">
        <v>-1</v>
      </c>
      <c r="L334" s="14">
        <f>ABS(Tabla1[[#This Row],[Cantidad ]])</f>
        <v>1</v>
      </c>
      <c r="M334" s="14">
        <f>Tabla1[[#This Row],[cant]]*Tabla1[[#This Row],[Precio ]]</f>
        <v>244.15039999999999</v>
      </c>
      <c r="N334" s="14">
        <f>+Tabla1[[#This Row],[Cantidad ]]*Tabla1[[#This Row],[Precio ]]</f>
        <v>-244.15039999999999</v>
      </c>
    </row>
    <row r="335" spans="1:14" x14ac:dyDescent="0.25">
      <c r="A335">
        <v>12280</v>
      </c>
      <c r="B335" t="s">
        <v>1288</v>
      </c>
      <c r="C335" t="s">
        <v>1289</v>
      </c>
      <c r="D335" t="s">
        <v>5233</v>
      </c>
      <c r="E335" s="14" t="str">
        <f>VLOOKUP(Tabla1[[#This Row],[Clave de artículo ]],Hoja1!$N:$R,5,FALSE)</f>
        <v>CYCN</v>
      </c>
      <c r="F335">
        <v>143</v>
      </c>
      <c r="G335">
        <v>51</v>
      </c>
      <c r="H335" s="1">
        <v>43808</v>
      </c>
      <c r="I335">
        <v>1</v>
      </c>
      <c r="J335">
        <v>250.9323</v>
      </c>
      <c r="K335">
        <v>-1</v>
      </c>
      <c r="L335" s="14">
        <f>ABS(Tabla1[[#This Row],[Cantidad ]])</f>
        <v>1</v>
      </c>
      <c r="M335" s="14">
        <f>Tabla1[[#This Row],[cant]]*Tabla1[[#This Row],[Precio ]]</f>
        <v>250.9323</v>
      </c>
      <c r="N335" s="14">
        <f>+Tabla1[[#This Row],[Cantidad ]]*Tabla1[[#This Row],[Precio ]]</f>
        <v>-250.9323</v>
      </c>
    </row>
    <row r="336" spans="1:14" x14ac:dyDescent="0.25">
      <c r="A336">
        <v>12279</v>
      </c>
      <c r="B336" t="s">
        <v>596</v>
      </c>
      <c r="C336" t="s">
        <v>597</v>
      </c>
      <c r="D336" t="s">
        <v>5243</v>
      </c>
      <c r="E336" s="14" t="str">
        <f>VLOOKUP(Tabla1[[#This Row],[Clave de artículo ]],Hoja1!$N:$R,5,FALSE)</f>
        <v>TI</v>
      </c>
      <c r="F336">
        <v>293</v>
      </c>
      <c r="G336">
        <v>51</v>
      </c>
      <c r="H336" s="1">
        <v>43808</v>
      </c>
      <c r="I336">
        <v>1</v>
      </c>
      <c r="J336">
        <v>120.19</v>
      </c>
      <c r="K336">
        <v>-1</v>
      </c>
      <c r="L336" s="14">
        <f>ABS(Tabla1[[#This Row],[Cantidad ]])</f>
        <v>1</v>
      </c>
      <c r="M336" s="14">
        <f>Tabla1[[#This Row],[cant]]*Tabla1[[#This Row],[Precio ]]</f>
        <v>120.19</v>
      </c>
      <c r="N336" s="14">
        <f>+Tabla1[[#This Row],[Cantidad ]]*Tabla1[[#This Row],[Precio ]]</f>
        <v>-120.19</v>
      </c>
    </row>
    <row r="337" spans="1:14" x14ac:dyDescent="0.25">
      <c r="A337">
        <v>12278</v>
      </c>
      <c r="B337" t="s">
        <v>75</v>
      </c>
      <c r="C337" t="s">
        <v>76</v>
      </c>
      <c r="D337" t="s">
        <v>5220</v>
      </c>
      <c r="E337" s="14" t="str">
        <f>VLOOKUP(Tabla1[[#This Row],[Clave de artículo ]],Hoja1!$N:$R,5,FALSE)</f>
        <v>COP</v>
      </c>
      <c r="F337">
        <v>2</v>
      </c>
      <c r="G337">
        <v>51</v>
      </c>
      <c r="H337" s="1">
        <v>43808</v>
      </c>
      <c r="I337">
        <v>1</v>
      </c>
      <c r="J337">
        <v>357.15559999999999</v>
      </c>
      <c r="K337">
        <v>-1</v>
      </c>
      <c r="L337" s="14">
        <f>ABS(Tabla1[[#This Row],[Cantidad ]])</f>
        <v>1</v>
      </c>
      <c r="M337" s="14">
        <f>Tabla1[[#This Row],[cant]]*Tabla1[[#This Row],[Precio ]]</f>
        <v>357.15559999999999</v>
      </c>
      <c r="N337" s="14">
        <f>+Tabla1[[#This Row],[Cantidad ]]*Tabla1[[#This Row],[Precio ]]</f>
        <v>-357.15559999999999</v>
      </c>
    </row>
    <row r="338" spans="1:14" x14ac:dyDescent="0.25">
      <c r="A338">
        <v>12278</v>
      </c>
      <c r="B338" t="s">
        <v>252</v>
      </c>
      <c r="C338" t="s">
        <v>253</v>
      </c>
      <c r="D338" t="s">
        <v>5257</v>
      </c>
      <c r="E338" s="14" t="str">
        <f>VLOOKUP(Tabla1[[#This Row],[Clave de artículo ]],Hoja1!$N:$R,5,FALSE)</f>
        <v>CYCN</v>
      </c>
      <c r="F338">
        <v>2</v>
      </c>
      <c r="G338">
        <v>51</v>
      </c>
      <c r="H338" s="1">
        <v>43808</v>
      </c>
      <c r="I338">
        <v>1</v>
      </c>
      <c r="J338">
        <v>169.6944</v>
      </c>
      <c r="K338">
        <v>-1</v>
      </c>
      <c r="L338" s="14">
        <f>ABS(Tabla1[[#This Row],[Cantidad ]])</f>
        <v>1</v>
      </c>
      <c r="M338" s="14">
        <f>Tabla1[[#This Row],[cant]]*Tabla1[[#This Row],[Precio ]]</f>
        <v>169.6944</v>
      </c>
      <c r="N338" s="14">
        <f>+Tabla1[[#This Row],[Cantidad ]]*Tabla1[[#This Row],[Precio ]]</f>
        <v>-169.6944</v>
      </c>
    </row>
    <row r="339" spans="1:14" x14ac:dyDescent="0.25">
      <c r="A339">
        <v>12278</v>
      </c>
      <c r="B339" t="s">
        <v>5394</v>
      </c>
      <c r="C339" t="s">
        <v>5395</v>
      </c>
      <c r="D339" t="s">
        <v>5230</v>
      </c>
      <c r="E339" s="14" t="str">
        <f>VLOOKUP(Tabla1[[#This Row],[Clave de artículo ]],Hoja1!$N:$R,5,FALSE)</f>
        <v>CYCN</v>
      </c>
      <c r="F339">
        <v>2</v>
      </c>
      <c r="G339">
        <v>51</v>
      </c>
      <c r="H339" s="1">
        <v>43808</v>
      </c>
      <c r="I339">
        <v>1</v>
      </c>
      <c r="J339">
        <v>515.46709999999996</v>
      </c>
      <c r="K339">
        <v>-1</v>
      </c>
      <c r="L339" s="14">
        <f>ABS(Tabla1[[#This Row],[Cantidad ]])</f>
        <v>1</v>
      </c>
      <c r="M339" s="14">
        <f>Tabla1[[#This Row],[cant]]*Tabla1[[#This Row],[Precio ]]</f>
        <v>515.46709999999996</v>
      </c>
      <c r="N339" s="14">
        <f>+Tabla1[[#This Row],[Cantidad ]]*Tabla1[[#This Row],[Precio ]]</f>
        <v>-515.46709999999996</v>
      </c>
    </row>
    <row r="340" spans="1:14" x14ac:dyDescent="0.25">
      <c r="A340">
        <v>12278</v>
      </c>
      <c r="B340" t="s">
        <v>113</v>
      </c>
      <c r="C340" t="s">
        <v>114</v>
      </c>
      <c r="D340" t="s">
        <v>5230</v>
      </c>
      <c r="E340" s="14" t="str">
        <f>VLOOKUP(Tabla1[[#This Row],[Clave de artículo ]],Hoja1!$N:$R,5,FALSE)</f>
        <v>CYCN</v>
      </c>
      <c r="F340">
        <v>2</v>
      </c>
      <c r="G340">
        <v>51</v>
      </c>
      <c r="H340" s="1">
        <v>43808</v>
      </c>
      <c r="I340">
        <v>1</v>
      </c>
      <c r="J340">
        <v>168.3158</v>
      </c>
      <c r="K340">
        <v>-1</v>
      </c>
      <c r="L340" s="14">
        <f>ABS(Tabla1[[#This Row],[Cantidad ]])</f>
        <v>1</v>
      </c>
      <c r="M340" s="14">
        <f>Tabla1[[#This Row],[cant]]*Tabla1[[#This Row],[Precio ]]</f>
        <v>168.3158</v>
      </c>
      <c r="N340" s="14">
        <f>+Tabla1[[#This Row],[Cantidad ]]*Tabla1[[#This Row],[Precio ]]</f>
        <v>-168.3158</v>
      </c>
    </row>
    <row r="341" spans="1:14" x14ac:dyDescent="0.25">
      <c r="A341">
        <v>12278</v>
      </c>
      <c r="B341" t="s">
        <v>577</v>
      </c>
      <c r="C341" t="s">
        <v>578</v>
      </c>
      <c r="D341" t="s">
        <v>5328</v>
      </c>
      <c r="E341" s="14" t="str">
        <f>VLOOKUP(Tabla1[[#This Row],[Clave de artículo ]],Hoja1!$N:$R,5,FALSE)</f>
        <v>COP</v>
      </c>
      <c r="F341">
        <v>2</v>
      </c>
      <c r="G341">
        <v>51</v>
      </c>
      <c r="H341" s="1">
        <v>43808</v>
      </c>
      <c r="I341">
        <v>1</v>
      </c>
      <c r="J341">
        <v>138.375</v>
      </c>
      <c r="K341">
        <v>-1</v>
      </c>
      <c r="L341" s="14">
        <f>ABS(Tabla1[[#This Row],[Cantidad ]])</f>
        <v>1</v>
      </c>
      <c r="M341" s="14">
        <f>Tabla1[[#This Row],[cant]]*Tabla1[[#This Row],[Precio ]]</f>
        <v>138.375</v>
      </c>
      <c r="N341" s="14">
        <f>+Tabla1[[#This Row],[Cantidad ]]*Tabla1[[#This Row],[Precio ]]</f>
        <v>-138.375</v>
      </c>
    </row>
    <row r="342" spans="1:14" x14ac:dyDescent="0.25">
      <c r="A342">
        <v>12277</v>
      </c>
      <c r="B342" t="s">
        <v>490</v>
      </c>
      <c r="C342" t="s">
        <v>754</v>
      </c>
      <c r="D342" t="s">
        <v>5233</v>
      </c>
      <c r="E342" s="14" t="str">
        <f>VLOOKUP(Tabla1[[#This Row],[Clave de artículo ]],Hoja1!$N:$R,5,FALSE)</f>
        <v>CYCN</v>
      </c>
      <c r="F342">
        <v>85</v>
      </c>
      <c r="G342">
        <v>51</v>
      </c>
      <c r="H342" s="1">
        <v>43808</v>
      </c>
      <c r="I342">
        <v>1</v>
      </c>
      <c r="J342">
        <v>106.47669999999999</v>
      </c>
      <c r="K342">
        <v>-2</v>
      </c>
      <c r="L342" s="14">
        <f>ABS(Tabla1[[#This Row],[Cantidad ]])</f>
        <v>2</v>
      </c>
      <c r="M342" s="14">
        <f>Tabla1[[#This Row],[cant]]*Tabla1[[#This Row],[Precio ]]</f>
        <v>212.95339999999999</v>
      </c>
      <c r="N342" s="14">
        <f>+Tabla1[[#This Row],[Cantidad ]]*Tabla1[[#This Row],[Precio ]]</f>
        <v>-212.95339999999999</v>
      </c>
    </row>
    <row r="343" spans="1:14" x14ac:dyDescent="0.25">
      <c r="A343">
        <v>12276</v>
      </c>
      <c r="B343" t="s">
        <v>5122</v>
      </c>
      <c r="C343" t="s">
        <v>5160</v>
      </c>
      <c r="D343" t="s">
        <v>5247</v>
      </c>
      <c r="E343" s="14" t="str">
        <f>VLOOKUP(Tabla1[[#This Row],[Clave de artículo ]],Hoja1!$N:$R,5,FALSE)</f>
        <v>INS</v>
      </c>
      <c r="F343">
        <v>164</v>
      </c>
      <c r="G343">
        <v>51</v>
      </c>
      <c r="H343" s="1">
        <v>43808</v>
      </c>
      <c r="I343">
        <v>1</v>
      </c>
      <c r="J343">
        <v>9.7416</v>
      </c>
      <c r="K343">
        <v>-5</v>
      </c>
      <c r="L343" s="14">
        <f>ABS(Tabla1[[#This Row],[Cantidad ]])</f>
        <v>5</v>
      </c>
      <c r="M343" s="14">
        <f>Tabla1[[#This Row],[cant]]*Tabla1[[#This Row],[Precio ]]</f>
        <v>48.707999999999998</v>
      </c>
      <c r="N343" s="14">
        <f>+Tabla1[[#This Row],[Cantidad ]]*Tabla1[[#This Row],[Precio ]]</f>
        <v>-48.707999999999998</v>
      </c>
    </row>
    <row r="344" spans="1:14" x14ac:dyDescent="0.25">
      <c r="A344">
        <v>12276</v>
      </c>
      <c r="B344" t="s">
        <v>5120</v>
      </c>
      <c r="C344" t="s">
        <v>5160</v>
      </c>
      <c r="D344" t="s">
        <v>5247</v>
      </c>
      <c r="E344" s="14" t="str">
        <f>VLOOKUP(Tabla1[[#This Row],[Clave de artículo ]],Hoja1!$N:$R,5,FALSE)</f>
        <v>INS</v>
      </c>
      <c r="F344">
        <v>164</v>
      </c>
      <c r="G344">
        <v>51</v>
      </c>
      <c r="H344" s="1">
        <v>43808</v>
      </c>
      <c r="I344">
        <v>1</v>
      </c>
      <c r="J344">
        <v>9.7416</v>
      </c>
      <c r="K344">
        <v>-4</v>
      </c>
      <c r="L344" s="14">
        <f>ABS(Tabla1[[#This Row],[Cantidad ]])</f>
        <v>4</v>
      </c>
      <c r="M344" s="14">
        <f>Tabla1[[#This Row],[cant]]*Tabla1[[#This Row],[Precio ]]</f>
        <v>38.9664</v>
      </c>
      <c r="N344" s="14">
        <f>+Tabla1[[#This Row],[Cantidad ]]*Tabla1[[#This Row],[Precio ]]</f>
        <v>-38.9664</v>
      </c>
    </row>
    <row r="345" spans="1:14" x14ac:dyDescent="0.25">
      <c r="A345">
        <v>12276</v>
      </c>
      <c r="B345" t="s">
        <v>48</v>
      </c>
      <c r="C345" t="s">
        <v>49</v>
      </c>
      <c r="D345" t="s">
        <v>5247</v>
      </c>
      <c r="E345" s="14" t="str">
        <f>VLOOKUP(Tabla1[[#This Row],[Clave de artículo ]],Hoja1!$N:$R,5,FALSE)</f>
        <v>INS</v>
      </c>
      <c r="F345">
        <v>164</v>
      </c>
      <c r="G345">
        <v>51</v>
      </c>
      <c r="H345" s="1">
        <v>43808</v>
      </c>
      <c r="I345">
        <v>1</v>
      </c>
      <c r="J345">
        <v>9.2249999999999996</v>
      </c>
      <c r="K345">
        <v>-21</v>
      </c>
      <c r="L345" s="14">
        <f>ABS(Tabla1[[#This Row],[Cantidad ]])</f>
        <v>21</v>
      </c>
      <c r="M345" s="14">
        <f>Tabla1[[#This Row],[cant]]*Tabla1[[#This Row],[Precio ]]</f>
        <v>193.72499999999999</v>
      </c>
      <c r="N345" s="14">
        <f>+Tabla1[[#This Row],[Cantidad ]]*Tabla1[[#This Row],[Precio ]]</f>
        <v>-193.72499999999999</v>
      </c>
    </row>
    <row r="346" spans="1:14" x14ac:dyDescent="0.25">
      <c r="A346">
        <v>12275</v>
      </c>
      <c r="B346" t="s">
        <v>962</v>
      </c>
      <c r="C346" t="s">
        <v>963</v>
      </c>
      <c r="D346" t="s">
        <v>5230</v>
      </c>
      <c r="E346" s="14" t="str">
        <f>VLOOKUP(Tabla1[[#This Row],[Clave de artículo ]],Hoja1!$N:$R,5,FALSE)</f>
        <v>CYCN</v>
      </c>
      <c r="F346">
        <v>4</v>
      </c>
      <c r="G346">
        <v>51</v>
      </c>
      <c r="H346" s="1">
        <v>43808</v>
      </c>
      <c r="I346">
        <v>1</v>
      </c>
      <c r="J346">
        <v>254.93989999999999</v>
      </c>
      <c r="K346">
        <v>-1</v>
      </c>
      <c r="L346" s="14">
        <f>ABS(Tabla1[[#This Row],[Cantidad ]])</f>
        <v>1</v>
      </c>
      <c r="M346" s="14">
        <f>Tabla1[[#This Row],[cant]]*Tabla1[[#This Row],[Precio ]]</f>
        <v>254.93989999999999</v>
      </c>
      <c r="N346" s="14">
        <f>+Tabla1[[#This Row],[Cantidad ]]*Tabla1[[#This Row],[Precio ]]</f>
        <v>-254.93989999999999</v>
      </c>
    </row>
    <row r="347" spans="1:14" x14ac:dyDescent="0.25">
      <c r="A347">
        <v>12274</v>
      </c>
      <c r="B347" t="s">
        <v>5215</v>
      </c>
      <c r="C347" t="s">
        <v>5261</v>
      </c>
      <c r="D347" t="s">
        <v>5232</v>
      </c>
      <c r="E347" s="14" t="str">
        <f>VLOOKUP(Tabla1[[#This Row],[Clave de artículo ]],Hoja1!$N:$R,5,FALSE)</f>
        <v>CYCN</v>
      </c>
      <c r="F347">
        <v>50</v>
      </c>
      <c r="G347">
        <v>51</v>
      </c>
      <c r="H347" s="1">
        <v>43808</v>
      </c>
      <c r="I347">
        <v>1</v>
      </c>
      <c r="J347">
        <v>178.02629999999999</v>
      </c>
      <c r="K347">
        <v>-1</v>
      </c>
      <c r="L347" s="14">
        <f>ABS(Tabla1[[#This Row],[Cantidad ]])</f>
        <v>1</v>
      </c>
      <c r="M347" s="14">
        <f>Tabla1[[#This Row],[cant]]*Tabla1[[#This Row],[Precio ]]</f>
        <v>178.02629999999999</v>
      </c>
      <c r="N347" s="14">
        <f>+Tabla1[[#This Row],[Cantidad ]]*Tabla1[[#This Row],[Precio ]]</f>
        <v>-178.02629999999999</v>
      </c>
    </row>
    <row r="348" spans="1:14" x14ac:dyDescent="0.25">
      <c r="A348">
        <v>12273</v>
      </c>
      <c r="B348" t="s">
        <v>830</v>
      </c>
      <c r="C348" t="s">
        <v>1165</v>
      </c>
      <c r="D348" t="s">
        <v>5316</v>
      </c>
      <c r="E348" s="14" t="str">
        <f>VLOOKUP(Tabla1[[#This Row],[Clave de artículo ]],Hoja1!$N:$R,5,FALSE)</f>
        <v>COP</v>
      </c>
      <c r="F348" t="s">
        <v>64</v>
      </c>
      <c r="G348">
        <v>51</v>
      </c>
      <c r="H348" s="1">
        <v>43808</v>
      </c>
      <c r="I348"/>
      <c r="J348">
        <v>183.56710000000001</v>
      </c>
      <c r="K348">
        <v>-1</v>
      </c>
      <c r="L348" s="14">
        <f>ABS(Tabla1[[#This Row],[Cantidad ]])</f>
        <v>1</v>
      </c>
      <c r="M348" s="14">
        <f>Tabla1[[#This Row],[cant]]*Tabla1[[#This Row],[Precio ]]</f>
        <v>183.56710000000001</v>
      </c>
      <c r="N348" s="14">
        <f>+Tabla1[[#This Row],[Cantidad ]]*Tabla1[[#This Row],[Precio ]]</f>
        <v>-183.56710000000001</v>
      </c>
    </row>
    <row r="349" spans="1:14" x14ac:dyDescent="0.25">
      <c r="A349">
        <v>12272</v>
      </c>
      <c r="B349" t="s">
        <v>968</v>
      </c>
      <c r="C349" t="s">
        <v>969</v>
      </c>
      <c r="D349" t="s">
        <v>5219</v>
      </c>
      <c r="E349" s="14" t="str">
        <f>VLOOKUP(Tabla1[[#This Row],[Clave de artículo ]],Hoja1!$N:$R,5,FALSE)</f>
        <v>INS</v>
      </c>
      <c r="F349">
        <v>72</v>
      </c>
      <c r="G349">
        <v>51</v>
      </c>
      <c r="H349" s="1">
        <v>43808</v>
      </c>
      <c r="I349">
        <v>1</v>
      </c>
      <c r="J349">
        <v>25.052099999999999</v>
      </c>
      <c r="K349">
        <v>-1</v>
      </c>
      <c r="L349" s="14">
        <f>ABS(Tabla1[[#This Row],[Cantidad ]])</f>
        <v>1</v>
      </c>
      <c r="M349" s="14">
        <f>Tabla1[[#This Row],[cant]]*Tabla1[[#This Row],[Precio ]]</f>
        <v>25.052099999999999</v>
      </c>
      <c r="N349" s="14">
        <f>+Tabla1[[#This Row],[Cantidad ]]*Tabla1[[#This Row],[Precio ]]</f>
        <v>-25.052099999999999</v>
      </c>
    </row>
    <row r="350" spans="1:14" x14ac:dyDescent="0.25">
      <c r="A350">
        <v>12272</v>
      </c>
      <c r="B350" t="s">
        <v>210</v>
      </c>
      <c r="C350" t="s">
        <v>5264</v>
      </c>
      <c r="D350" t="s">
        <v>5265</v>
      </c>
      <c r="E350" s="14" t="str">
        <f>VLOOKUP(Tabla1[[#This Row],[Clave de artículo ]],Hoja1!$N:$R,5,FALSE)</f>
        <v>COP</v>
      </c>
      <c r="F350">
        <v>72</v>
      </c>
      <c r="G350">
        <v>51</v>
      </c>
      <c r="H350" s="1">
        <v>43808</v>
      </c>
      <c r="I350">
        <v>1</v>
      </c>
      <c r="J350">
        <v>102.23180000000001</v>
      </c>
      <c r="K350">
        <v>-1</v>
      </c>
      <c r="L350" s="14">
        <f>ABS(Tabla1[[#This Row],[Cantidad ]])</f>
        <v>1</v>
      </c>
      <c r="M350" s="14">
        <f>Tabla1[[#This Row],[cant]]*Tabla1[[#This Row],[Precio ]]</f>
        <v>102.23180000000001</v>
      </c>
      <c r="N350" s="14">
        <f>+Tabla1[[#This Row],[Cantidad ]]*Tabla1[[#This Row],[Precio ]]</f>
        <v>-102.23180000000001</v>
      </c>
    </row>
    <row r="351" spans="1:14" x14ac:dyDescent="0.25">
      <c r="A351">
        <v>12271</v>
      </c>
      <c r="B351" t="s">
        <v>254</v>
      </c>
      <c r="C351" t="s">
        <v>255</v>
      </c>
      <c r="D351" t="s">
        <v>5233</v>
      </c>
      <c r="E351" s="14" t="str">
        <f>VLOOKUP(Tabla1[[#This Row],[Clave de artículo ]],Hoja1!$N:$R,5,FALSE)</f>
        <v>CYCN</v>
      </c>
      <c r="F351">
        <v>100</v>
      </c>
      <c r="G351">
        <v>51</v>
      </c>
      <c r="H351" s="1">
        <v>43808</v>
      </c>
      <c r="I351">
        <v>1</v>
      </c>
      <c r="J351">
        <v>200.39320000000001</v>
      </c>
      <c r="K351">
        <v>-1</v>
      </c>
      <c r="L351" s="14">
        <f>ABS(Tabla1[[#This Row],[Cantidad ]])</f>
        <v>1</v>
      </c>
      <c r="M351" s="14">
        <f>Tabla1[[#This Row],[cant]]*Tabla1[[#This Row],[Precio ]]</f>
        <v>200.39320000000001</v>
      </c>
      <c r="N351" s="14">
        <f>+Tabla1[[#This Row],[Cantidad ]]*Tabla1[[#This Row],[Precio ]]</f>
        <v>-200.39320000000001</v>
      </c>
    </row>
    <row r="352" spans="1:14" x14ac:dyDescent="0.25">
      <c r="A352">
        <v>12271</v>
      </c>
      <c r="B352" t="s">
        <v>258</v>
      </c>
      <c r="C352" t="s">
        <v>259</v>
      </c>
      <c r="D352" t="s">
        <v>5233</v>
      </c>
      <c r="E352" s="14" t="str">
        <f>VLOOKUP(Tabla1[[#This Row],[Clave de artículo ]],Hoja1!$N:$R,5,FALSE)</f>
        <v>CYCN</v>
      </c>
      <c r="F352">
        <v>100</v>
      </c>
      <c r="G352">
        <v>51</v>
      </c>
      <c r="H352" s="1">
        <v>43808</v>
      </c>
      <c r="I352">
        <v>1</v>
      </c>
      <c r="J352">
        <v>200.39320000000001</v>
      </c>
      <c r="K352">
        <v>-1</v>
      </c>
      <c r="L352" s="14">
        <f>ABS(Tabla1[[#This Row],[Cantidad ]])</f>
        <v>1</v>
      </c>
      <c r="M352" s="14">
        <f>Tabla1[[#This Row],[cant]]*Tabla1[[#This Row],[Precio ]]</f>
        <v>200.39320000000001</v>
      </c>
      <c r="N352" s="14">
        <f>+Tabla1[[#This Row],[Cantidad ]]*Tabla1[[#This Row],[Precio ]]</f>
        <v>-200.39320000000001</v>
      </c>
    </row>
    <row r="353" spans="1:14" x14ac:dyDescent="0.25">
      <c r="A353">
        <v>12271</v>
      </c>
      <c r="B353" t="s">
        <v>256</v>
      </c>
      <c r="C353" t="s">
        <v>257</v>
      </c>
      <c r="D353" t="s">
        <v>5233</v>
      </c>
      <c r="E353" s="14" t="str">
        <f>VLOOKUP(Tabla1[[#This Row],[Clave de artículo ]],Hoja1!$N:$R,5,FALSE)</f>
        <v>CYCN</v>
      </c>
      <c r="F353">
        <v>100</v>
      </c>
      <c r="G353">
        <v>51</v>
      </c>
      <c r="H353" s="1">
        <v>43808</v>
      </c>
      <c r="I353">
        <v>1</v>
      </c>
      <c r="J353">
        <v>200.39320000000001</v>
      </c>
      <c r="K353">
        <v>-1</v>
      </c>
      <c r="L353" s="14">
        <f>ABS(Tabla1[[#This Row],[Cantidad ]])</f>
        <v>1</v>
      </c>
      <c r="M353" s="14">
        <f>Tabla1[[#This Row],[cant]]*Tabla1[[#This Row],[Precio ]]</f>
        <v>200.39320000000001</v>
      </c>
      <c r="N353" s="14">
        <f>+Tabla1[[#This Row],[Cantidad ]]*Tabla1[[#This Row],[Precio ]]</f>
        <v>-200.39320000000001</v>
      </c>
    </row>
    <row r="354" spans="1:14" x14ac:dyDescent="0.25">
      <c r="A354">
        <v>12270</v>
      </c>
      <c r="B354" t="s">
        <v>5165</v>
      </c>
      <c r="C354" t="s">
        <v>5258</v>
      </c>
      <c r="D354" t="s">
        <v>5230</v>
      </c>
      <c r="E354" s="14" t="str">
        <f>VLOOKUP(Tabla1[[#This Row],[Clave de artículo ]],Hoja1!$N:$R,5,FALSE)</f>
        <v>CYCN</v>
      </c>
      <c r="F354">
        <v>235</v>
      </c>
      <c r="G354">
        <v>51</v>
      </c>
      <c r="H354" s="1">
        <v>43808</v>
      </c>
      <c r="I354">
        <v>1</v>
      </c>
      <c r="J354">
        <v>218.20939999999999</v>
      </c>
      <c r="K354">
        <v>-1</v>
      </c>
      <c r="L354" s="14">
        <f>ABS(Tabla1[[#This Row],[Cantidad ]])</f>
        <v>1</v>
      </c>
      <c r="M354" s="14">
        <f>Tabla1[[#This Row],[cant]]*Tabla1[[#This Row],[Precio ]]</f>
        <v>218.20939999999999</v>
      </c>
      <c r="N354" s="14">
        <f>+Tabla1[[#This Row],[Cantidad ]]*Tabla1[[#This Row],[Precio ]]</f>
        <v>-218.20939999999999</v>
      </c>
    </row>
    <row r="355" spans="1:14" x14ac:dyDescent="0.25">
      <c r="A355">
        <v>12269</v>
      </c>
      <c r="B355" t="s">
        <v>425</v>
      </c>
      <c r="C355" t="s">
        <v>426</v>
      </c>
      <c r="D355" t="s">
        <v>5231</v>
      </c>
      <c r="E355" s="14" t="str">
        <f>VLOOKUP(Tabla1[[#This Row],[Clave de artículo ]],Hoja1!$N:$R,5,FALSE)</f>
        <v>CYCN</v>
      </c>
      <c r="F355" t="s">
        <v>64</v>
      </c>
      <c r="G355">
        <v>51</v>
      </c>
      <c r="H355" s="1">
        <v>43805</v>
      </c>
      <c r="I355"/>
      <c r="J355">
        <v>77.586299999999994</v>
      </c>
      <c r="K355">
        <v>-1</v>
      </c>
      <c r="L355" s="14">
        <f>ABS(Tabla1[[#This Row],[Cantidad ]])</f>
        <v>1</v>
      </c>
      <c r="M355" s="14">
        <f>Tabla1[[#This Row],[cant]]*Tabla1[[#This Row],[Precio ]]</f>
        <v>77.586299999999994</v>
      </c>
      <c r="N355" s="14">
        <f>+Tabla1[[#This Row],[Cantidad ]]*Tabla1[[#This Row],[Precio ]]</f>
        <v>-77.586299999999994</v>
      </c>
    </row>
    <row r="356" spans="1:14" x14ac:dyDescent="0.25">
      <c r="A356">
        <v>12269</v>
      </c>
      <c r="B356" t="s">
        <v>423</v>
      </c>
      <c r="C356" t="s">
        <v>424</v>
      </c>
      <c r="D356" t="s">
        <v>5231</v>
      </c>
      <c r="E356" s="14" t="str">
        <f>VLOOKUP(Tabla1[[#This Row],[Clave de artículo ]],Hoja1!$N:$R,5,FALSE)</f>
        <v>CYCN</v>
      </c>
      <c r="F356" t="s">
        <v>64</v>
      </c>
      <c r="G356">
        <v>51</v>
      </c>
      <c r="H356" s="1">
        <v>43805</v>
      </c>
      <c r="I356"/>
      <c r="J356">
        <v>77.586299999999994</v>
      </c>
      <c r="K356">
        <v>-1</v>
      </c>
      <c r="L356" s="14">
        <f>ABS(Tabla1[[#This Row],[Cantidad ]])</f>
        <v>1</v>
      </c>
      <c r="M356" s="14">
        <f>Tabla1[[#This Row],[cant]]*Tabla1[[#This Row],[Precio ]]</f>
        <v>77.586299999999994</v>
      </c>
      <c r="N356" s="14">
        <f>+Tabla1[[#This Row],[Cantidad ]]*Tabla1[[#This Row],[Precio ]]</f>
        <v>-77.586299999999994</v>
      </c>
    </row>
    <row r="357" spans="1:14" x14ac:dyDescent="0.25">
      <c r="A357">
        <v>12269</v>
      </c>
      <c r="B357" t="s">
        <v>421</v>
      </c>
      <c r="C357" t="s">
        <v>422</v>
      </c>
      <c r="D357" t="s">
        <v>5231</v>
      </c>
      <c r="E357" s="14" t="str">
        <f>VLOOKUP(Tabla1[[#This Row],[Clave de artículo ]],Hoja1!$N:$R,5,FALSE)</f>
        <v>CYCN</v>
      </c>
      <c r="F357" t="s">
        <v>64</v>
      </c>
      <c r="G357">
        <v>51</v>
      </c>
      <c r="H357" s="1">
        <v>43805</v>
      </c>
      <c r="I357"/>
      <c r="J357">
        <v>77.586299999999994</v>
      </c>
      <c r="K357">
        <v>-1</v>
      </c>
      <c r="L357" s="14">
        <f>ABS(Tabla1[[#This Row],[Cantidad ]])</f>
        <v>1</v>
      </c>
      <c r="M357" s="14">
        <f>Tabla1[[#This Row],[cant]]*Tabla1[[#This Row],[Precio ]]</f>
        <v>77.586299999999994</v>
      </c>
      <c r="N357" s="14">
        <f>+Tabla1[[#This Row],[Cantidad ]]*Tabla1[[#This Row],[Precio ]]</f>
        <v>-77.586299999999994</v>
      </c>
    </row>
    <row r="358" spans="1:14" x14ac:dyDescent="0.25">
      <c r="A358">
        <v>12268</v>
      </c>
      <c r="B358" t="s">
        <v>72</v>
      </c>
      <c r="C358" t="s">
        <v>5162</v>
      </c>
      <c r="D358" t="s">
        <v>5233</v>
      </c>
      <c r="E358" s="14" t="str">
        <f>VLOOKUP(Tabla1[[#This Row],[Clave de artículo ]],Hoja1!$N:$R,5,FALSE)</f>
        <v>CYCN</v>
      </c>
      <c r="F358">
        <v>308</v>
      </c>
      <c r="G358">
        <v>51</v>
      </c>
      <c r="H358" s="1">
        <v>43805</v>
      </c>
      <c r="I358">
        <v>1</v>
      </c>
      <c r="J358">
        <v>124.5642</v>
      </c>
      <c r="K358">
        <v>-2</v>
      </c>
      <c r="L358" s="14">
        <f>ABS(Tabla1[[#This Row],[Cantidad ]])</f>
        <v>2</v>
      </c>
      <c r="M358" s="14">
        <f>Tabla1[[#This Row],[cant]]*Tabla1[[#This Row],[Precio ]]</f>
        <v>249.1284</v>
      </c>
      <c r="N358" s="14">
        <f>+Tabla1[[#This Row],[Cantidad ]]*Tabla1[[#This Row],[Precio ]]</f>
        <v>-249.1284</v>
      </c>
    </row>
    <row r="359" spans="1:14" x14ac:dyDescent="0.25">
      <c r="A359">
        <v>12268</v>
      </c>
      <c r="B359" t="s">
        <v>718</v>
      </c>
      <c r="C359" t="s">
        <v>5404</v>
      </c>
      <c r="D359" t="s">
        <v>5232</v>
      </c>
      <c r="E359" s="14" t="str">
        <f>VLOOKUP(Tabla1[[#This Row],[Clave de artículo ]],Hoja1!$N:$R,5,FALSE)</f>
        <v>CYCN</v>
      </c>
      <c r="F359">
        <v>308</v>
      </c>
      <c r="G359">
        <v>51</v>
      </c>
      <c r="H359" s="1">
        <v>43805</v>
      </c>
      <c r="I359">
        <v>1</v>
      </c>
      <c r="J359">
        <v>178.73840000000001</v>
      </c>
      <c r="K359">
        <v>-1</v>
      </c>
      <c r="L359" s="14">
        <f>ABS(Tabla1[[#This Row],[Cantidad ]])</f>
        <v>1</v>
      </c>
      <c r="M359" s="14">
        <f>Tabla1[[#This Row],[cant]]*Tabla1[[#This Row],[Precio ]]</f>
        <v>178.73840000000001</v>
      </c>
      <c r="N359" s="14">
        <f>+Tabla1[[#This Row],[Cantidad ]]*Tabla1[[#This Row],[Precio ]]</f>
        <v>-178.73840000000001</v>
      </c>
    </row>
    <row r="360" spans="1:14" x14ac:dyDescent="0.25">
      <c r="A360">
        <v>12268</v>
      </c>
      <c r="B360" t="s">
        <v>829</v>
      </c>
      <c r="C360" t="s">
        <v>170</v>
      </c>
      <c r="D360" t="s">
        <v>5233</v>
      </c>
      <c r="E360" s="14" t="str">
        <f>VLOOKUP(Tabla1[[#This Row],[Clave de artículo ]],Hoja1!$N:$R,5,FALSE)</f>
        <v>CYCN</v>
      </c>
      <c r="F360">
        <v>308</v>
      </c>
      <c r="G360">
        <v>51</v>
      </c>
      <c r="H360" s="1">
        <v>43805</v>
      </c>
      <c r="I360">
        <v>1</v>
      </c>
      <c r="J360">
        <v>109.0538</v>
      </c>
      <c r="K360">
        <v>-2</v>
      </c>
      <c r="L360" s="14">
        <f>ABS(Tabla1[[#This Row],[Cantidad ]])</f>
        <v>2</v>
      </c>
      <c r="M360" s="14">
        <f>Tabla1[[#This Row],[cant]]*Tabla1[[#This Row],[Precio ]]</f>
        <v>218.10759999999999</v>
      </c>
      <c r="N360" s="14">
        <f>+Tabla1[[#This Row],[Cantidad ]]*Tabla1[[#This Row],[Precio ]]</f>
        <v>-218.10759999999999</v>
      </c>
    </row>
    <row r="361" spans="1:14" x14ac:dyDescent="0.25">
      <c r="A361">
        <v>12268</v>
      </c>
      <c r="B361" t="s">
        <v>1210</v>
      </c>
      <c r="C361" t="s">
        <v>5389</v>
      </c>
      <c r="D361" t="s">
        <v>5232</v>
      </c>
      <c r="E361" s="14" t="str">
        <f>VLOOKUP(Tabla1[[#This Row],[Clave de artículo ]],Hoja1!$N:$R,5,FALSE)</f>
        <v>CYCN</v>
      </c>
      <c r="F361">
        <v>308</v>
      </c>
      <c r="G361">
        <v>51</v>
      </c>
      <c r="H361" s="1">
        <v>43805</v>
      </c>
      <c r="I361">
        <v>1</v>
      </c>
      <c r="J361">
        <v>200.0677</v>
      </c>
      <c r="K361">
        <v>-1</v>
      </c>
      <c r="L361" s="14">
        <f>ABS(Tabla1[[#This Row],[Cantidad ]])</f>
        <v>1</v>
      </c>
      <c r="M361" s="14">
        <f>Tabla1[[#This Row],[cant]]*Tabla1[[#This Row],[Precio ]]</f>
        <v>200.0677</v>
      </c>
      <c r="N361" s="14">
        <f>+Tabla1[[#This Row],[Cantidad ]]*Tabla1[[#This Row],[Precio ]]</f>
        <v>-200.0677</v>
      </c>
    </row>
    <row r="362" spans="1:14" x14ac:dyDescent="0.25">
      <c r="A362">
        <v>12268</v>
      </c>
      <c r="B362" t="s">
        <v>252</v>
      </c>
      <c r="C362" t="s">
        <v>253</v>
      </c>
      <c r="D362" t="s">
        <v>5257</v>
      </c>
      <c r="E362" s="14" t="str">
        <f>VLOOKUP(Tabla1[[#This Row],[Clave de artículo ]],Hoja1!$N:$R,5,FALSE)</f>
        <v>CYCN</v>
      </c>
      <c r="F362">
        <v>308</v>
      </c>
      <c r="G362">
        <v>51</v>
      </c>
      <c r="H362" s="1">
        <v>43805</v>
      </c>
      <c r="I362">
        <v>1</v>
      </c>
      <c r="J362">
        <v>173.55109999999999</v>
      </c>
      <c r="K362">
        <v>-5</v>
      </c>
      <c r="L362" s="14">
        <f>ABS(Tabla1[[#This Row],[Cantidad ]])</f>
        <v>5</v>
      </c>
      <c r="M362" s="14">
        <f>Tabla1[[#This Row],[cant]]*Tabla1[[#This Row],[Precio ]]</f>
        <v>867.75549999999998</v>
      </c>
      <c r="N362" s="14">
        <f>+Tabla1[[#This Row],[Cantidad ]]*Tabla1[[#This Row],[Precio ]]</f>
        <v>-867.75549999999998</v>
      </c>
    </row>
    <row r="363" spans="1:14" x14ac:dyDescent="0.25">
      <c r="A363">
        <v>12267</v>
      </c>
      <c r="B363" t="s">
        <v>852</v>
      </c>
      <c r="C363" t="s">
        <v>1755</v>
      </c>
      <c r="D363" t="s">
        <v>5219</v>
      </c>
      <c r="E363" s="14" t="str">
        <f>VLOOKUP(Tabla1[[#This Row],[Clave de artículo ]],Hoja1!$N:$R,5,FALSE)</f>
        <v>FG</v>
      </c>
      <c r="F363">
        <v>66</v>
      </c>
      <c r="G363">
        <v>51</v>
      </c>
      <c r="H363" s="1">
        <v>43805</v>
      </c>
      <c r="I363">
        <v>1</v>
      </c>
      <c r="J363">
        <v>44.783999999999999</v>
      </c>
      <c r="K363">
        <v>-5</v>
      </c>
      <c r="L363" s="14">
        <f>ABS(Tabla1[[#This Row],[Cantidad ]])</f>
        <v>5</v>
      </c>
      <c r="M363" s="14">
        <f>Tabla1[[#This Row],[cant]]*Tabla1[[#This Row],[Precio ]]</f>
        <v>223.92</v>
      </c>
      <c r="N363" s="14">
        <f>+Tabla1[[#This Row],[Cantidad ]]*Tabla1[[#This Row],[Precio ]]</f>
        <v>-223.92</v>
      </c>
    </row>
    <row r="364" spans="1:14" x14ac:dyDescent="0.25">
      <c r="A364">
        <v>12267</v>
      </c>
      <c r="B364" t="s">
        <v>120</v>
      </c>
      <c r="C364" t="s">
        <v>1015</v>
      </c>
      <c r="D364" t="s">
        <v>5218</v>
      </c>
      <c r="E364" s="14" t="str">
        <f>VLOOKUP(Tabla1[[#This Row],[Clave de artículo ]],Hoja1!$N:$R,5,FALSE)</f>
        <v>FG</v>
      </c>
      <c r="F364">
        <v>66</v>
      </c>
      <c r="G364">
        <v>51</v>
      </c>
      <c r="H364" s="1">
        <v>43805</v>
      </c>
      <c r="I364">
        <v>1</v>
      </c>
      <c r="J364">
        <v>235</v>
      </c>
      <c r="K364">
        <v>-3</v>
      </c>
      <c r="L364" s="14">
        <f>ABS(Tabla1[[#This Row],[Cantidad ]])</f>
        <v>3</v>
      </c>
      <c r="M364" s="14">
        <f>Tabla1[[#This Row],[cant]]*Tabla1[[#This Row],[Precio ]]</f>
        <v>705</v>
      </c>
      <c r="N364" s="14">
        <f>+Tabla1[[#This Row],[Cantidad ]]*Tabla1[[#This Row],[Precio ]]</f>
        <v>-705</v>
      </c>
    </row>
    <row r="365" spans="1:14" x14ac:dyDescent="0.25">
      <c r="A365">
        <v>12266</v>
      </c>
      <c r="B365" t="s">
        <v>75</v>
      </c>
      <c r="C365" t="s">
        <v>76</v>
      </c>
      <c r="D365" t="s">
        <v>5220</v>
      </c>
      <c r="E365" s="14" t="str">
        <f>VLOOKUP(Tabla1[[#This Row],[Clave de artículo ]],Hoja1!$N:$R,5,FALSE)</f>
        <v>COP</v>
      </c>
      <c r="F365">
        <v>67</v>
      </c>
      <c r="G365">
        <v>51</v>
      </c>
      <c r="H365" s="1">
        <v>43805</v>
      </c>
      <c r="I365">
        <v>1</v>
      </c>
      <c r="J365">
        <v>387.27710000000002</v>
      </c>
      <c r="K365">
        <v>-1</v>
      </c>
      <c r="L365" s="14">
        <f>ABS(Tabla1[[#This Row],[Cantidad ]])</f>
        <v>1</v>
      </c>
      <c r="M365" s="14">
        <f>Tabla1[[#This Row],[cant]]*Tabla1[[#This Row],[Precio ]]</f>
        <v>387.27710000000002</v>
      </c>
      <c r="N365" s="14">
        <f>+Tabla1[[#This Row],[Cantidad ]]*Tabla1[[#This Row],[Precio ]]</f>
        <v>-387.27710000000002</v>
      </c>
    </row>
    <row r="366" spans="1:14" x14ac:dyDescent="0.25">
      <c r="A366">
        <v>12265</v>
      </c>
      <c r="B366" t="s">
        <v>978</v>
      </c>
      <c r="C366" t="s">
        <v>979</v>
      </c>
      <c r="D366" t="s">
        <v>5233</v>
      </c>
      <c r="E366" s="14" t="str">
        <f>VLOOKUP(Tabla1[[#This Row],[Clave de artículo ]],Hoja1!$N:$R,5,FALSE)</f>
        <v>CYCN</v>
      </c>
      <c r="F366" t="s">
        <v>64</v>
      </c>
      <c r="G366">
        <v>51</v>
      </c>
      <c r="H366" s="1">
        <v>43805</v>
      </c>
      <c r="I366"/>
      <c r="J366">
        <v>205</v>
      </c>
      <c r="K366">
        <v>-1</v>
      </c>
      <c r="L366" s="14">
        <f>ABS(Tabla1[[#This Row],[Cantidad ]])</f>
        <v>1</v>
      </c>
      <c r="M366" s="14">
        <f>Tabla1[[#This Row],[cant]]*Tabla1[[#This Row],[Precio ]]</f>
        <v>205</v>
      </c>
      <c r="N366" s="14">
        <f>+Tabla1[[#This Row],[Cantidad ]]*Tabla1[[#This Row],[Precio ]]</f>
        <v>-205</v>
      </c>
    </row>
    <row r="367" spans="1:14" x14ac:dyDescent="0.25">
      <c r="A367">
        <v>12251</v>
      </c>
      <c r="B367" t="s">
        <v>978</v>
      </c>
      <c r="C367" t="s">
        <v>979</v>
      </c>
      <c r="D367" t="s">
        <v>5233</v>
      </c>
      <c r="E367" s="14" t="str">
        <f>VLOOKUP(Tabla1[[#This Row],[Clave de artículo ]],Hoja1!$N:$R,5,FALSE)</f>
        <v>CYCN</v>
      </c>
      <c r="F367" t="s">
        <v>64</v>
      </c>
      <c r="G367">
        <v>4</v>
      </c>
      <c r="H367" s="1">
        <v>43805</v>
      </c>
      <c r="I367"/>
      <c r="J367">
        <v>205</v>
      </c>
      <c r="K367">
        <v>1</v>
      </c>
      <c r="L367" s="14">
        <f>ABS(Tabla1[[#This Row],[Cantidad ]])</f>
        <v>1</v>
      </c>
      <c r="M367" s="14">
        <f>Tabla1[[#This Row],[cant]]*Tabla1[[#This Row],[Precio ]]</f>
        <v>205</v>
      </c>
      <c r="N367" s="14">
        <f>+Tabla1[[#This Row],[Cantidad ]]*Tabla1[[#This Row],[Precio ]]</f>
        <v>205</v>
      </c>
    </row>
    <row r="368" spans="1:14" x14ac:dyDescent="0.25">
      <c r="A368">
        <v>12264</v>
      </c>
      <c r="B368" t="s">
        <v>5049</v>
      </c>
      <c r="C368" t="s">
        <v>5050</v>
      </c>
      <c r="D368" t="s">
        <v>5233</v>
      </c>
      <c r="E368" s="14" t="str">
        <f>VLOOKUP(Tabla1[[#This Row],[Clave de artículo ]],Hoja1!$N:$R,5,FALSE)</f>
        <v>CYCN</v>
      </c>
      <c r="F368">
        <v>110</v>
      </c>
      <c r="G368">
        <v>51</v>
      </c>
      <c r="H368" s="1">
        <v>43805</v>
      </c>
      <c r="I368">
        <v>1</v>
      </c>
      <c r="J368">
        <v>283.22370000000001</v>
      </c>
      <c r="K368">
        <v>-5</v>
      </c>
      <c r="L368" s="14">
        <f>ABS(Tabla1[[#This Row],[Cantidad ]])</f>
        <v>5</v>
      </c>
      <c r="M368" s="14">
        <f>Tabla1[[#This Row],[cant]]*Tabla1[[#This Row],[Precio ]]</f>
        <v>1416.1185</v>
      </c>
      <c r="N368" s="14">
        <f>+Tabla1[[#This Row],[Cantidad ]]*Tabla1[[#This Row],[Precio ]]</f>
        <v>-1416.1185</v>
      </c>
    </row>
    <row r="369" spans="1:14" x14ac:dyDescent="0.25">
      <c r="A369">
        <v>12263</v>
      </c>
      <c r="B369" t="s">
        <v>68</v>
      </c>
      <c r="C369" t="s">
        <v>5287</v>
      </c>
      <c r="D369" t="s">
        <v>5230</v>
      </c>
      <c r="E369" s="14" t="str">
        <f>VLOOKUP(Tabla1[[#This Row],[Clave de artículo ]],Hoja1!$N:$R,5,FALSE)</f>
        <v>CYCN</v>
      </c>
      <c r="F369">
        <v>3</v>
      </c>
      <c r="G369">
        <v>51</v>
      </c>
      <c r="H369" s="1">
        <v>43805</v>
      </c>
      <c r="I369">
        <v>1</v>
      </c>
      <c r="J369">
        <v>230.0018</v>
      </c>
      <c r="K369">
        <v>-8</v>
      </c>
      <c r="L369" s="14">
        <f>ABS(Tabla1[[#This Row],[Cantidad ]])</f>
        <v>8</v>
      </c>
      <c r="M369" s="14">
        <f>Tabla1[[#This Row],[cant]]*Tabla1[[#This Row],[Precio ]]</f>
        <v>1840.0144</v>
      </c>
      <c r="N369" s="14">
        <f>+Tabla1[[#This Row],[Cantidad ]]*Tabla1[[#This Row],[Precio ]]</f>
        <v>-1840.0144</v>
      </c>
    </row>
    <row r="370" spans="1:14" x14ac:dyDescent="0.25">
      <c r="A370">
        <v>12262</v>
      </c>
      <c r="B370" t="s">
        <v>5059</v>
      </c>
      <c r="C370" t="s">
        <v>5060</v>
      </c>
      <c r="D370" t="s">
        <v>5233</v>
      </c>
      <c r="E370" s="14" t="str">
        <f>VLOOKUP(Tabla1[[#This Row],[Clave de artículo ]],Hoja1!$N:$R,5,FALSE)</f>
        <v>CYCN</v>
      </c>
      <c r="F370">
        <v>71</v>
      </c>
      <c r="G370">
        <v>51</v>
      </c>
      <c r="H370" s="1">
        <v>43805</v>
      </c>
      <c r="I370">
        <v>1</v>
      </c>
      <c r="J370">
        <v>125.6357</v>
      </c>
      <c r="K370">
        <v>-2</v>
      </c>
      <c r="L370" s="14">
        <f>ABS(Tabla1[[#This Row],[Cantidad ]])</f>
        <v>2</v>
      </c>
      <c r="M370" s="14">
        <f>Tabla1[[#This Row],[cant]]*Tabla1[[#This Row],[Precio ]]</f>
        <v>251.2714</v>
      </c>
      <c r="N370" s="14">
        <f>+Tabla1[[#This Row],[Cantidad ]]*Tabla1[[#This Row],[Precio ]]</f>
        <v>-251.2714</v>
      </c>
    </row>
    <row r="371" spans="1:14" x14ac:dyDescent="0.25">
      <c r="A371">
        <v>12262</v>
      </c>
      <c r="B371" t="s">
        <v>5178</v>
      </c>
      <c r="C371" t="s">
        <v>5179</v>
      </c>
      <c r="D371" t="s">
        <v>5233</v>
      </c>
      <c r="E371" s="14" t="str">
        <f>VLOOKUP(Tabla1[[#This Row],[Clave de artículo ]],Hoja1!$N:$R,5,FALSE)</f>
        <v>CYCN</v>
      </c>
      <c r="F371">
        <v>71</v>
      </c>
      <c r="G371">
        <v>51</v>
      </c>
      <c r="H371" s="1">
        <v>43805</v>
      </c>
      <c r="I371">
        <v>1</v>
      </c>
      <c r="J371">
        <v>180</v>
      </c>
      <c r="K371">
        <v>-2</v>
      </c>
      <c r="L371" s="14">
        <f>ABS(Tabla1[[#This Row],[Cantidad ]])</f>
        <v>2</v>
      </c>
      <c r="M371" s="14">
        <f>Tabla1[[#This Row],[cant]]*Tabla1[[#This Row],[Precio ]]</f>
        <v>360</v>
      </c>
      <c r="N371" s="14">
        <f>+Tabla1[[#This Row],[Cantidad ]]*Tabla1[[#This Row],[Precio ]]</f>
        <v>-360</v>
      </c>
    </row>
    <row r="372" spans="1:14" x14ac:dyDescent="0.25">
      <c r="A372">
        <v>12262</v>
      </c>
      <c r="B372" t="s">
        <v>5394</v>
      </c>
      <c r="C372" t="s">
        <v>5395</v>
      </c>
      <c r="D372" t="s">
        <v>5230</v>
      </c>
      <c r="E372" s="14" t="str">
        <f>VLOOKUP(Tabla1[[#This Row],[Clave de artículo ]],Hoja1!$N:$R,5,FALSE)</f>
        <v>CYCN</v>
      </c>
      <c r="F372">
        <v>71</v>
      </c>
      <c r="G372">
        <v>51</v>
      </c>
      <c r="H372" s="1">
        <v>43805</v>
      </c>
      <c r="I372">
        <v>1</v>
      </c>
      <c r="J372">
        <v>567.01379999999995</v>
      </c>
      <c r="K372">
        <v>-1</v>
      </c>
      <c r="L372" s="14">
        <f>ABS(Tabla1[[#This Row],[Cantidad ]])</f>
        <v>1</v>
      </c>
      <c r="M372" s="14">
        <f>Tabla1[[#This Row],[cant]]*Tabla1[[#This Row],[Precio ]]</f>
        <v>567.01379999999995</v>
      </c>
      <c r="N372" s="14">
        <f>+Tabla1[[#This Row],[Cantidad ]]*Tabla1[[#This Row],[Precio ]]</f>
        <v>-567.01379999999995</v>
      </c>
    </row>
    <row r="373" spans="1:14" x14ac:dyDescent="0.25">
      <c r="A373">
        <v>12261</v>
      </c>
      <c r="B373" t="s">
        <v>455</v>
      </c>
      <c r="C373" t="s">
        <v>456</v>
      </c>
      <c r="D373" t="s">
        <v>5233</v>
      </c>
      <c r="E373" s="14" t="str">
        <f>VLOOKUP(Tabla1[[#This Row],[Clave de artículo ]],Hoja1!$N:$R,5,FALSE)</f>
        <v>CYCN</v>
      </c>
      <c r="F373">
        <v>59</v>
      </c>
      <c r="G373">
        <v>51</v>
      </c>
      <c r="H373" s="1">
        <v>43805</v>
      </c>
      <c r="I373">
        <v>1</v>
      </c>
      <c r="J373">
        <v>122.0752</v>
      </c>
      <c r="K373">
        <v>-1</v>
      </c>
      <c r="L373" s="14">
        <f>ABS(Tabla1[[#This Row],[Cantidad ]])</f>
        <v>1</v>
      </c>
      <c r="M373" s="14">
        <f>Tabla1[[#This Row],[cant]]*Tabla1[[#This Row],[Precio ]]</f>
        <v>122.0752</v>
      </c>
      <c r="N373" s="14">
        <f>+Tabla1[[#This Row],[Cantidad ]]*Tabla1[[#This Row],[Precio ]]</f>
        <v>-122.0752</v>
      </c>
    </row>
    <row r="374" spans="1:14" x14ac:dyDescent="0.25">
      <c r="A374">
        <v>12260</v>
      </c>
      <c r="B374" t="s">
        <v>4998</v>
      </c>
      <c r="C374" t="s">
        <v>4999</v>
      </c>
      <c r="D374" t="s">
        <v>5235</v>
      </c>
      <c r="E374" s="14" t="str">
        <f>VLOOKUP(Tabla1[[#This Row],[Clave de artículo ]],Hoja1!$N:$R,5,FALSE)</f>
        <v>CYCN</v>
      </c>
      <c r="F374" t="s">
        <v>64</v>
      </c>
      <c r="G374">
        <v>51</v>
      </c>
      <c r="H374" s="1">
        <v>43805</v>
      </c>
      <c r="I374"/>
      <c r="J374">
        <v>394.42</v>
      </c>
      <c r="K374">
        <v>-1</v>
      </c>
      <c r="L374" s="14">
        <f>ABS(Tabla1[[#This Row],[Cantidad ]])</f>
        <v>1</v>
      </c>
      <c r="M374" s="14">
        <f>Tabla1[[#This Row],[cant]]*Tabla1[[#This Row],[Precio ]]</f>
        <v>394.42</v>
      </c>
      <c r="N374" s="14">
        <f>+Tabla1[[#This Row],[Cantidad ]]*Tabla1[[#This Row],[Precio ]]</f>
        <v>-394.42</v>
      </c>
    </row>
    <row r="375" spans="1:14" x14ac:dyDescent="0.25">
      <c r="A375">
        <v>12259</v>
      </c>
      <c r="B375" t="s">
        <v>68</v>
      </c>
      <c r="C375" t="s">
        <v>5287</v>
      </c>
      <c r="D375" t="s">
        <v>5230</v>
      </c>
      <c r="E375" s="14" t="str">
        <f>VLOOKUP(Tabla1[[#This Row],[Clave de artículo ]],Hoja1!$N:$R,5,FALSE)</f>
        <v>CYCN</v>
      </c>
      <c r="F375">
        <v>181</v>
      </c>
      <c r="G375">
        <v>51</v>
      </c>
      <c r="H375" s="1">
        <v>43805</v>
      </c>
      <c r="I375">
        <v>1</v>
      </c>
      <c r="J375">
        <v>278.39929999999998</v>
      </c>
      <c r="K375">
        <v>-2</v>
      </c>
      <c r="L375" s="14">
        <f>ABS(Tabla1[[#This Row],[Cantidad ]])</f>
        <v>2</v>
      </c>
      <c r="M375" s="14">
        <f>Tabla1[[#This Row],[cant]]*Tabla1[[#This Row],[Precio ]]</f>
        <v>556.79859999999996</v>
      </c>
      <c r="N375" s="14">
        <f>+Tabla1[[#This Row],[Cantidad ]]*Tabla1[[#This Row],[Precio ]]</f>
        <v>-556.79859999999996</v>
      </c>
    </row>
    <row r="376" spans="1:14" x14ac:dyDescent="0.25">
      <c r="A376">
        <v>12258</v>
      </c>
      <c r="B376" t="s">
        <v>5288</v>
      </c>
      <c r="C376" t="s">
        <v>5289</v>
      </c>
      <c r="D376" t="s">
        <v>5233</v>
      </c>
      <c r="E376" s="14" t="str">
        <f>VLOOKUP(Tabla1[[#This Row],[Clave de artículo ]],Hoja1!$N:$R,5,FALSE)</f>
        <v>CYCN</v>
      </c>
      <c r="F376" t="s">
        <v>64</v>
      </c>
      <c r="G376">
        <v>51</v>
      </c>
      <c r="H376" s="1">
        <v>43805</v>
      </c>
      <c r="I376"/>
      <c r="J376">
        <v>615</v>
      </c>
      <c r="K376">
        <v>-1</v>
      </c>
      <c r="L376" s="14">
        <f>ABS(Tabla1[[#This Row],[Cantidad ]])</f>
        <v>1</v>
      </c>
      <c r="M376" s="14">
        <f>Tabla1[[#This Row],[cant]]*Tabla1[[#This Row],[Precio ]]</f>
        <v>615</v>
      </c>
      <c r="N376" s="14">
        <f>+Tabla1[[#This Row],[Cantidad ]]*Tabla1[[#This Row],[Precio ]]</f>
        <v>-615</v>
      </c>
    </row>
    <row r="377" spans="1:14" x14ac:dyDescent="0.25">
      <c r="A377">
        <v>12258</v>
      </c>
      <c r="B377" t="s">
        <v>5290</v>
      </c>
      <c r="C377" t="s">
        <v>5291</v>
      </c>
      <c r="D377" t="s">
        <v>5233</v>
      </c>
      <c r="E377" s="14" t="str">
        <f>VLOOKUP(Tabla1[[#This Row],[Clave de artículo ]],Hoja1!$N:$R,5,FALSE)</f>
        <v>CYCN</v>
      </c>
      <c r="F377" t="s">
        <v>64</v>
      </c>
      <c r="G377">
        <v>51</v>
      </c>
      <c r="H377" s="1">
        <v>43805</v>
      </c>
      <c r="I377"/>
      <c r="J377">
        <v>615</v>
      </c>
      <c r="K377">
        <v>-1</v>
      </c>
      <c r="L377" s="14">
        <f>ABS(Tabla1[[#This Row],[Cantidad ]])</f>
        <v>1</v>
      </c>
      <c r="M377" s="14">
        <f>Tabla1[[#This Row],[cant]]*Tabla1[[#This Row],[Precio ]]</f>
        <v>615</v>
      </c>
      <c r="N377" s="14">
        <f>+Tabla1[[#This Row],[Cantidad ]]*Tabla1[[#This Row],[Precio ]]</f>
        <v>-615</v>
      </c>
    </row>
    <row r="378" spans="1:14" x14ac:dyDescent="0.25">
      <c r="A378">
        <v>12258</v>
      </c>
      <c r="B378" t="s">
        <v>5292</v>
      </c>
      <c r="C378" t="s">
        <v>5293</v>
      </c>
      <c r="D378" t="s">
        <v>5233</v>
      </c>
      <c r="E378" s="14" t="str">
        <f>VLOOKUP(Tabla1[[#This Row],[Clave de artículo ]],Hoja1!$N:$R,5,FALSE)</f>
        <v>CYCN</v>
      </c>
      <c r="F378" t="s">
        <v>64</v>
      </c>
      <c r="G378">
        <v>51</v>
      </c>
      <c r="H378" s="1">
        <v>43805</v>
      </c>
      <c r="I378"/>
      <c r="J378">
        <v>615</v>
      </c>
      <c r="K378">
        <v>-1</v>
      </c>
      <c r="L378" s="14">
        <f>ABS(Tabla1[[#This Row],[Cantidad ]])</f>
        <v>1</v>
      </c>
      <c r="M378" s="14">
        <f>Tabla1[[#This Row],[cant]]*Tabla1[[#This Row],[Precio ]]</f>
        <v>615</v>
      </c>
      <c r="N378" s="14">
        <f>+Tabla1[[#This Row],[Cantidad ]]*Tabla1[[#This Row],[Precio ]]</f>
        <v>-615</v>
      </c>
    </row>
    <row r="379" spans="1:14" x14ac:dyDescent="0.25">
      <c r="A379">
        <v>12258</v>
      </c>
      <c r="B379" t="s">
        <v>5300</v>
      </c>
      <c r="C379" t="s">
        <v>5301</v>
      </c>
      <c r="D379" t="s">
        <v>5233</v>
      </c>
      <c r="E379" s="14" t="str">
        <f>VLOOKUP(Tabla1[[#This Row],[Clave de artículo ]],Hoja1!$N:$R,5,FALSE)</f>
        <v>CYCN</v>
      </c>
      <c r="F379" t="s">
        <v>64</v>
      </c>
      <c r="G379">
        <v>51</v>
      </c>
      <c r="H379" s="1">
        <v>43805</v>
      </c>
      <c r="I379"/>
      <c r="J379">
        <v>615</v>
      </c>
      <c r="K379">
        <v>-1</v>
      </c>
      <c r="L379" s="14">
        <f>ABS(Tabla1[[#This Row],[Cantidad ]])</f>
        <v>1</v>
      </c>
      <c r="M379" s="14">
        <f>Tabla1[[#This Row],[cant]]*Tabla1[[#This Row],[Precio ]]</f>
        <v>615</v>
      </c>
      <c r="N379" s="14">
        <f>+Tabla1[[#This Row],[Cantidad ]]*Tabla1[[#This Row],[Precio ]]</f>
        <v>-615</v>
      </c>
    </row>
    <row r="380" spans="1:14" x14ac:dyDescent="0.25">
      <c r="A380">
        <v>12257</v>
      </c>
      <c r="B380" t="s">
        <v>379</v>
      </c>
      <c r="C380" t="s">
        <v>626</v>
      </c>
      <c r="D380" t="s">
        <v>5232</v>
      </c>
      <c r="E380" s="14" t="str">
        <f>VLOOKUP(Tabla1[[#This Row],[Clave de artículo ]],Hoja1!$N:$R,5,FALSE)</f>
        <v>CYCN</v>
      </c>
      <c r="F380" t="s">
        <v>64</v>
      </c>
      <c r="G380">
        <v>51</v>
      </c>
      <c r="H380" s="1">
        <v>43805</v>
      </c>
      <c r="I380"/>
      <c r="J380">
        <v>164</v>
      </c>
      <c r="K380">
        <v>-1</v>
      </c>
      <c r="L380" s="14">
        <f>ABS(Tabla1[[#This Row],[Cantidad ]])</f>
        <v>1</v>
      </c>
      <c r="M380" s="14">
        <f>Tabla1[[#This Row],[cant]]*Tabla1[[#This Row],[Precio ]]</f>
        <v>164</v>
      </c>
      <c r="N380" s="14">
        <f>+Tabla1[[#This Row],[Cantidad ]]*Tabla1[[#This Row],[Precio ]]</f>
        <v>-164</v>
      </c>
    </row>
    <row r="381" spans="1:14" x14ac:dyDescent="0.25">
      <c r="A381">
        <v>12256</v>
      </c>
      <c r="B381" t="s">
        <v>120</v>
      </c>
      <c r="C381" t="s">
        <v>1015</v>
      </c>
      <c r="D381" t="s">
        <v>5218</v>
      </c>
      <c r="E381" s="14" t="str">
        <f>VLOOKUP(Tabla1[[#This Row],[Clave de artículo ]],Hoja1!$N:$R,5,FALSE)</f>
        <v>FG</v>
      </c>
      <c r="F381">
        <v>50</v>
      </c>
      <c r="G381">
        <v>51</v>
      </c>
      <c r="H381" s="1">
        <v>43805</v>
      </c>
      <c r="I381">
        <v>1</v>
      </c>
      <c r="J381">
        <v>235</v>
      </c>
      <c r="K381">
        <v>-3</v>
      </c>
      <c r="L381" s="14">
        <f>ABS(Tabla1[[#This Row],[Cantidad ]])</f>
        <v>3</v>
      </c>
      <c r="M381" s="14">
        <f>Tabla1[[#This Row],[cant]]*Tabla1[[#This Row],[Precio ]]</f>
        <v>705</v>
      </c>
      <c r="N381" s="14">
        <f>+Tabla1[[#This Row],[Cantidad ]]*Tabla1[[#This Row],[Precio ]]</f>
        <v>-705</v>
      </c>
    </row>
    <row r="382" spans="1:14" x14ac:dyDescent="0.25">
      <c r="A382">
        <v>12255</v>
      </c>
      <c r="B382" t="s">
        <v>596</v>
      </c>
      <c r="C382" t="s">
        <v>597</v>
      </c>
      <c r="D382" t="s">
        <v>5243</v>
      </c>
      <c r="E382" s="14" t="str">
        <f>VLOOKUP(Tabla1[[#This Row],[Clave de artículo ]],Hoja1!$N:$R,5,FALSE)</f>
        <v>TI</v>
      </c>
      <c r="F382">
        <v>105</v>
      </c>
      <c r="G382">
        <v>51</v>
      </c>
      <c r="H382" s="1">
        <v>43805</v>
      </c>
      <c r="I382">
        <v>1</v>
      </c>
      <c r="J382">
        <v>137.93</v>
      </c>
      <c r="K382">
        <v>-1</v>
      </c>
      <c r="L382" s="14">
        <f>ABS(Tabla1[[#This Row],[Cantidad ]])</f>
        <v>1</v>
      </c>
      <c r="M382" s="14">
        <f>Tabla1[[#This Row],[cant]]*Tabla1[[#This Row],[Precio ]]</f>
        <v>137.93</v>
      </c>
      <c r="N382" s="14">
        <f>+Tabla1[[#This Row],[Cantidad ]]*Tabla1[[#This Row],[Precio ]]</f>
        <v>-137.93</v>
      </c>
    </row>
    <row r="383" spans="1:14" x14ac:dyDescent="0.25">
      <c r="A383">
        <v>12254</v>
      </c>
      <c r="B383" t="s">
        <v>5215</v>
      </c>
      <c r="C383" t="s">
        <v>5261</v>
      </c>
      <c r="D383" t="s">
        <v>5232</v>
      </c>
      <c r="E383" s="14" t="str">
        <f>VLOOKUP(Tabla1[[#This Row],[Clave de artículo ]],Hoja1!$N:$R,5,FALSE)</f>
        <v>CYCN</v>
      </c>
      <c r="F383">
        <v>173</v>
      </c>
      <c r="G383">
        <v>51</v>
      </c>
      <c r="H383" s="1">
        <v>43805</v>
      </c>
      <c r="I383">
        <v>1</v>
      </c>
      <c r="J383">
        <v>178.02629999999999</v>
      </c>
      <c r="K383">
        <v>-1</v>
      </c>
      <c r="L383" s="14">
        <f>ABS(Tabla1[[#This Row],[Cantidad ]])</f>
        <v>1</v>
      </c>
      <c r="M383" s="14">
        <f>Tabla1[[#This Row],[cant]]*Tabla1[[#This Row],[Precio ]]</f>
        <v>178.02629999999999</v>
      </c>
      <c r="N383" s="14">
        <f>+Tabla1[[#This Row],[Cantidad ]]*Tabla1[[#This Row],[Precio ]]</f>
        <v>-178.02629999999999</v>
      </c>
    </row>
    <row r="384" spans="1:14" x14ac:dyDescent="0.25">
      <c r="A384">
        <v>12254</v>
      </c>
      <c r="B384" t="s">
        <v>201</v>
      </c>
      <c r="C384" t="s">
        <v>1042</v>
      </c>
      <c r="D384" t="s">
        <v>5226</v>
      </c>
      <c r="E384" s="14" t="str">
        <f>VLOOKUP(Tabla1[[#This Row],[Clave de artículo ]],Hoja1!$N:$R,5,FALSE)</f>
        <v>INS</v>
      </c>
      <c r="F384">
        <v>173</v>
      </c>
      <c r="G384">
        <v>51</v>
      </c>
      <c r="H384" s="1">
        <v>43805</v>
      </c>
      <c r="I384">
        <v>1</v>
      </c>
      <c r="J384">
        <v>69.499300000000005</v>
      </c>
      <c r="K384">
        <v>-2</v>
      </c>
      <c r="L384" s="14">
        <f>ABS(Tabla1[[#This Row],[Cantidad ]])</f>
        <v>2</v>
      </c>
      <c r="M384" s="14">
        <f>Tabla1[[#This Row],[cant]]*Tabla1[[#This Row],[Precio ]]</f>
        <v>138.99860000000001</v>
      </c>
      <c r="N384" s="14">
        <f>+Tabla1[[#This Row],[Cantidad ]]*Tabla1[[#This Row],[Precio ]]</f>
        <v>-138.99860000000001</v>
      </c>
    </row>
    <row r="385" spans="1:14" x14ac:dyDescent="0.25">
      <c r="A385">
        <v>12253</v>
      </c>
      <c r="B385" t="s">
        <v>2579</v>
      </c>
      <c r="C385" t="s">
        <v>2580</v>
      </c>
      <c r="D385" t="s">
        <v>5234</v>
      </c>
      <c r="E385" s="14" t="str">
        <f>VLOOKUP(Tabla1[[#This Row],[Clave de artículo ]],Hoja1!$N:$R,5,FALSE)</f>
        <v>VAR</v>
      </c>
      <c r="F385" t="s">
        <v>64</v>
      </c>
      <c r="G385">
        <v>51</v>
      </c>
      <c r="H385" s="1">
        <v>43805</v>
      </c>
      <c r="I385"/>
      <c r="J385">
        <v>42</v>
      </c>
      <c r="K385">
        <v>-2</v>
      </c>
      <c r="L385" s="14">
        <f>ABS(Tabla1[[#This Row],[Cantidad ]])</f>
        <v>2</v>
      </c>
      <c r="M385" s="14">
        <f>Tabla1[[#This Row],[cant]]*Tabla1[[#This Row],[Precio ]]</f>
        <v>84</v>
      </c>
      <c r="N385" s="14">
        <f>+Tabla1[[#This Row],[Cantidad ]]*Tabla1[[#This Row],[Precio ]]</f>
        <v>-84</v>
      </c>
    </row>
    <row r="386" spans="1:14" x14ac:dyDescent="0.25">
      <c r="A386">
        <v>12252</v>
      </c>
      <c r="B386" t="s">
        <v>5151</v>
      </c>
      <c r="C386" t="s">
        <v>5221</v>
      </c>
      <c r="D386" t="s">
        <v>5243</v>
      </c>
      <c r="E386" s="14" t="str">
        <f>VLOOKUP(Tabla1[[#This Row],[Clave de artículo ]],Hoja1!$N:$R,5,FALSE)</f>
        <v>TI</v>
      </c>
      <c r="F386" t="s">
        <v>64</v>
      </c>
      <c r="G386">
        <v>51</v>
      </c>
      <c r="H386" s="1">
        <v>43805</v>
      </c>
      <c r="I386"/>
      <c r="J386">
        <v>82</v>
      </c>
      <c r="K386">
        <v>-2</v>
      </c>
      <c r="L386" s="14">
        <f>ABS(Tabla1[[#This Row],[Cantidad ]])</f>
        <v>2</v>
      </c>
      <c r="M386" s="14">
        <f>Tabla1[[#This Row],[cant]]*Tabla1[[#This Row],[Precio ]]</f>
        <v>164</v>
      </c>
      <c r="N386" s="14">
        <f>+Tabla1[[#This Row],[Cantidad ]]*Tabla1[[#This Row],[Precio ]]</f>
        <v>-164</v>
      </c>
    </row>
    <row r="387" spans="1:14" x14ac:dyDescent="0.25">
      <c r="A387">
        <v>12251</v>
      </c>
      <c r="B387" t="s">
        <v>978</v>
      </c>
      <c r="C387" t="s">
        <v>979</v>
      </c>
      <c r="D387" t="s">
        <v>5233</v>
      </c>
      <c r="E387" s="14" t="str">
        <f>VLOOKUP(Tabla1[[#This Row],[Clave de artículo ]],Hoja1!$N:$R,5,FALSE)</f>
        <v>CYCN</v>
      </c>
      <c r="F387" t="s">
        <v>64</v>
      </c>
      <c r="G387">
        <v>51</v>
      </c>
      <c r="H387" s="1">
        <v>43805</v>
      </c>
      <c r="I387"/>
      <c r="J387">
        <v>205</v>
      </c>
      <c r="K387">
        <v>-1</v>
      </c>
      <c r="L387" s="14">
        <f>ABS(Tabla1[[#This Row],[Cantidad ]])</f>
        <v>1</v>
      </c>
      <c r="M387" s="14">
        <f>Tabla1[[#This Row],[cant]]*Tabla1[[#This Row],[Precio ]]</f>
        <v>205</v>
      </c>
      <c r="N387" s="14">
        <f>+Tabla1[[#This Row],[Cantidad ]]*Tabla1[[#This Row],[Precio ]]</f>
        <v>-205</v>
      </c>
    </row>
    <row r="388" spans="1:14" x14ac:dyDescent="0.25">
      <c r="A388">
        <v>12250</v>
      </c>
      <c r="B388" t="s">
        <v>952</v>
      </c>
      <c r="C388" t="s">
        <v>953</v>
      </c>
      <c r="D388" t="s">
        <v>5243</v>
      </c>
      <c r="E388" s="14" t="str">
        <f>VLOOKUP(Tabla1[[#This Row],[Clave de artículo ]],Hoja1!$N:$R,5,FALSE)</f>
        <v>TI</v>
      </c>
      <c r="F388">
        <v>211</v>
      </c>
      <c r="G388">
        <v>51</v>
      </c>
      <c r="H388" s="1">
        <v>43804</v>
      </c>
      <c r="I388">
        <v>1</v>
      </c>
      <c r="J388">
        <v>120.19</v>
      </c>
      <c r="K388">
        <v>-1</v>
      </c>
      <c r="L388" s="14">
        <f>ABS(Tabla1[[#This Row],[Cantidad ]])</f>
        <v>1</v>
      </c>
      <c r="M388" s="14">
        <f>Tabla1[[#This Row],[cant]]*Tabla1[[#This Row],[Precio ]]</f>
        <v>120.19</v>
      </c>
      <c r="N388" s="14">
        <f>+Tabla1[[#This Row],[Cantidad ]]*Tabla1[[#This Row],[Precio ]]</f>
        <v>-120.19</v>
      </c>
    </row>
    <row r="389" spans="1:14" x14ac:dyDescent="0.25">
      <c r="A389">
        <v>12250</v>
      </c>
      <c r="B389" t="s">
        <v>950</v>
      </c>
      <c r="C389" t="s">
        <v>951</v>
      </c>
      <c r="D389" t="s">
        <v>5243</v>
      </c>
      <c r="E389" s="14" t="str">
        <f>VLOOKUP(Tabla1[[#This Row],[Clave de artículo ]],Hoja1!$N:$R,5,FALSE)</f>
        <v>TI</v>
      </c>
      <c r="F389">
        <v>211</v>
      </c>
      <c r="G389">
        <v>51</v>
      </c>
      <c r="H389" s="1">
        <v>43804</v>
      </c>
      <c r="I389">
        <v>1</v>
      </c>
      <c r="J389">
        <v>120.19</v>
      </c>
      <c r="K389">
        <v>-1</v>
      </c>
      <c r="L389" s="14">
        <f>ABS(Tabla1[[#This Row],[Cantidad ]])</f>
        <v>1</v>
      </c>
      <c r="M389" s="14">
        <f>Tabla1[[#This Row],[cant]]*Tabla1[[#This Row],[Precio ]]</f>
        <v>120.19</v>
      </c>
      <c r="N389" s="14">
        <f>+Tabla1[[#This Row],[Cantidad ]]*Tabla1[[#This Row],[Precio ]]</f>
        <v>-120.19</v>
      </c>
    </row>
    <row r="390" spans="1:14" x14ac:dyDescent="0.25">
      <c r="A390">
        <v>12250</v>
      </c>
      <c r="B390" t="s">
        <v>252</v>
      </c>
      <c r="C390" t="s">
        <v>253</v>
      </c>
      <c r="D390" t="s">
        <v>5257</v>
      </c>
      <c r="E390" s="14" t="str">
        <f>VLOOKUP(Tabla1[[#This Row],[Clave de artículo ]],Hoja1!$N:$R,5,FALSE)</f>
        <v>CYCN</v>
      </c>
      <c r="F390">
        <v>211</v>
      </c>
      <c r="G390">
        <v>51</v>
      </c>
      <c r="H390" s="1">
        <v>43804</v>
      </c>
      <c r="I390">
        <v>1</v>
      </c>
      <c r="J390">
        <v>173.55109999999999</v>
      </c>
      <c r="K390">
        <v>-3</v>
      </c>
      <c r="L390" s="14">
        <f>ABS(Tabla1[[#This Row],[Cantidad ]])</f>
        <v>3</v>
      </c>
      <c r="M390" s="14">
        <f>Tabla1[[#This Row],[cant]]*Tabla1[[#This Row],[Precio ]]</f>
        <v>520.65329999999994</v>
      </c>
      <c r="N390" s="14">
        <f>+Tabla1[[#This Row],[Cantidad ]]*Tabla1[[#This Row],[Precio ]]</f>
        <v>-520.65329999999994</v>
      </c>
    </row>
    <row r="391" spans="1:14" x14ac:dyDescent="0.25">
      <c r="A391">
        <v>12249</v>
      </c>
      <c r="B391" t="s">
        <v>243</v>
      </c>
      <c r="C391" t="s">
        <v>244</v>
      </c>
      <c r="D391" t="s">
        <v>5239</v>
      </c>
      <c r="E391" s="14" t="str">
        <f>VLOOKUP(Tabla1[[#This Row],[Clave de artículo ]],Hoja1!$N:$R,5,FALSE)</f>
        <v>INS</v>
      </c>
      <c r="F391">
        <v>85</v>
      </c>
      <c r="G391">
        <v>51</v>
      </c>
      <c r="H391" s="1">
        <v>43804</v>
      </c>
      <c r="I391">
        <v>1</v>
      </c>
      <c r="J391">
        <v>34.85</v>
      </c>
      <c r="K391">
        <v>-1</v>
      </c>
      <c r="L391" s="14">
        <f>ABS(Tabla1[[#This Row],[Cantidad ]])</f>
        <v>1</v>
      </c>
      <c r="M391" s="14">
        <f>Tabla1[[#This Row],[cant]]*Tabla1[[#This Row],[Precio ]]</f>
        <v>34.85</v>
      </c>
      <c r="N391" s="14">
        <f>+Tabla1[[#This Row],[Cantidad ]]*Tabla1[[#This Row],[Precio ]]</f>
        <v>-34.85</v>
      </c>
    </row>
    <row r="392" spans="1:14" x14ac:dyDescent="0.25">
      <c r="A392">
        <v>12249</v>
      </c>
      <c r="B392" t="s">
        <v>2076</v>
      </c>
      <c r="C392" t="s">
        <v>2077</v>
      </c>
      <c r="D392" t="s">
        <v>5239</v>
      </c>
      <c r="E392" s="14" t="str">
        <f>VLOOKUP(Tabla1[[#This Row],[Clave de artículo ]],Hoja1!$N:$R,5,FALSE)</f>
        <v>INS</v>
      </c>
      <c r="F392">
        <v>85</v>
      </c>
      <c r="G392">
        <v>51</v>
      </c>
      <c r="H392" s="1">
        <v>43804</v>
      </c>
      <c r="I392">
        <v>1</v>
      </c>
      <c r="J392">
        <v>24.6</v>
      </c>
      <c r="K392">
        <v>-5</v>
      </c>
      <c r="L392" s="14">
        <f>ABS(Tabla1[[#This Row],[Cantidad ]])</f>
        <v>5</v>
      </c>
      <c r="M392" s="14">
        <f>Tabla1[[#This Row],[cant]]*Tabla1[[#This Row],[Precio ]]</f>
        <v>123</v>
      </c>
      <c r="N392" s="14">
        <f>+Tabla1[[#This Row],[Cantidad ]]*Tabla1[[#This Row],[Precio ]]</f>
        <v>-123</v>
      </c>
    </row>
    <row r="393" spans="1:14" x14ac:dyDescent="0.25">
      <c r="A393">
        <v>12249</v>
      </c>
      <c r="B393" t="s">
        <v>389</v>
      </c>
      <c r="C393" t="s">
        <v>390</v>
      </c>
      <c r="D393" t="s">
        <v>5228</v>
      </c>
      <c r="E393" s="14" t="str">
        <f>VLOOKUP(Tabla1[[#This Row],[Clave de artículo ]],Hoja1!$N:$R,5,FALSE)</f>
        <v>INS</v>
      </c>
      <c r="F393">
        <v>85</v>
      </c>
      <c r="G393">
        <v>51</v>
      </c>
      <c r="H393" s="1">
        <v>43804</v>
      </c>
      <c r="I393">
        <v>1</v>
      </c>
      <c r="J393">
        <v>99.669600000000003</v>
      </c>
      <c r="K393">
        <v>-1</v>
      </c>
      <c r="L393" s="14">
        <f>ABS(Tabla1[[#This Row],[Cantidad ]])</f>
        <v>1</v>
      </c>
      <c r="M393" s="14">
        <f>Tabla1[[#This Row],[cant]]*Tabla1[[#This Row],[Precio ]]</f>
        <v>99.669600000000003</v>
      </c>
      <c r="N393" s="14">
        <f>+Tabla1[[#This Row],[Cantidad ]]*Tabla1[[#This Row],[Precio ]]</f>
        <v>-99.669600000000003</v>
      </c>
    </row>
    <row r="394" spans="1:14" x14ac:dyDescent="0.25">
      <c r="A394">
        <v>12248</v>
      </c>
      <c r="B394" t="s">
        <v>5049</v>
      </c>
      <c r="C394" t="s">
        <v>5050</v>
      </c>
      <c r="D394" t="s">
        <v>5233</v>
      </c>
      <c r="E394" s="14" t="str">
        <f>VLOOKUP(Tabla1[[#This Row],[Clave de artículo ]],Hoja1!$N:$R,5,FALSE)</f>
        <v>CYCN</v>
      </c>
      <c r="F394">
        <v>24</v>
      </c>
      <c r="G394">
        <v>51</v>
      </c>
      <c r="H394" s="1">
        <v>43804</v>
      </c>
      <c r="I394">
        <v>1</v>
      </c>
      <c r="J394">
        <v>296.71050000000002</v>
      </c>
      <c r="K394">
        <v>-1</v>
      </c>
      <c r="L394" s="14">
        <f>ABS(Tabla1[[#This Row],[Cantidad ]])</f>
        <v>1</v>
      </c>
      <c r="M394" s="14">
        <f>Tabla1[[#This Row],[cant]]*Tabla1[[#This Row],[Precio ]]</f>
        <v>296.71050000000002</v>
      </c>
      <c r="N394" s="14">
        <f>+Tabla1[[#This Row],[Cantidad ]]*Tabla1[[#This Row],[Precio ]]</f>
        <v>-296.71050000000002</v>
      </c>
    </row>
    <row r="395" spans="1:14" x14ac:dyDescent="0.25">
      <c r="A395">
        <v>12248</v>
      </c>
      <c r="B395" t="s">
        <v>829</v>
      </c>
      <c r="C395" t="s">
        <v>170</v>
      </c>
      <c r="D395" t="s">
        <v>5233</v>
      </c>
      <c r="E395" s="14" t="str">
        <f>VLOOKUP(Tabla1[[#This Row],[Clave de artículo ]],Hoja1!$N:$R,5,FALSE)</f>
        <v>CYCN</v>
      </c>
      <c r="F395">
        <v>24</v>
      </c>
      <c r="G395">
        <v>51</v>
      </c>
      <c r="H395" s="1">
        <v>43804</v>
      </c>
      <c r="I395">
        <v>1</v>
      </c>
      <c r="J395">
        <v>109.0538</v>
      </c>
      <c r="K395">
        <v>-5</v>
      </c>
      <c r="L395" s="14">
        <f>ABS(Tabla1[[#This Row],[Cantidad ]])</f>
        <v>5</v>
      </c>
      <c r="M395" s="14">
        <f>Tabla1[[#This Row],[cant]]*Tabla1[[#This Row],[Precio ]]</f>
        <v>545.26900000000001</v>
      </c>
      <c r="N395" s="14">
        <f>+Tabla1[[#This Row],[Cantidad ]]*Tabla1[[#This Row],[Precio ]]</f>
        <v>-545.26900000000001</v>
      </c>
    </row>
    <row r="396" spans="1:14" x14ac:dyDescent="0.25">
      <c r="A396">
        <v>12248</v>
      </c>
      <c r="B396" t="s">
        <v>978</v>
      </c>
      <c r="C396" t="s">
        <v>979</v>
      </c>
      <c r="D396" t="s">
        <v>5233</v>
      </c>
      <c r="E396" s="14" t="str">
        <f>VLOOKUP(Tabla1[[#This Row],[Clave de artículo ]],Hoja1!$N:$R,5,FALSE)</f>
        <v>CYCN</v>
      </c>
      <c r="F396">
        <v>24</v>
      </c>
      <c r="G396">
        <v>51</v>
      </c>
      <c r="H396" s="1">
        <v>43804</v>
      </c>
      <c r="I396">
        <v>1</v>
      </c>
      <c r="J396">
        <v>109.0538</v>
      </c>
      <c r="K396">
        <v>-5</v>
      </c>
      <c r="L396" s="14">
        <f>ABS(Tabla1[[#This Row],[Cantidad ]])</f>
        <v>5</v>
      </c>
      <c r="M396" s="14">
        <f>Tabla1[[#This Row],[cant]]*Tabla1[[#This Row],[Precio ]]</f>
        <v>545.26900000000001</v>
      </c>
      <c r="N396" s="14">
        <f>+Tabla1[[#This Row],[Cantidad ]]*Tabla1[[#This Row],[Precio ]]</f>
        <v>-545.26900000000001</v>
      </c>
    </row>
    <row r="397" spans="1:14" x14ac:dyDescent="0.25">
      <c r="A397">
        <v>12248</v>
      </c>
      <c r="B397" t="s">
        <v>72</v>
      </c>
      <c r="C397" t="s">
        <v>5162</v>
      </c>
      <c r="D397" t="s">
        <v>5233</v>
      </c>
      <c r="E397" s="14" t="str">
        <f>VLOOKUP(Tabla1[[#This Row],[Clave de artículo ]],Hoja1!$N:$R,5,FALSE)</f>
        <v>CYCN</v>
      </c>
      <c r="F397">
        <v>24</v>
      </c>
      <c r="G397">
        <v>51</v>
      </c>
      <c r="H397" s="1">
        <v>43804</v>
      </c>
      <c r="I397">
        <v>1</v>
      </c>
      <c r="J397">
        <v>124.5642</v>
      </c>
      <c r="K397">
        <v>-5</v>
      </c>
      <c r="L397" s="14">
        <f>ABS(Tabla1[[#This Row],[Cantidad ]])</f>
        <v>5</v>
      </c>
      <c r="M397" s="14">
        <f>Tabla1[[#This Row],[cant]]*Tabla1[[#This Row],[Precio ]]</f>
        <v>622.82100000000003</v>
      </c>
      <c r="N397" s="14">
        <f>+Tabla1[[#This Row],[Cantidad ]]*Tabla1[[#This Row],[Precio ]]</f>
        <v>-622.82100000000003</v>
      </c>
    </row>
    <row r="398" spans="1:14" x14ac:dyDescent="0.25">
      <c r="A398">
        <v>12247</v>
      </c>
      <c r="B398" t="s">
        <v>171</v>
      </c>
      <c r="C398" t="s">
        <v>172</v>
      </c>
      <c r="D398" t="s">
        <v>5219</v>
      </c>
      <c r="E398" s="14" t="str">
        <f>VLOOKUP(Tabla1[[#This Row],[Clave de artículo ]],Hoja1!$N:$R,5,FALSE)</f>
        <v>INS</v>
      </c>
      <c r="F398" t="s">
        <v>64</v>
      </c>
      <c r="G398">
        <v>51</v>
      </c>
      <c r="H398" s="1">
        <v>43804</v>
      </c>
      <c r="I398"/>
      <c r="J398">
        <v>72.537899999999993</v>
      </c>
      <c r="K398">
        <v>-1</v>
      </c>
      <c r="L398" s="14">
        <f>ABS(Tabla1[[#This Row],[Cantidad ]])</f>
        <v>1</v>
      </c>
      <c r="M398" s="14">
        <f>Tabla1[[#This Row],[cant]]*Tabla1[[#This Row],[Precio ]]</f>
        <v>72.537899999999993</v>
      </c>
      <c r="N398" s="14">
        <f>+Tabla1[[#This Row],[Cantidad ]]*Tabla1[[#This Row],[Precio ]]</f>
        <v>-72.537899999999993</v>
      </c>
    </row>
    <row r="399" spans="1:14" x14ac:dyDescent="0.25">
      <c r="A399">
        <v>12247</v>
      </c>
      <c r="B399" t="s">
        <v>425</v>
      </c>
      <c r="C399" t="s">
        <v>426</v>
      </c>
      <c r="D399" t="s">
        <v>5231</v>
      </c>
      <c r="E399" s="14" t="str">
        <f>VLOOKUP(Tabla1[[#This Row],[Clave de artículo ]],Hoja1!$N:$R,5,FALSE)</f>
        <v>CYCN</v>
      </c>
      <c r="F399" t="s">
        <v>64</v>
      </c>
      <c r="G399">
        <v>51</v>
      </c>
      <c r="H399" s="1">
        <v>43804</v>
      </c>
      <c r="I399"/>
      <c r="J399">
        <v>77.586299999999994</v>
      </c>
      <c r="K399">
        <v>-1</v>
      </c>
      <c r="L399" s="14">
        <f>ABS(Tabla1[[#This Row],[Cantidad ]])</f>
        <v>1</v>
      </c>
      <c r="M399" s="14">
        <f>Tabla1[[#This Row],[cant]]*Tabla1[[#This Row],[Precio ]]</f>
        <v>77.586299999999994</v>
      </c>
      <c r="N399" s="14">
        <f>+Tabla1[[#This Row],[Cantidad ]]*Tabla1[[#This Row],[Precio ]]</f>
        <v>-77.586299999999994</v>
      </c>
    </row>
    <row r="400" spans="1:14" x14ac:dyDescent="0.25">
      <c r="A400">
        <v>12246</v>
      </c>
      <c r="B400" t="s">
        <v>490</v>
      </c>
      <c r="C400" t="s">
        <v>754</v>
      </c>
      <c r="D400" t="s">
        <v>5233</v>
      </c>
      <c r="E400" s="14" t="str">
        <f>VLOOKUP(Tabla1[[#This Row],[Clave de artículo ]],Hoja1!$N:$R,5,FALSE)</f>
        <v>CYCN</v>
      </c>
      <c r="F400">
        <v>31</v>
      </c>
      <c r="G400">
        <v>51</v>
      </c>
      <c r="H400" s="1">
        <v>43804</v>
      </c>
      <c r="I400">
        <v>1</v>
      </c>
      <c r="J400">
        <v>106.47669999999999</v>
      </c>
      <c r="K400">
        <v>-3</v>
      </c>
      <c r="L400" s="14">
        <f>ABS(Tabla1[[#This Row],[Cantidad ]])</f>
        <v>3</v>
      </c>
      <c r="M400" s="14">
        <f>Tabla1[[#This Row],[cant]]*Tabla1[[#This Row],[Precio ]]</f>
        <v>319.43009999999998</v>
      </c>
      <c r="N400" s="14">
        <f>+Tabla1[[#This Row],[Cantidad ]]*Tabla1[[#This Row],[Precio ]]</f>
        <v>-319.43009999999998</v>
      </c>
    </row>
    <row r="401" spans="1:14" x14ac:dyDescent="0.25">
      <c r="A401">
        <v>12246</v>
      </c>
      <c r="B401" t="s">
        <v>13</v>
      </c>
      <c r="C401" t="s">
        <v>5164</v>
      </c>
      <c r="D401" t="s">
        <v>5249</v>
      </c>
      <c r="E401" s="14" t="str">
        <f>VLOOKUP(Tabla1[[#This Row],[Clave de artículo ]],Hoja1!$N:$R,5,FALSE)</f>
        <v>TI</v>
      </c>
      <c r="F401">
        <v>31</v>
      </c>
      <c r="G401">
        <v>51</v>
      </c>
      <c r="H401" s="1">
        <v>43804</v>
      </c>
      <c r="I401">
        <v>1</v>
      </c>
      <c r="J401">
        <v>94.827600000000004</v>
      </c>
      <c r="K401">
        <v>-1</v>
      </c>
      <c r="L401" s="14">
        <f>ABS(Tabla1[[#This Row],[Cantidad ]])</f>
        <v>1</v>
      </c>
      <c r="M401" s="14">
        <f>Tabla1[[#This Row],[cant]]*Tabla1[[#This Row],[Precio ]]</f>
        <v>94.827600000000004</v>
      </c>
      <c r="N401" s="14">
        <f>+Tabla1[[#This Row],[Cantidad ]]*Tabla1[[#This Row],[Precio ]]</f>
        <v>-94.827600000000004</v>
      </c>
    </row>
    <row r="402" spans="1:14" x14ac:dyDescent="0.25">
      <c r="A402">
        <v>12246</v>
      </c>
      <c r="B402" t="s">
        <v>978</v>
      </c>
      <c r="C402" t="s">
        <v>979</v>
      </c>
      <c r="D402" t="s">
        <v>5233</v>
      </c>
      <c r="E402" s="14" t="str">
        <f>VLOOKUP(Tabla1[[#This Row],[Clave de artículo ]],Hoja1!$N:$R,5,FALSE)</f>
        <v>CYCN</v>
      </c>
      <c r="F402">
        <v>31</v>
      </c>
      <c r="G402">
        <v>51</v>
      </c>
      <c r="H402" s="1">
        <v>43804</v>
      </c>
      <c r="I402">
        <v>1</v>
      </c>
      <c r="J402">
        <v>109.0538</v>
      </c>
      <c r="K402">
        <v>-1</v>
      </c>
      <c r="L402" s="14">
        <f>ABS(Tabla1[[#This Row],[Cantidad ]])</f>
        <v>1</v>
      </c>
      <c r="M402" s="14">
        <f>Tabla1[[#This Row],[cant]]*Tabla1[[#This Row],[Precio ]]</f>
        <v>109.0538</v>
      </c>
      <c r="N402" s="14">
        <f>+Tabla1[[#This Row],[Cantidad ]]*Tabla1[[#This Row],[Precio ]]</f>
        <v>-109.0538</v>
      </c>
    </row>
    <row r="403" spans="1:14" x14ac:dyDescent="0.25">
      <c r="A403">
        <v>12245</v>
      </c>
      <c r="B403" t="s">
        <v>155</v>
      </c>
      <c r="C403" t="s">
        <v>156</v>
      </c>
      <c r="D403" t="s">
        <v>5218</v>
      </c>
      <c r="E403" s="14" t="str">
        <f>VLOOKUP(Tabla1[[#This Row],[Clave de artículo ]],Hoja1!$N:$R,5,FALSE)</f>
        <v>FG</v>
      </c>
      <c r="F403">
        <v>202</v>
      </c>
      <c r="G403">
        <v>51</v>
      </c>
      <c r="H403" s="1">
        <v>43804</v>
      </c>
      <c r="I403">
        <v>1</v>
      </c>
      <c r="J403">
        <v>194.3503</v>
      </c>
      <c r="K403">
        <v>-1</v>
      </c>
      <c r="L403" s="14">
        <f>ABS(Tabla1[[#This Row],[Cantidad ]])</f>
        <v>1</v>
      </c>
      <c r="M403" s="14">
        <f>Tabla1[[#This Row],[cant]]*Tabla1[[#This Row],[Precio ]]</f>
        <v>194.3503</v>
      </c>
      <c r="N403" s="14">
        <f>+Tabla1[[#This Row],[Cantidad ]]*Tabla1[[#This Row],[Precio ]]</f>
        <v>-194.3503</v>
      </c>
    </row>
    <row r="404" spans="1:14" x14ac:dyDescent="0.25">
      <c r="A404">
        <v>12244</v>
      </c>
      <c r="B404" t="s">
        <v>429</v>
      </c>
      <c r="C404" t="s">
        <v>430</v>
      </c>
      <c r="D404" t="s">
        <v>5234</v>
      </c>
      <c r="E404" s="14" t="str">
        <f>VLOOKUP(Tabla1[[#This Row],[Clave de artículo ]],Hoja1!$N:$R,5,FALSE)</f>
        <v>VAR</v>
      </c>
      <c r="F404" t="s">
        <v>64</v>
      </c>
      <c r="G404">
        <v>51</v>
      </c>
      <c r="H404" s="1">
        <v>43804</v>
      </c>
      <c r="I404"/>
      <c r="J404">
        <v>92.864999999999995</v>
      </c>
      <c r="K404">
        <v>-1</v>
      </c>
      <c r="L404" s="14">
        <f>ABS(Tabla1[[#This Row],[Cantidad ]])</f>
        <v>1</v>
      </c>
      <c r="M404" s="14">
        <f>Tabla1[[#This Row],[cant]]*Tabla1[[#This Row],[Precio ]]</f>
        <v>92.864999999999995</v>
      </c>
      <c r="N404" s="14">
        <f>+Tabla1[[#This Row],[Cantidad ]]*Tabla1[[#This Row],[Precio ]]</f>
        <v>-92.864999999999995</v>
      </c>
    </row>
    <row r="405" spans="1:14" x14ac:dyDescent="0.25">
      <c r="A405">
        <v>12244</v>
      </c>
      <c r="B405" t="s">
        <v>1869</v>
      </c>
      <c r="C405" t="s">
        <v>1870</v>
      </c>
      <c r="D405" t="s">
        <v>5234</v>
      </c>
      <c r="E405" s="14" t="str">
        <f>VLOOKUP(Tabla1[[#This Row],[Clave de artículo ]],Hoja1!$N:$R,5,FALSE)</f>
        <v>VAR</v>
      </c>
      <c r="F405" t="s">
        <v>64</v>
      </c>
      <c r="G405">
        <v>51</v>
      </c>
      <c r="H405" s="1">
        <v>43804</v>
      </c>
      <c r="I405"/>
      <c r="J405">
        <v>142.2414</v>
      </c>
      <c r="K405">
        <v>-1</v>
      </c>
      <c r="L405" s="14">
        <f>ABS(Tabla1[[#This Row],[Cantidad ]])</f>
        <v>1</v>
      </c>
      <c r="M405" s="14">
        <f>Tabla1[[#This Row],[cant]]*Tabla1[[#This Row],[Precio ]]</f>
        <v>142.2414</v>
      </c>
      <c r="N405" s="14">
        <f>+Tabla1[[#This Row],[Cantidad ]]*Tabla1[[#This Row],[Precio ]]</f>
        <v>-142.2414</v>
      </c>
    </row>
    <row r="406" spans="1:14" x14ac:dyDescent="0.25">
      <c r="A406">
        <v>12243</v>
      </c>
      <c r="B406" t="s">
        <v>315</v>
      </c>
      <c r="C406" t="s">
        <v>316</v>
      </c>
      <c r="D406" t="s">
        <v>5232</v>
      </c>
      <c r="E406" s="14" t="str">
        <f>VLOOKUP(Tabla1[[#This Row],[Clave de artículo ]],Hoja1!$N:$R,5,FALSE)</f>
        <v>CYCN</v>
      </c>
      <c r="F406">
        <v>303</v>
      </c>
      <c r="G406">
        <v>51</v>
      </c>
      <c r="H406" s="1">
        <v>43804</v>
      </c>
      <c r="I406">
        <v>1</v>
      </c>
      <c r="J406">
        <v>139.0436</v>
      </c>
      <c r="K406">
        <v>-5</v>
      </c>
      <c r="L406" s="14">
        <f>ABS(Tabla1[[#This Row],[Cantidad ]])</f>
        <v>5</v>
      </c>
      <c r="M406" s="14">
        <f>Tabla1[[#This Row],[cant]]*Tabla1[[#This Row],[Precio ]]</f>
        <v>695.21799999999996</v>
      </c>
      <c r="N406" s="14">
        <f>+Tabla1[[#This Row],[Cantidad ]]*Tabla1[[#This Row],[Precio ]]</f>
        <v>-695.21799999999996</v>
      </c>
    </row>
    <row r="407" spans="1:14" x14ac:dyDescent="0.25">
      <c r="A407">
        <v>12242</v>
      </c>
      <c r="B407" t="s">
        <v>187</v>
      </c>
      <c r="C407" t="s">
        <v>188</v>
      </c>
      <c r="D407" t="s">
        <v>5230</v>
      </c>
      <c r="E407" s="14" t="str">
        <f>VLOOKUP(Tabla1[[#This Row],[Clave de artículo ]],Hoja1!$N:$R,5,FALSE)</f>
        <v>CYCN</v>
      </c>
      <c r="F407">
        <v>186</v>
      </c>
      <c r="G407">
        <v>51</v>
      </c>
      <c r="H407" s="1">
        <v>43804</v>
      </c>
      <c r="I407">
        <v>1</v>
      </c>
      <c r="J407">
        <v>198.37219999999999</v>
      </c>
      <c r="K407">
        <v>-1</v>
      </c>
      <c r="L407" s="14">
        <f>ABS(Tabla1[[#This Row],[Cantidad ]])</f>
        <v>1</v>
      </c>
      <c r="M407" s="14">
        <f>Tabla1[[#This Row],[cant]]*Tabla1[[#This Row],[Precio ]]</f>
        <v>198.37219999999999</v>
      </c>
      <c r="N407" s="14">
        <f>+Tabla1[[#This Row],[Cantidad ]]*Tabla1[[#This Row],[Precio ]]</f>
        <v>-198.37219999999999</v>
      </c>
    </row>
    <row r="408" spans="1:14" x14ac:dyDescent="0.25">
      <c r="A408">
        <v>12241</v>
      </c>
      <c r="B408" t="s">
        <v>5178</v>
      </c>
      <c r="C408" t="s">
        <v>5179</v>
      </c>
      <c r="D408" t="s">
        <v>5233</v>
      </c>
      <c r="E408" s="14" t="str">
        <f>VLOOKUP(Tabla1[[#This Row],[Clave de artículo ]],Hoja1!$N:$R,5,FALSE)</f>
        <v>CYCN</v>
      </c>
      <c r="F408">
        <v>4</v>
      </c>
      <c r="G408">
        <v>51</v>
      </c>
      <c r="H408" s="1">
        <v>43804</v>
      </c>
      <c r="I408">
        <v>1</v>
      </c>
      <c r="J408">
        <v>160</v>
      </c>
      <c r="K408">
        <v>-4</v>
      </c>
      <c r="L408" s="14">
        <f>ABS(Tabla1[[#This Row],[Cantidad ]])</f>
        <v>4</v>
      </c>
      <c r="M408" s="14">
        <f>Tabla1[[#This Row],[cant]]*Tabla1[[#This Row],[Precio ]]</f>
        <v>640</v>
      </c>
      <c r="N408" s="14">
        <f>+Tabla1[[#This Row],[Cantidad ]]*Tabla1[[#This Row],[Precio ]]</f>
        <v>-640</v>
      </c>
    </row>
    <row r="409" spans="1:14" x14ac:dyDescent="0.25">
      <c r="A409">
        <v>12240</v>
      </c>
      <c r="B409" t="s">
        <v>113</v>
      </c>
      <c r="C409" t="s">
        <v>114</v>
      </c>
      <c r="D409" t="s">
        <v>5230</v>
      </c>
      <c r="E409" s="14" t="str">
        <f>VLOOKUP(Tabla1[[#This Row],[Clave de artículo ]],Hoja1!$N:$R,5,FALSE)</f>
        <v>CYCN</v>
      </c>
      <c r="F409">
        <v>82</v>
      </c>
      <c r="G409">
        <v>51</v>
      </c>
      <c r="H409" s="1">
        <v>43804</v>
      </c>
      <c r="I409">
        <v>1</v>
      </c>
      <c r="J409">
        <v>185.1474</v>
      </c>
      <c r="K409">
        <v>-1</v>
      </c>
      <c r="L409" s="14">
        <f>ABS(Tabla1[[#This Row],[Cantidad ]])</f>
        <v>1</v>
      </c>
      <c r="M409" s="14">
        <f>Tabla1[[#This Row],[cant]]*Tabla1[[#This Row],[Precio ]]</f>
        <v>185.1474</v>
      </c>
      <c r="N409" s="14">
        <f>+Tabla1[[#This Row],[Cantidad ]]*Tabla1[[#This Row],[Precio ]]</f>
        <v>-185.1474</v>
      </c>
    </row>
    <row r="410" spans="1:14" x14ac:dyDescent="0.25">
      <c r="A410">
        <v>12240</v>
      </c>
      <c r="B410" t="s">
        <v>1210</v>
      </c>
      <c r="C410" t="s">
        <v>5389</v>
      </c>
      <c r="D410" t="s">
        <v>5232</v>
      </c>
      <c r="E410" s="14" t="str">
        <f>VLOOKUP(Tabla1[[#This Row],[Clave de artículo ]],Hoja1!$N:$R,5,FALSE)</f>
        <v>CYCN</v>
      </c>
      <c r="F410">
        <v>82</v>
      </c>
      <c r="G410">
        <v>51</v>
      </c>
      <c r="H410" s="1">
        <v>43804</v>
      </c>
      <c r="I410">
        <v>1</v>
      </c>
      <c r="J410">
        <v>200.0677</v>
      </c>
      <c r="K410">
        <v>-2</v>
      </c>
      <c r="L410" s="14">
        <f>ABS(Tabla1[[#This Row],[Cantidad ]])</f>
        <v>2</v>
      </c>
      <c r="M410" s="14">
        <f>Tabla1[[#This Row],[cant]]*Tabla1[[#This Row],[Precio ]]</f>
        <v>400.1354</v>
      </c>
      <c r="N410" s="14">
        <f>+Tabla1[[#This Row],[Cantidad ]]*Tabla1[[#This Row],[Precio ]]</f>
        <v>-400.1354</v>
      </c>
    </row>
    <row r="411" spans="1:14" x14ac:dyDescent="0.25">
      <c r="A411">
        <v>12239</v>
      </c>
      <c r="B411" t="s">
        <v>978</v>
      </c>
      <c r="C411" t="s">
        <v>979</v>
      </c>
      <c r="D411" t="s">
        <v>5233</v>
      </c>
      <c r="E411" s="14" t="str">
        <f>VLOOKUP(Tabla1[[#This Row],[Clave de artículo ]],Hoja1!$N:$R,5,FALSE)</f>
        <v>CYCN</v>
      </c>
      <c r="F411" t="s">
        <v>64</v>
      </c>
      <c r="G411">
        <v>51</v>
      </c>
      <c r="H411" s="1">
        <v>43804</v>
      </c>
      <c r="I411"/>
      <c r="J411">
        <v>205</v>
      </c>
      <c r="K411">
        <v>-1</v>
      </c>
      <c r="L411" s="14">
        <f>ABS(Tabla1[[#This Row],[Cantidad ]])</f>
        <v>1</v>
      </c>
      <c r="M411" s="14">
        <f>Tabla1[[#This Row],[cant]]*Tabla1[[#This Row],[Precio ]]</f>
        <v>205</v>
      </c>
      <c r="N411" s="14">
        <f>+Tabla1[[#This Row],[Cantidad ]]*Tabla1[[#This Row],[Precio ]]</f>
        <v>-205</v>
      </c>
    </row>
    <row r="412" spans="1:14" x14ac:dyDescent="0.25">
      <c r="A412">
        <v>12238</v>
      </c>
      <c r="B412" t="s">
        <v>254</v>
      </c>
      <c r="C412" t="s">
        <v>255</v>
      </c>
      <c r="D412" t="s">
        <v>5233</v>
      </c>
      <c r="E412" s="14" t="str">
        <f>VLOOKUP(Tabla1[[#This Row],[Clave de artículo ]],Hoja1!$N:$R,5,FALSE)</f>
        <v>CYCN</v>
      </c>
      <c r="F412">
        <v>315</v>
      </c>
      <c r="G412">
        <v>51</v>
      </c>
      <c r="H412" s="1">
        <v>43804</v>
      </c>
      <c r="I412">
        <v>1</v>
      </c>
      <c r="J412">
        <v>200.39320000000001</v>
      </c>
      <c r="K412">
        <v>-1</v>
      </c>
      <c r="L412" s="14">
        <f>ABS(Tabla1[[#This Row],[Cantidad ]])</f>
        <v>1</v>
      </c>
      <c r="M412" s="14">
        <f>Tabla1[[#This Row],[cant]]*Tabla1[[#This Row],[Precio ]]</f>
        <v>200.39320000000001</v>
      </c>
      <c r="N412" s="14">
        <f>+Tabla1[[#This Row],[Cantidad ]]*Tabla1[[#This Row],[Precio ]]</f>
        <v>-200.39320000000001</v>
      </c>
    </row>
    <row r="413" spans="1:14" x14ac:dyDescent="0.25">
      <c r="A413">
        <v>12238</v>
      </c>
      <c r="B413" t="s">
        <v>220</v>
      </c>
      <c r="C413" t="s">
        <v>221</v>
      </c>
      <c r="D413" t="s">
        <v>5233</v>
      </c>
      <c r="E413" s="14" t="str">
        <f>VLOOKUP(Tabla1[[#This Row],[Clave de artículo ]],Hoja1!$N:$R,5,FALSE)</f>
        <v>CYCN</v>
      </c>
      <c r="F413">
        <v>315</v>
      </c>
      <c r="G413">
        <v>51</v>
      </c>
      <c r="H413" s="1">
        <v>43804</v>
      </c>
      <c r="I413">
        <v>1</v>
      </c>
      <c r="J413">
        <v>200.39320000000001</v>
      </c>
      <c r="K413">
        <v>-1</v>
      </c>
      <c r="L413" s="14">
        <f>ABS(Tabla1[[#This Row],[Cantidad ]])</f>
        <v>1</v>
      </c>
      <c r="M413" s="14">
        <f>Tabla1[[#This Row],[cant]]*Tabla1[[#This Row],[Precio ]]</f>
        <v>200.39320000000001</v>
      </c>
      <c r="N413" s="14">
        <f>+Tabla1[[#This Row],[Cantidad ]]*Tabla1[[#This Row],[Precio ]]</f>
        <v>-200.39320000000001</v>
      </c>
    </row>
    <row r="414" spans="1:14" x14ac:dyDescent="0.25">
      <c r="A414">
        <v>12238</v>
      </c>
      <c r="B414" t="s">
        <v>258</v>
      </c>
      <c r="C414" t="s">
        <v>259</v>
      </c>
      <c r="D414" t="s">
        <v>5233</v>
      </c>
      <c r="E414" s="14" t="str">
        <f>VLOOKUP(Tabla1[[#This Row],[Clave de artículo ]],Hoja1!$N:$R,5,FALSE)</f>
        <v>CYCN</v>
      </c>
      <c r="F414">
        <v>315</v>
      </c>
      <c r="G414">
        <v>51</v>
      </c>
      <c r="H414" s="1">
        <v>43804</v>
      </c>
      <c r="I414">
        <v>1</v>
      </c>
      <c r="J414">
        <v>200.39320000000001</v>
      </c>
      <c r="K414">
        <v>-1</v>
      </c>
      <c r="L414" s="14">
        <f>ABS(Tabla1[[#This Row],[Cantidad ]])</f>
        <v>1</v>
      </c>
      <c r="M414" s="14">
        <f>Tabla1[[#This Row],[cant]]*Tabla1[[#This Row],[Precio ]]</f>
        <v>200.39320000000001</v>
      </c>
      <c r="N414" s="14">
        <f>+Tabla1[[#This Row],[Cantidad ]]*Tabla1[[#This Row],[Precio ]]</f>
        <v>-200.39320000000001</v>
      </c>
    </row>
    <row r="415" spans="1:14" x14ac:dyDescent="0.25">
      <c r="A415">
        <v>12238</v>
      </c>
      <c r="B415" t="s">
        <v>256</v>
      </c>
      <c r="C415" t="s">
        <v>257</v>
      </c>
      <c r="D415" t="s">
        <v>5233</v>
      </c>
      <c r="E415" s="14" t="str">
        <f>VLOOKUP(Tabla1[[#This Row],[Clave de artículo ]],Hoja1!$N:$R,5,FALSE)</f>
        <v>CYCN</v>
      </c>
      <c r="F415">
        <v>315</v>
      </c>
      <c r="G415">
        <v>51</v>
      </c>
      <c r="H415" s="1">
        <v>43804</v>
      </c>
      <c r="I415">
        <v>1</v>
      </c>
      <c r="J415">
        <v>200.39320000000001</v>
      </c>
      <c r="K415">
        <v>-5</v>
      </c>
      <c r="L415" s="14">
        <f>ABS(Tabla1[[#This Row],[Cantidad ]])</f>
        <v>5</v>
      </c>
      <c r="M415" s="14">
        <f>Tabla1[[#This Row],[cant]]*Tabla1[[#This Row],[Precio ]]</f>
        <v>1001.966</v>
      </c>
      <c r="N415" s="14">
        <f>+Tabla1[[#This Row],[Cantidad ]]*Tabla1[[#This Row],[Precio ]]</f>
        <v>-1001.966</v>
      </c>
    </row>
    <row r="416" spans="1:14" x14ac:dyDescent="0.25">
      <c r="A416">
        <v>12237</v>
      </c>
      <c r="B416" t="s">
        <v>5352</v>
      </c>
      <c r="C416" t="s">
        <v>5353</v>
      </c>
      <c r="D416" t="s">
        <v>5232</v>
      </c>
      <c r="E416" s="14" t="str">
        <f>VLOOKUP(Tabla1[[#This Row],[Clave de artículo ]],Hoja1!$N:$R,5,FALSE)</f>
        <v>CYCN</v>
      </c>
      <c r="F416">
        <v>49</v>
      </c>
      <c r="G416">
        <v>51</v>
      </c>
      <c r="H416" s="1">
        <v>43804</v>
      </c>
      <c r="I416">
        <v>1</v>
      </c>
      <c r="J416">
        <v>194.6421</v>
      </c>
      <c r="K416">
        <v>-1</v>
      </c>
      <c r="L416" s="14">
        <f>ABS(Tabla1[[#This Row],[Cantidad ]])</f>
        <v>1</v>
      </c>
      <c r="M416" s="14">
        <f>Tabla1[[#This Row],[cant]]*Tabla1[[#This Row],[Precio ]]</f>
        <v>194.6421</v>
      </c>
      <c r="N416" s="14">
        <f>+Tabla1[[#This Row],[Cantidad ]]*Tabla1[[#This Row],[Precio ]]</f>
        <v>-194.6421</v>
      </c>
    </row>
    <row r="417" spans="1:14" x14ac:dyDescent="0.25">
      <c r="A417">
        <v>12236</v>
      </c>
      <c r="B417" t="s">
        <v>5000</v>
      </c>
      <c r="C417" t="s">
        <v>5001</v>
      </c>
      <c r="D417" t="s">
        <v>5235</v>
      </c>
      <c r="E417" s="14" t="str">
        <f>VLOOKUP(Tabla1[[#This Row],[Clave de artículo ]],Hoja1!$N:$R,5,FALSE)</f>
        <v>CYCN</v>
      </c>
      <c r="F417">
        <v>199</v>
      </c>
      <c r="G417">
        <v>51</v>
      </c>
      <c r="H417" s="1">
        <v>43803</v>
      </c>
      <c r="I417">
        <v>1</v>
      </c>
      <c r="J417">
        <v>256.25</v>
      </c>
      <c r="K417">
        <v>-2</v>
      </c>
      <c r="L417" s="14">
        <f>ABS(Tabla1[[#This Row],[Cantidad ]])</f>
        <v>2</v>
      </c>
      <c r="M417" s="14">
        <f>Tabla1[[#This Row],[cant]]*Tabla1[[#This Row],[Precio ]]</f>
        <v>512.5</v>
      </c>
      <c r="N417" s="14">
        <f>+Tabla1[[#This Row],[Cantidad ]]*Tabla1[[#This Row],[Precio ]]</f>
        <v>-512.5</v>
      </c>
    </row>
    <row r="418" spans="1:14" x14ac:dyDescent="0.25">
      <c r="A418">
        <v>12236</v>
      </c>
      <c r="B418" t="s">
        <v>4998</v>
      </c>
      <c r="C418" t="s">
        <v>4999</v>
      </c>
      <c r="D418" t="s">
        <v>5235</v>
      </c>
      <c r="E418" s="14" t="str">
        <f>VLOOKUP(Tabla1[[#This Row],[Clave de artículo ]],Hoja1!$N:$R,5,FALSE)</f>
        <v>CYCN</v>
      </c>
      <c r="F418">
        <v>199</v>
      </c>
      <c r="G418">
        <v>51</v>
      </c>
      <c r="H418" s="1">
        <v>43803</v>
      </c>
      <c r="I418">
        <v>1</v>
      </c>
      <c r="J418">
        <v>297.25</v>
      </c>
      <c r="K418">
        <v>-1</v>
      </c>
      <c r="L418" s="14">
        <f>ABS(Tabla1[[#This Row],[Cantidad ]])</f>
        <v>1</v>
      </c>
      <c r="M418" s="14">
        <f>Tabla1[[#This Row],[cant]]*Tabla1[[#This Row],[Precio ]]</f>
        <v>297.25</v>
      </c>
      <c r="N418" s="14">
        <f>+Tabla1[[#This Row],[Cantidad ]]*Tabla1[[#This Row],[Precio ]]</f>
        <v>-297.25</v>
      </c>
    </row>
    <row r="419" spans="1:14" x14ac:dyDescent="0.25">
      <c r="A419">
        <v>12235</v>
      </c>
      <c r="B419" t="s">
        <v>75</v>
      </c>
      <c r="C419" t="s">
        <v>76</v>
      </c>
      <c r="D419" t="s">
        <v>5220</v>
      </c>
      <c r="E419" s="14" t="str">
        <f>VLOOKUP(Tabla1[[#This Row],[Clave de artículo ]],Hoja1!$N:$R,5,FALSE)</f>
        <v>COP</v>
      </c>
      <c r="F419">
        <v>32</v>
      </c>
      <c r="G419">
        <v>51</v>
      </c>
      <c r="H419" s="1">
        <v>43803</v>
      </c>
      <c r="I419">
        <v>1</v>
      </c>
      <c r="J419">
        <v>387.27710000000002</v>
      </c>
      <c r="K419">
        <v>-2</v>
      </c>
      <c r="L419" s="14">
        <f>ABS(Tabla1[[#This Row],[Cantidad ]])</f>
        <v>2</v>
      </c>
      <c r="M419" s="14">
        <f>Tabla1[[#This Row],[cant]]*Tabla1[[#This Row],[Precio ]]</f>
        <v>774.55420000000004</v>
      </c>
      <c r="N419" s="14">
        <f>+Tabla1[[#This Row],[Cantidad ]]*Tabla1[[#This Row],[Precio ]]</f>
        <v>-774.55420000000004</v>
      </c>
    </row>
    <row r="420" spans="1:14" x14ac:dyDescent="0.25">
      <c r="A420">
        <v>12234</v>
      </c>
      <c r="B420" t="s">
        <v>948</v>
      </c>
      <c r="C420" t="s">
        <v>949</v>
      </c>
      <c r="D420" t="s">
        <v>5243</v>
      </c>
      <c r="E420" s="14" t="str">
        <f>VLOOKUP(Tabla1[[#This Row],[Clave de artículo ]],Hoja1!$N:$R,5,FALSE)</f>
        <v>TI</v>
      </c>
      <c r="F420">
        <v>126</v>
      </c>
      <c r="G420">
        <v>51</v>
      </c>
      <c r="H420" s="1">
        <v>43803</v>
      </c>
      <c r="I420">
        <v>1</v>
      </c>
      <c r="J420">
        <v>120.19</v>
      </c>
      <c r="K420">
        <v>-1</v>
      </c>
      <c r="L420" s="14">
        <f>ABS(Tabla1[[#This Row],[Cantidad ]])</f>
        <v>1</v>
      </c>
      <c r="M420" s="14">
        <f>Tabla1[[#This Row],[cant]]*Tabla1[[#This Row],[Precio ]]</f>
        <v>120.19</v>
      </c>
      <c r="N420" s="14">
        <f>+Tabla1[[#This Row],[Cantidad ]]*Tabla1[[#This Row],[Precio ]]</f>
        <v>-120.19</v>
      </c>
    </row>
    <row r="421" spans="1:14" x14ac:dyDescent="0.25">
      <c r="A421">
        <v>12234</v>
      </c>
      <c r="B421" t="s">
        <v>5151</v>
      </c>
      <c r="C421" t="s">
        <v>5221</v>
      </c>
      <c r="D421" t="s">
        <v>5243</v>
      </c>
      <c r="E421" s="14" t="str">
        <f>VLOOKUP(Tabla1[[#This Row],[Clave de artículo ]],Hoja1!$N:$R,5,FALSE)</f>
        <v>TI</v>
      </c>
      <c r="F421">
        <v>126</v>
      </c>
      <c r="G421">
        <v>51</v>
      </c>
      <c r="H421" s="1">
        <v>43803</v>
      </c>
      <c r="I421">
        <v>1</v>
      </c>
      <c r="J421">
        <v>24.9998</v>
      </c>
      <c r="K421">
        <v>-3</v>
      </c>
      <c r="L421" s="14">
        <f>ABS(Tabla1[[#This Row],[Cantidad ]])</f>
        <v>3</v>
      </c>
      <c r="M421" s="14">
        <f>Tabla1[[#This Row],[cant]]*Tabla1[[#This Row],[Precio ]]</f>
        <v>74.999400000000009</v>
      </c>
      <c r="N421" s="14">
        <f>+Tabla1[[#This Row],[Cantidad ]]*Tabla1[[#This Row],[Precio ]]</f>
        <v>-74.999400000000009</v>
      </c>
    </row>
    <row r="422" spans="1:14" x14ac:dyDescent="0.25">
      <c r="A422">
        <v>12234</v>
      </c>
      <c r="B422" t="s">
        <v>249</v>
      </c>
      <c r="C422" t="s">
        <v>250</v>
      </c>
      <c r="D422" t="s">
        <v>5247</v>
      </c>
      <c r="E422" s="14" t="str">
        <f>VLOOKUP(Tabla1[[#This Row],[Clave de artículo ]],Hoja1!$N:$R,5,FALSE)</f>
        <v>INS</v>
      </c>
      <c r="F422">
        <v>126</v>
      </c>
      <c r="G422">
        <v>51</v>
      </c>
      <c r="H422" s="1">
        <v>43803</v>
      </c>
      <c r="I422">
        <v>1</v>
      </c>
      <c r="J422">
        <v>14.35</v>
      </c>
      <c r="K422">
        <v>-2</v>
      </c>
      <c r="L422" s="14">
        <f>ABS(Tabla1[[#This Row],[Cantidad ]])</f>
        <v>2</v>
      </c>
      <c r="M422" s="14">
        <f>Tabla1[[#This Row],[cant]]*Tabla1[[#This Row],[Precio ]]</f>
        <v>28.7</v>
      </c>
      <c r="N422" s="14">
        <f>+Tabla1[[#This Row],[Cantidad ]]*Tabla1[[#This Row],[Precio ]]</f>
        <v>-28.7</v>
      </c>
    </row>
    <row r="423" spans="1:14" x14ac:dyDescent="0.25">
      <c r="A423">
        <v>12233</v>
      </c>
      <c r="B423" t="s">
        <v>141</v>
      </c>
      <c r="C423" t="s">
        <v>1013</v>
      </c>
      <c r="D423" t="s">
        <v>5219</v>
      </c>
      <c r="E423" s="14" t="str">
        <f>VLOOKUP(Tabla1[[#This Row],[Clave de artículo ]],Hoja1!$N:$R,5,FALSE)</f>
        <v>FG</v>
      </c>
      <c r="F423">
        <v>183</v>
      </c>
      <c r="G423">
        <v>51</v>
      </c>
      <c r="H423" s="1">
        <v>43803</v>
      </c>
      <c r="I423">
        <v>1</v>
      </c>
      <c r="J423">
        <v>48.081400000000002</v>
      </c>
      <c r="K423">
        <v>-2</v>
      </c>
      <c r="L423" s="14">
        <f>ABS(Tabla1[[#This Row],[Cantidad ]])</f>
        <v>2</v>
      </c>
      <c r="M423" s="14">
        <f>Tabla1[[#This Row],[cant]]*Tabla1[[#This Row],[Precio ]]</f>
        <v>96.162800000000004</v>
      </c>
      <c r="N423" s="14">
        <f>+Tabla1[[#This Row],[Cantidad ]]*Tabla1[[#This Row],[Precio ]]</f>
        <v>-96.162800000000004</v>
      </c>
    </row>
    <row r="424" spans="1:14" x14ac:dyDescent="0.25">
      <c r="A424">
        <v>12232</v>
      </c>
      <c r="B424" t="s">
        <v>120</v>
      </c>
      <c r="C424" t="s">
        <v>1015</v>
      </c>
      <c r="D424" t="s">
        <v>5218</v>
      </c>
      <c r="E424" s="14" t="str">
        <f>VLOOKUP(Tabla1[[#This Row],[Clave de artículo ]],Hoja1!$N:$R,5,FALSE)</f>
        <v>FG</v>
      </c>
      <c r="F424">
        <v>19</v>
      </c>
      <c r="G424">
        <v>51</v>
      </c>
      <c r="H424" s="1">
        <v>43803</v>
      </c>
      <c r="I424">
        <v>1</v>
      </c>
      <c r="J424">
        <v>235</v>
      </c>
      <c r="K424">
        <v>-1</v>
      </c>
      <c r="L424" s="14">
        <f>ABS(Tabla1[[#This Row],[Cantidad ]])</f>
        <v>1</v>
      </c>
      <c r="M424" s="14">
        <f>Tabla1[[#This Row],[cant]]*Tabla1[[#This Row],[Precio ]]</f>
        <v>235</v>
      </c>
      <c r="N424" s="14">
        <f>+Tabla1[[#This Row],[Cantidad ]]*Tabla1[[#This Row],[Precio ]]</f>
        <v>-235</v>
      </c>
    </row>
    <row r="425" spans="1:14" x14ac:dyDescent="0.25">
      <c r="A425">
        <v>12232</v>
      </c>
      <c r="B425" t="s">
        <v>5229</v>
      </c>
      <c r="C425" t="s">
        <v>5277</v>
      </c>
      <c r="D425" t="s">
        <v>5278</v>
      </c>
      <c r="E425" s="14" t="str">
        <f>VLOOKUP(Tabla1[[#This Row],[Clave de artículo ]],Hoja1!$N:$R,5,FALSE)</f>
        <v>CYCN</v>
      </c>
      <c r="F425">
        <v>19</v>
      </c>
      <c r="G425">
        <v>51</v>
      </c>
      <c r="H425" s="1">
        <v>43803</v>
      </c>
      <c r="I425">
        <v>1</v>
      </c>
      <c r="J425">
        <v>334.01130000000001</v>
      </c>
      <c r="K425">
        <v>-1</v>
      </c>
      <c r="L425" s="14">
        <f>ABS(Tabla1[[#This Row],[Cantidad ]])</f>
        <v>1</v>
      </c>
      <c r="M425" s="14">
        <f>Tabla1[[#This Row],[cant]]*Tabla1[[#This Row],[Precio ]]</f>
        <v>334.01130000000001</v>
      </c>
      <c r="N425" s="14">
        <f>+Tabla1[[#This Row],[Cantidad ]]*Tabla1[[#This Row],[Precio ]]</f>
        <v>-334.01130000000001</v>
      </c>
    </row>
    <row r="426" spans="1:14" x14ac:dyDescent="0.25">
      <c r="A426">
        <v>12231</v>
      </c>
      <c r="B426" t="s">
        <v>490</v>
      </c>
      <c r="C426" t="s">
        <v>754</v>
      </c>
      <c r="D426" t="s">
        <v>5233</v>
      </c>
      <c r="E426" s="14" t="str">
        <f>VLOOKUP(Tabla1[[#This Row],[Clave de artículo ]],Hoja1!$N:$R,5,FALSE)</f>
        <v>CYCN</v>
      </c>
      <c r="F426" t="s">
        <v>64</v>
      </c>
      <c r="G426">
        <v>51</v>
      </c>
      <c r="H426" s="1">
        <v>43803</v>
      </c>
      <c r="I426"/>
      <c r="J426">
        <v>184.5</v>
      </c>
      <c r="K426">
        <v>-2</v>
      </c>
      <c r="L426" s="14">
        <f>ABS(Tabla1[[#This Row],[Cantidad ]])</f>
        <v>2</v>
      </c>
      <c r="M426" s="14">
        <f>Tabla1[[#This Row],[cant]]*Tabla1[[#This Row],[Precio ]]</f>
        <v>369</v>
      </c>
      <c r="N426" s="14">
        <f>+Tabla1[[#This Row],[Cantidad ]]*Tabla1[[#This Row],[Precio ]]</f>
        <v>-369</v>
      </c>
    </row>
    <row r="427" spans="1:14" x14ac:dyDescent="0.25">
      <c r="A427">
        <v>12230</v>
      </c>
      <c r="B427" t="s">
        <v>68</v>
      </c>
      <c r="C427" t="s">
        <v>5287</v>
      </c>
      <c r="D427" t="s">
        <v>5230</v>
      </c>
      <c r="E427" s="14" t="str">
        <f>VLOOKUP(Tabla1[[#This Row],[Clave de artículo ]],Hoja1!$N:$R,5,FALSE)</f>
        <v>CYCN</v>
      </c>
      <c r="F427">
        <v>297</v>
      </c>
      <c r="G427">
        <v>51</v>
      </c>
      <c r="H427" s="1">
        <v>43803</v>
      </c>
      <c r="I427">
        <v>1</v>
      </c>
      <c r="J427">
        <v>278.39929999999998</v>
      </c>
      <c r="K427">
        <v>-3</v>
      </c>
      <c r="L427" s="14">
        <f>ABS(Tabla1[[#This Row],[Cantidad ]])</f>
        <v>3</v>
      </c>
      <c r="M427" s="14">
        <f>Tabla1[[#This Row],[cant]]*Tabla1[[#This Row],[Precio ]]</f>
        <v>835.19789999999989</v>
      </c>
      <c r="N427" s="14">
        <f>+Tabla1[[#This Row],[Cantidad ]]*Tabla1[[#This Row],[Precio ]]</f>
        <v>-835.19789999999989</v>
      </c>
    </row>
    <row r="428" spans="1:14" x14ac:dyDescent="0.25">
      <c r="A428">
        <v>12229</v>
      </c>
      <c r="B428" t="s">
        <v>37</v>
      </c>
      <c r="C428" t="s">
        <v>38</v>
      </c>
      <c r="D428" t="s">
        <v>5225</v>
      </c>
      <c r="E428" s="14" t="str">
        <f>VLOOKUP(Tabla1[[#This Row],[Clave de artículo ]],Hoja1!$N:$R,5,FALSE)</f>
        <v>FG</v>
      </c>
      <c r="F428">
        <v>2</v>
      </c>
      <c r="G428">
        <v>51</v>
      </c>
      <c r="H428" s="1">
        <v>43803</v>
      </c>
      <c r="I428">
        <v>1</v>
      </c>
      <c r="J428">
        <v>117.7372</v>
      </c>
      <c r="K428">
        <v>-1</v>
      </c>
      <c r="L428" s="14">
        <f>ABS(Tabla1[[#This Row],[Cantidad ]])</f>
        <v>1</v>
      </c>
      <c r="M428" s="14">
        <f>Tabla1[[#This Row],[cant]]*Tabla1[[#This Row],[Precio ]]</f>
        <v>117.7372</v>
      </c>
      <c r="N428" s="14">
        <f>+Tabla1[[#This Row],[Cantidad ]]*Tabla1[[#This Row],[Precio ]]</f>
        <v>-117.7372</v>
      </c>
    </row>
    <row r="429" spans="1:14" x14ac:dyDescent="0.25">
      <c r="A429">
        <v>12229</v>
      </c>
      <c r="B429" t="s">
        <v>137</v>
      </c>
      <c r="C429" t="s">
        <v>138</v>
      </c>
      <c r="D429" t="s">
        <v>5237</v>
      </c>
      <c r="E429" s="14" t="str">
        <f>VLOOKUP(Tabla1[[#This Row],[Clave de artículo ]],Hoja1!$N:$R,5,FALSE)</f>
        <v>INS</v>
      </c>
      <c r="F429">
        <v>2</v>
      </c>
      <c r="G429">
        <v>51</v>
      </c>
      <c r="H429" s="1">
        <v>43803</v>
      </c>
      <c r="I429">
        <v>1</v>
      </c>
      <c r="J429">
        <v>14.642899999999999</v>
      </c>
      <c r="K429">
        <v>-1</v>
      </c>
      <c r="L429" s="14">
        <f>ABS(Tabla1[[#This Row],[Cantidad ]])</f>
        <v>1</v>
      </c>
      <c r="M429" s="14">
        <f>Tabla1[[#This Row],[cant]]*Tabla1[[#This Row],[Precio ]]</f>
        <v>14.642899999999999</v>
      </c>
      <c r="N429" s="14">
        <f>+Tabla1[[#This Row],[Cantidad ]]*Tabla1[[#This Row],[Precio ]]</f>
        <v>-14.642899999999999</v>
      </c>
    </row>
    <row r="430" spans="1:14" x14ac:dyDescent="0.25">
      <c r="A430">
        <v>12229</v>
      </c>
      <c r="B430" t="s">
        <v>852</v>
      </c>
      <c r="C430" t="s">
        <v>1755</v>
      </c>
      <c r="D430" t="s">
        <v>5219</v>
      </c>
      <c r="E430" s="14" t="str">
        <f>VLOOKUP(Tabla1[[#This Row],[Clave de artículo ]],Hoja1!$N:$R,5,FALSE)</f>
        <v>FG</v>
      </c>
      <c r="F430">
        <v>2</v>
      </c>
      <c r="G430">
        <v>51</v>
      </c>
      <c r="H430" s="1">
        <v>43803</v>
      </c>
      <c r="I430">
        <v>1</v>
      </c>
      <c r="J430">
        <v>39.8611</v>
      </c>
      <c r="K430">
        <v>-5</v>
      </c>
      <c r="L430" s="14">
        <f>ABS(Tabla1[[#This Row],[Cantidad ]])</f>
        <v>5</v>
      </c>
      <c r="M430" s="14">
        <f>Tabla1[[#This Row],[cant]]*Tabla1[[#This Row],[Precio ]]</f>
        <v>199.30549999999999</v>
      </c>
      <c r="N430" s="14">
        <f>+Tabla1[[#This Row],[Cantidad ]]*Tabla1[[#This Row],[Precio ]]</f>
        <v>-199.30549999999999</v>
      </c>
    </row>
    <row r="431" spans="1:14" x14ac:dyDescent="0.25">
      <c r="A431">
        <v>12228</v>
      </c>
      <c r="B431" t="s">
        <v>31</v>
      </c>
      <c r="C431" t="s">
        <v>5172</v>
      </c>
      <c r="D431" t="s">
        <v>5252</v>
      </c>
      <c r="E431" s="14" t="str">
        <f>VLOOKUP(Tabla1[[#This Row],[Clave de artículo ]],Hoja1!$N:$R,5,FALSE)</f>
        <v>COP</v>
      </c>
      <c r="F431">
        <v>2</v>
      </c>
      <c r="G431">
        <v>51</v>
      </c>
      <c r="H431" s="1">
        <v>43803</v>
      </c>
      <c r="I431">
        <v>1</v>
      </c>
      <c r="J431">
        <v>224.13329999999999</v>
      </c>
      <c r="K431">
        <v>-5</v>
      </c>
      <c r="L431" s="14">
        <f>ABS(Tabla1[[#This Row],[Cantidad ]])</f>
        <v>5</v>
      </c>
      <c r="M431" s="14">
        <f>Tabla1[[#This Row],[cant]]*Tabla1[[#This Row],[Precio ]]</f>
        <v>1120.6665</v>
      </c>
      <c r="N431" s="14">
        <f>+Tabla1[[#This Row],[Cantidad ]]*Tabla1[[#This Row],[Precio ]]</f>
        <v>-1120.6665</v>
      </c>
    </row>
    <row r="432" spans="1:14" x14ac:dyDescent="0.25">
      <c r="A432">
        <v>12228</v>
      </c>
      <c r="B432" t="s">
        <v>155</v>
      </c>
      <c r="C432" t="s">
        <v>156</v>
      </c>
      <c r="D432" t="s">
        <v>5218</v>
      </c>
      <c r="E432" s="14" t="str">
        <f>VLOOKUP(Tabla1[[#This Row],[Clave de artículo ]],Hoja1!$N:$R,5,FALSE)</f>
        <v>FG</v>
      </c>
      <c r="F432">
        <v>2</v>
      </c>
      <c r="G432">
        <v>51</v>
      </c>
      <c r="H432" s="1">
        <v>43803</v>
      </c>
      <c r="I432">
        <v>1</v>
      </c>
      <c r="J432">
        <v>187.72470000000001</v>
      </c>
      <c r="K432">
        <v>-2</v>
      </c>
      <c r="L432" s="14">
        <f>ABS(Tabla1[[#This Row],[Cantidad ]])</f>
        <v>2</v>
      </c>
      <c r="M432" s="14">
        <f>Tabla1[[#This Row],[cant]]*Tabla1[[#This Row],[Precio ]]</f>
        <v>375.44940000000003</v>
      </c>
      <c r="N432" s="14">
        <f>+Tabla1[[#This Row],[Cantidad ]]*Tabla1[[#This Row],[Precio ]]</f>
        <v>-375.44940000000003</v>
      </c>
    </row>
    <row r="433" spans="1:14" x14ac:dyDescent="0.25">
      <c r="A433">
        <v>12228</v>
      </c>
      <c r="B433" t="s">
        <v>5229</v>
      </c>
      <c r="C433" t="s">
        <v>5277</v>
      </c>
      <c r="D433" t="s">
        <v>5278</v>
      </c>
      <c r="E433" s="14" t="str">
        <f>VLOOKUP(Tabla1[[#This Row],[Clave de artículo ]],Hoja1!$N:$R,5,FALSE)</f>
        <v>CYCN</v>
      </c>
      <c r="F433">
        <v>2</v>
      </c>
      <c r="G433">
        <v>51</v>
      </c>
      <c r="H433" s="1">
        <v>43803</v>
      </c>
      <c r="I433">
        <v>1</v>
      </c>
      <c r="J433">
        <v>190</v>
      </c>
      <c r="K433">
        <v>-1</v>
      </c>
      <c r="L433" s="14">
        <f>ABS(Tabla1[[#This Row],[Cantidad ]])</f>
        <v>1</v>
      </c>
      <c r="M433" s="14">
        <f>Tabla1[[#This Row],[cant]]*Tabla1[[#This Row],[Precio ]]</f>
        <v>190</v>
      </c>
      <c r="N433" s="14">
        <f>+Tabla1[[#This Row],[Cantidad ]]*Tabla1[[#This Row],[Precio ]]</f>
        <v>-190</v>
      </c>
    </row>
    <row r="434" spans="1:14" x14ac:dyDescent="0.25">
      <c r="A434">
        <v>12227</v>
      </c>
      <c r="B434" t="s">
        <v>37</v>
      </c>
      <c r="C434" t="s">
        <v>38</v>
      </c>
      <c r="D434" t="s">
        <v>5225</v>
      </c>
      <c r="E434" s="14" t="str">
        <f>VLOOKUP(Tabla1[[#This Row],[Clave de artículo ]],Hoja1!$N:$R,5,FALSE)</f>
        <v>FG</v>
      </c>
      <c r="F434">
        <v>68</v>
      </c>
      <c r="G434">
        <v>51</v>
      </c>
      <c r="H434" s="1">
        <v>43803</v>
      </c>
      <c r="I434">
        <v>1</v>
      </c>
      <c r="J434">
        <v>122.1524</v>
      </c>
      <c r="K434">
        <v>-1</v>
      </c>
      <c r="L434" s="14">
        <f>ABS(Tabla1[[#This Row],[Cantidad ]])</f>
        <v>1</v>
      </c>
      <c r="M434" s="14">
        <f>Tabla1[[#This Row],[cant]]*Tabla1[[#This Row],[Precio ]]</f>
        <v>122.1524</v>
      </c>
      <c r="N434" s="14">
        <f>+Tabla1[[#This Row],[Cantidad ]]*Tabla1[[#This Row],[Precio ]]</f>
        <v>-122.1524</v>
      </c>
    </row>
    <row r="435" spans="1:14" x14ac:dyDescent="0.25">
      <c r="A435">
        <v>12227</v>
      </c>
      <c r="B435" t="s">
        <v>406</v>
      </c>
      <c r="C435" t="s">
        <v>407</v>
      </c>
      <c r="D435" t="s">
        <v>5239</v>
      </c>
      <c r="E435" s="14" t="str">
        <f>VLOOKUP(Tabla1[[#This Row],[Clave de artículo ]],Hoja1!$N:$R,5,FALSE)</f>
        <v>INS</v>
      </c>
      <c r="F435">
        <v>68</v>
      </c>
      <c r="G435">
        <v>51</v>
      </c>
      <c r="H435" s="1">
        <v>43803</v>
      </c>
      <c r="I435">
        <v>1</v>
      </c>
      <c r="J435">
        <v>20.5</v>
      </c>
      <c r="K435">
        <v>-1</v>
      </c>
      <c r="L435" s="14">
        <f>ABS(Tabla1[[#This Row],[Cantidad ]])</f>
        <v>1</v>
      </c>
      <c r="M435" s="14">
        <f>Tabla1[[#This Row],[cant]]*Tabla1[[#This Row],[Precio ]]</f>
        <v>20.5</v>
      </c>
      <c r="N435" s="14">
        <f>+Tabla1[[#This Row],[Cantidad ]]*Tabla1[[#This Row],[Precio ]]</f>
        <v>-20.5</v>
      </c>
    </row>
    <row r="436" spans="1:14" x14ac:dyDescent="0.25">
      <c r="A436">
        <v>12227</v>
      </c>
      <c r="B436" t="s">
        <v>42</v>
      </c>
      <c r="C436" t="s">
        <v>43</v>
      </c>
      <c r="D436" t="s">
        <v>5225</v>
      </c>
      <c r="E436" s="14" t="str">
        <f>VLOOKUP(Tabla1[[#This Row],[Clave de artículo ]],Hoja1!$N:$R,5,FALSE)</f>
        <v>FG</v>
      </c>
      <c r="F436">
        <v>68</v>
      </c>
      <c r="G436">
        <v>51</v>
      </c>
      <c r="H436" s="1">
        <v>43803</v>
      </c>
      <c r="I436">
        <v>1</v>
      </c>
      <c r="J436">
        <v>25</v>
      </c>
      <c r="K436">
        <v>-2</v>
      </c>
      <c r="L436" s="14">
        <f>ABS(Tabla1[[#This Row],[Cantidad ]])</f>
        <v>2</v>
      </c>
      <c r="M436" s="14">
        <f>Tabla1[[#This Row],[cant]]*Tabla1[[#This Row],[Precio ]]</f>
        <v>50</v>
      </c>
      <c r="N436" s="14">
        <f>+Tabla1[[#This Row],[Cantidad ]]*Tabla1[[#This Row],[Precio ]]</f>
        <v>-50</v>
      </c>
    </row>
    <row r="437" spans="1:14" x14ac:dyDescent="0.25">
      <c r="A437">
        <v>12227</v>
      </c>
      <c r="B437" t="s">
        <v>145</v>
      </c>
      <c r="C437" t="s">
        <v>146</v>
      </c>
      <c r="D437" t="s">
        <v>5237</v>
      </c>
      <c r="E437" s="14" t="str">
        <f>VLOOKUP(Tabla1[[#This Row],[Clave de artículo ]],Hoja1!$N:$R,5,FALSE)</f>
        <v>INS</v>
      </c>
      <c r="F437">
        <v>68</v>
      </c>
      <c r="G437">
        <v>51</v>
      </c>
      <c r="H437" s="1">
        <v>43803</v>
      </c>
      <c r="I437">
        <v>1</v>
      </c>
      <c r="J437">
        <v>15.517300000000001</v>
      </c>
      <c r="K437">
        <v>-2</v>
      </c>
      <c r="L437" s="14">
        <f>ABS(Tabla1[[#This Row],[Cantidad ]])</f>
        <v>2</v>
      </c>
      <c r="M437" s="14">
        <f>Tabla1[[#This Row],[cant]]*Tabla1[[#This Row],[Precio ]]</f>
        <v>31.034600000000001</v>
      </c>
      <c r="N437" s="14">
        <f>+Tabla1[[#This Row],[Cantidad ]]*Tabla1[[#This Row],[Precio ]]</f>
        <v>-31.034600000000001</v>
      </c>
    </row>
    <row r="438" spans="1:14" x14ac:dyDescent="0.25">
      <c r="A438">
        <v>12226</v>
      </c>
      <c r="B438" t="s">
        <v>978</v>
      </c>
      <c r="C438" t="s">
        <v>979</v>
      </c>
      <c r="D438" t="s">
        <v>5233</v>
      </c>
      <c r="E438" s="14" t="str">
        <f>VLOOKUP(Tabla1[[#This Row],[Clave de artículo ]],Hoja1!$N:$R,5,FALSE)</f>
        <v>CYCN</v>
      </c>
      <c r="F438">
        <v>119</v>
      </c>
      <c r="G438">
        <v>51</v>
      </c>
      <c r="H438" s="1">
        <v>43803</v>
      </c>
      <c r="I438">
        <v>1</v>
      </c>
      <c r="J438">
        <v>109.0538</v>
      </c>
      <c r="K438">
        <v>-1</v>
      </c>
      <c r="L438" s="14">
        <f>ABS(Tabla1[[#This Row],[Cantidad ]])</f>
        <v>1</v>
      </c>
      <c r="M438" s="14">
        <f>Tabla1[[#This Row],[cant]]*Tabla1[[#This Row],[Precio ]]</f>
        <v>109.0538</v>
      </c>
      <c r="N438" s="14">
        <f>+Tabla1[[#This Row],[Cantidad ]]*Tabla1[[#This Row],[Precio ]]</f>
        <v>-109.0538</v>
      </c>
    </row>
    <row r="439" spans="1:14" x14ac:dyDescent="0.25">
      <c r="A439">
        <v>12226</v>
      </c>
      <c r="B439" t="s">
        <v>5178</v>
      </c>
      <c r="C439" t="s">
        <v>5179</v>
      </c>
      <c r="D439" t="s">
        <v>5233</v>
      </c>
      <c r="E439" s="14" t="str">
        <f>VLOOKUP(Tabla1[[#This Row],[Clave de artículo ]],Hoja1!$N:$R,5,FALSE)</f>
        <v>CYCN</v>
      </c>
      <c r="F439">
        <v>119</v>
      </c>
      <c r="G439">
        <v>51</v>
      </c>
      <c r="H439" s="1">
        <v>43803</v>
      </c>
      <c r="I439">
        <v>1</v>
      </c>
      <c r="J439">
        <v>180</v>
      </c>
      <c r="K439">
        <v>-1</v>
      </c>
      <c r="L439" s="14">
        <f>ABS(Tabla1[[#This Row],[Cantidad ]])</f>
        <v>1</v>
      </c>
      <c r="M439" s="14">
        <f>Tabla1[[#This Row],[cant]]*Tabla1[[#This Row],[Precio ]]</f>
        <v>180</v>
      </c>
      <c r="N439" s="14">
        <f>+Tabla1[[#This Row],[Cantidad ]]*Tabla1[[#This Row],[Precio ]]</f>
        <v>-180</v>
      </c>
    </row>
    <row r="440" spans="1:14" x14ac:dyDescent="0.25">
      <c r="A440">
        <v>12225</v>
      </c>
      <c r="B440" t="s">
        <v>137</v>
      </c>
      <c r="C440" t="s">
        <v>138</v>
      </c>
      <c r="D440" t="s">
        <v>5237</v>
      </c>
      <c r="E440" s="14" t="str">
        <f>VLOOKUP(Tabla1[[#This Row],[Clave de artículo ]],Hoja1!$N:$R,5,FALSE)</f>
        <v>INS</v>
      </c>
      <c r="F440">
        <v>4</v>
      </c>
      <c r="G440">
        <v>51</v>
      </c>
      <c r="H440" s="1">
        <v>43803</v>
      </c>
      <c r="I440">
        <v>1</v>
      </c>
      <c r="J440">
        <v>14.642899999999999</v>
      </c>
      <c r="K440">
        <v>-3</v>
      </c>
      <c r="L440" s="14">
        <f>ABS(Tabla1[[#This Row],[Cantidad ]])</f>
        <v>3</v>
      </c>
      <c r="M440" s="14">
        <f>Tabla1[[#This Row],[cant]]*Tabla1[[#This Row],[Precio ]]</f>
        <v>43.928699999999999</v>
      </c>
      <c r="N440" s="14">
        <f>+Tabla1[[#This Row],[Cantidad ]]*Tabla1[[#This Row],[Precio ]]</f>
        <v>-43.928699999999999</v>
      </c>
    </row>
    <row r="441" spans="1:14" x14ac:dyDescent="0.25">
      <c r="A441">
        <v>12225</v>
      </c>
      <c r="B441" t="s">
        <v>391</v>
      </c>
      <c r="C441" t="s">
        <v>392</v>
      </c>
      <c r="D441" t="s">
        <v>5239</v>
      </c>
      <c r="E441" s="14" t="str">
        <f>VLOOKUP(Tabla1[[#This Row],[Clave de artículo ]],Hoja1!$N:$R,5,FALSE)</f>
        <v>INS</v>
      </c>
      <c r="F441">
        <v>4</v>
      </c>
      <c r="G441">
        <v>51</v>
      </c>
      <c r="H441" s="1">
        <v>43803</v>
      </c>
      <c r="I441">
        <v>1</v>
      </c>
      <c r="J441">
        <v>31.0063</v>
      </c>
      <c r="K441">
        <v>-2</v>
      </c>
      <c r="L441" s="14">
        <f>ABS(Tabla1[[#This Row],[Cantidad ]])</f>
        <v>2</v>
      </c>
      <c r="M441" s="14">
        <f>Tabla1[[#This Row],[cant]]*Tabla1[[#This Row],[Precio ]]</f>
        <v>62.012599999999999</v>
      </c>
      <c r="N441" s="14">
        <f>+Tabla1[[#This Row],[Cantidad ]]*Tabla1[[#This Row],[Precio ]]</f>
        <v>-62.012599999999999</v>
      </c>
    </row>
    <row r="442" spans="1:14" x14ac:dyDescent="0.25">
      <c r="A442">
        <v>12225</v>
      </c>
      <c r="B442" t="s">
        <v>5178</v>
      </c>
      <c r="C442" t="s">
        <v>5179</v>
      </c>
      <c r="D442" t="s">
        <v>5233</v>
      </c>
      <c r="E442" s="14" t="str">
        <f>VLOOKUP(Tabla1[[#This Row],[Clave de artículo ]],Hoja1!$N:$R,5,FALSE)</f>
        <v>CYCN</v>
      </c>
      <c r="F442">
        <v>4</v>
      </c>
      <c r="G442">
        <v>51</v>
      </c>
      <c r="H442" s="1">
        <v>43803</v>
      </c>
      <c r="I442">
        <v>1</v>
      </c>
      <c r="J442">
        <v>160</v>
      </c>
      <c r="K442">
        <v>-4</v>
      </c>
      <c r="L442" s="14">
        <f>ABS(Tabla1[[#This Row],[Cantidad ]])</f>
        <v>4</v>
      </c>
      <c r="M442" s="14">
        <f>Tabla1[[#This Row],[cant]]*Tabla1[[#This Row],[Precio ]]</f>
        <v>640</v>
      </c>
      <c r="N442" s="14">
        <f>+Tabla1[[#This Row],[Cantidad ]]*Tabla1[[#This Row],[Precio ]]</f>
        <v>-640</v>
      </c>
    </row>
    <row r="443" spans="1:14" x14ac:dyDescent="0.25">
      <c r="A443">
        <v>12224</v>
      </c>
      <c r="B443" t="s">
        <v>978</v>
      </c>
      <c r="C443" t="s">
        <v>979</v>
      </c>
      <c r="D443" t="s">
        <v>5233</v>
      </c>
      <c r="E443" s="14" t="str">
        <f>VLOOKUP(Tabla1[[#This Row],[Clave de artículo ]],Hoja1!$N:$R,5,FALSE)</f>
        <v>CYCN</v>
      </c>
      <c r="F443" t="s">
        <v>64</v>
      </c>
      <c r="G443">
        <v>51</v>
      </c>
      <c r="H443" s="1">
        <v>43803</v>
      </c>
      <c r="I443"/>
      <c r="J443">
        <v>205</v>
      </c>
      <c r="K443">
        <v>-1</v>
      </c>
      <c r="L443" s="14">
        <f>ABS(Tabla1[[#This Row],[Cantidad ]])</f>
        <v>1</v>
      </c>
      <c r="M443" s="14">
        <f>Tabla1[[#This Row],[cant]]*Tabla1[[#This Row],[Precio ]]</f>
        <v>205</v>
      </c>
      <c r="N443" s="14">
        <f>+Tabla1[[#This Row],[Cantidad ]]*Tabla1[[#This Row],[Precio ]]</f>
        <v>-205</v>
      </c>
    </row>
    <row r="444" spans="1:14" x14ac:dyDescent="0.25">
      <c r="A444">
        <v>12223</v>
      </c>
      <c r="B444" t="s">
        <v>978</v>
      </c>
      <c r="C444" t="s">
        <v>979</v>
      </c>
      <c r="D444" t="s">
        <v>5233</v>
      </c>
      <c r="E444" s="14" t="str">
        <f>VLOOKUP(Tabla1[[#This Row],[Clave de artículo ]],Hoja1!$N:$R,5,FALSE)</f>
        <v>CYCN</v>
      </c>
      <c r="F444">
        <v>86</v>
      </c>
      <c r="G444">
        <v>51</v>
      </c>
      <c r="H444" s="1">
        <v>43803</v>
      </c>
      <c r="I444">
        <v>1</v>
      </c>
      <c r="J444">
        <v>109.0538</v>
      </c>
      <c r="K444">
        <v>-1</v>
      </c>
      <c r="L444" s="14">
        <f>ABS(Tabla1[[#This Row],[Cantidad ]])</f>
        <v>1</v>
      </c>
      <c r="M444" s="14">
        <f>Tabla1[[#This Row],[cant]]*Tabla1[[#This Row],[Precio ]]</f>
        <v>109.0538</v>
      </c>
      <c r="N444" s="14">
        <f>+Tabla1[[#This Row],[Cantidad ]]*Tabla1[[#This Row],[Precio ]]</f>
        <v>-109.0538</v>
      </c>
    </row>
    <row r="445" spans="1:14" x14ac:dyDescent="0.25">
      <c r="A445">
        <v>12222</v>
      </c>
      <c r="B445" t="s">
        <v>978</v>
      </c>
      <c r="C445" t="s">
        <v>979</v>
      </c>
      <c r="D445" t="s">
        <v>5233</v>
      </c>
      <c r="E445" s="14" t="str">
        <f>VLOOKUP(Tabla1[[#This Row],[Clave de artículo ]],Hoja1!$N:$R,5,FALSE)</f>
        <v>CYCN</v>
      </c>
      <c r="F445" t="s">
        <v>64</v>
      </c>
      <c r="G445">
        <v>51</v>
      </c>
      <c r="H445" s="1">
        <v>43803</v>
      </c>
      <c r="I445"/>
      <c r="J445">
        <v>205</v>
      </c>
      <c r="K445">
        <v>-2</v>
      </c>
      <c r="L445" s="14">
        <f>ABS(Tabla1[[#This Row],[Cantidad ]])</f>
        <v>2</v>
      </c>
      <c r="M445" s="14">
        <f>Tabla1[[#This Row],[cant]]*Tabla1[[#This Row],[Precio ]]</f>
        <v>410</v>
      </c>
      <c r="N445" s="14">
        <f>+Tabla1[[#This Row],[Cantidad ]]*Tabla1[[#This Row],[Precio ]]</f>
        <v>-410</v>
      </c>
    </row>
    <row r="446" spans="1:14" x14ac:dyDescent="0.25">
      <c r="A446">
        <v>12221</v>
      </c>
      <c r="B446" t="s">
        <v>5364</v>
      </c>
      <c r="C446" t="s">
        <v>5365</v>
      </c>
      <c r="D446" t="s">
        <v>5235</v>
      </c>
      <c r="E446" s="14" t="str">
        <f>VLOOKUP(Tabla1[[#This Row],[Clave de artículo ]],Hoja1!$N:$R,5,FALSE)</f>
        <v>CYCN</v>
      </c>
      <c r="F446">
        <v>55</v>
      </c>
      <c r="G446">
        <v>51</v>
      </c>
      <c r="H446" s="1">
        <v>43803</v>
      </c>
      <c r="I446">
        <v>1</v>
      </c>
      <c r="J446">
        <v>84.87</v>
      </c>
      <c r="K446">
        <v>-2</v>
      </c>
      <c r="L446" s="14">
        <f>ABS(Tabla1[[#This Row],[Cantidad ]])</f>
        <v>2</v>
      </c>
      <c r="M446" s="14">
        <f>Tabla1[[#This Row],[cant]]*Tabla1[[#This Row],[Precio ]]</f>
        <v>169.74</v>
      </c>
      <c r="N446" s="14">
        <f>+Tabla1[[#This Row],[Cantidad ]]*Tabla1[[#This Row],[Precio ]]</f>
        <v>-169.74</v>
      </c>
    </row>
    <row r="447" spans="1:14" x14ac:dyDescent="0.25">
      <c r="A447">
        <v>12221</v>
      </c>
      <c r="B447" t="s">
        <v>5366</v>
      </c>
      <c r="C447" t="s">
        <v>5367</v>
      </c>
      <c r="D447" t="s">
        <v>5235</v>
      </c>
      <c r="E447" s="14" t="str">
        <f>VLOOKUP(Tabla1[[#This Row],[Clave de artículo ]],Hoja1!$N:$R,5,FALSE)</f>
        <v>CYCN</v>
      </c>
      <c r="F447">
        <v>55</v>
      </c>
      <c r="G447">
        <v>51</v>
      </c>
      <c r="H447" s="1">
        <v>43803</v>
      </c>
      <c r="I447">
        <v>1</v>
      </c>
      <c r="J447">
        <v>84.87</v>
      </c>
      <c r="K447">
        <v>-2</v>
      </c>
      <c r="L447" s="14">
        <f>ABS(Tabla1[[#This Row],[Cantidad ]])</f>
        <v>2</v>
      </c>
      <c r="M447" s="14">
        <f>Tabla1[[#This Row],[cant]]*Tabla1[[#This Row],[Precio ]]</f>
        <v>169.74</v>
      </c>
      <c r="N447" s="14">
        <f>+Tabla1[[#This Row],[Cantidad ]]*Tabla1[[#This Row],[Precio ]]</f>
        <v>-169.74</v>
      </c>
    </row>
    <row r="448" spans="1:14" x14ac:dyDescent="0.25">
      <c r="A448">
        <v>12221</v>
      </c>
      <c r="B448" t="s">
        <v>5368</v>
      </c>
      <c r="C448" t="s">
        <v>5369</v>
      </c>
      <c r="D448" t="s">
        <v>5235</v>
      </c>
      <c r="E448" s="14" t="str">
        <f>VLOOKUP(Tabla1[[#This Row],[Clave de artículo ]],Hoja1!$N:$R,5,FALSE)</f>
        <v>CYCN</v>
      </c>
      <c r="F448">
        <v>55</v>
      </c>
      <c r="G448">
        <v>51</v>
      </c>
      <c r="H448" s="1">
        <v>43803</v>
      </c>
      <c r="I448">
        <v>1</v>
      </c>
      <c r="J448">
        <v>84.87</v>
      </c>
      <c r="K448">
        <v>-2</v>
      </c>
      <c r="L448" s="14">
        <f>ABS(Tabla1[[#This Row],[Cantidad ]])</f>
        <v>2</v>
      </c>
      <c r="M448" s="14">
        <f>Tabla1[[#This Row],[cant]]*Tabla1[[#This Row],[Precio ]]</f>
        <v>169.74</v>
      </c>
      <c r="N448" s="14">
        <f>+Tabla1[[#This Row],[Cantidad ]]*Tabla1[[#This Row],[Precio ]]</f>
        <v>-169.74</v>
      </c>
    </row>
    <row r="449" spans="1:14" x14ac:dyDescent="0.25">
      <c r="A449">
        <v>12221</v>
      </c>
      <c r="B449" t="s">
        <v>5370</v>
      </c>
      <c r="C449" t="s">
        <v>5371</v>
      </c>
      <c r="D449" t="s">
        <v>5235</v>
      </c>
      <c r="E449" s="14" t="str">
        <f>VLOOKUP(Tabla1[[#This Row],[Clave de artículo ]],Hoja1!$N:$R,5,FALSE)</f>
        <v>CYCN</v>
      </c>
      <c r="F449">
        <v>55</v>
      </c>
      <c r="G449">
        <v>51</v>
      </c>
      <c r="H449" s="1">
        <v>43803</v>
      </c>
      <c r="I449">
        <v>1</v>
      </c>
      <c r="J449">
        <v>84.87</v>
      </c>
      <c r="K449">
        <v>-2</v>
      </c>
      <c r="L449" s="14">
        <f>ABS(Tabla1[[#This Row],[Cantidad ]])</f>
        <v>2</v>
      </c>
      <c r="M449" s="14">
        <f>Tabla1[[#This Row],[cant]]*Tabla1[[#This Row],[Precio ]]</f>
        <v>169.74</v>
      </c>
      <c r="N449" s="14">
        <f>+Tabla1[[#This Row],[Cantidad ]]*Tabla1[[#This Row],[Precio ]]</f>
        <v>-169.74</v>
      </c>
    </row>
    <row r="450" spans="1:14" x14ac:dyDescent="0.25">
      <c r="A450">
        <v>12220</v>
      </c>
      <c r="B450" t="s">
        <v>252</v>
      </c>
      <c r="C450" t="s">
        <v>253</v>
      </c>
      <c r="D450" t="s">
        <v>5257</v>
      </c>
      <c r="E450" s="14" t="str">
        <f>VLOOKUP(Tabla1[[#This Row],[Clave de artículo ]],Hoja1!$N:$R,5,FALSE)</f>
        <v>CYCN</v>
      </c>
      <c r="F450">
        <v>86</v>
      </c>
      <c r="G450">
        <v>51</v>
      </c>
      <c r="H450" s="1">
        <v>43802</v>
      </c>
      <c r="I450">
        <v>1</v>
      </c>
      <c r="J450">
        <v>173.55109999999999</v>
      </c>
      <c r="K450">
        <v>-3</v>
      </c>
      <c r="L450" s="14">
        <f>ABS(Tabla1[[#This Row],[Cantidad ]])</f>
        <v>3</v>
      </c>
      <c r="M450" s="14">
        <f>Tabla1[[#This Row],[cant]]*Tabla1[[#This Row],[Precio ]]</f>
        <v>520.65329999999994</v>
      </c>
      <c r="N450" s="14">
        <f>+Tabla1[[#This Row],[Cantidad ]]*Tabla1[[#This Row],[Precio ]]</f>
        <v>-520.65329999999994</v>
      </c>
    </row>
    <row r="451" spans="1:14" x14ac:dyDescent="0.25">
      <c r="A451">
        <v>12220</v>
      </c>
      <c r="B451" t="s">
        <v>5154</v>
      </c>
      <c r="C451" t="s">
        <v>5155</v>
      </c>
      <c r="D451" t="s">
        <v>5243</v>
      </c>
      <c r="E451" s="14" t="str">
        <f>VLOOKUP(Tabla1[[#This Row],[Clave de artículo ]],Hoja1!$N:$R,5,FALSE)</f>
        <v>TI</v>
      </c>
      <c r="F451">
        <v>86</v>
      </c>
      <c r="G451">
        <v>51</v>
      </c>
      <c r="H451" s="1">
        <v>43802</v>
      </c>
      <c r="I451">
        <v>1</v>
      </c>
      <c r="J451">
        <v>24.9998</v>
      </c>
      <c r="K451">
        <v>-3</v>
      </c>
      <c r="L451" s="14">
        <f>ABS(Tabla1[[#This Row],[Cantidad ]])</f>
        <v>3</v>
      </c>
      <c r="M451" s="14">
        <f>Tabla1[[#This Row],[cant]]*Tabla1[[#This Row],[Precio ]]</f>
        <v>74.999400000000009</v>
      </c>
      <c r="N451" s="14">
        <f>+Tabla1[[#This Row],[Cantidad ]]*Tabla1[[#This Row],[Precio ]]</f>
        <v>-74.999400000000009</v>
      </c>
    </row>
    <row r="452" spans="1:14" x14ac:dyDescent="0.25">
      <c r="A452">
        <v>12220</v>
      </c>
      <c r="B452" t="s">
        <v>5151</v>
      </c>
      <c r="C452" t="s">
        <v>5221</v>
      </c>
      <c r="D452" t="s">
        <v>5243</v>
      </c>
      <c r="E452" s="14" t="str">
        <f>VLOOKUP(Tabla1[[#This Row],[Clave de artículo ]],Hoja1!$N:$R,5,FALSE)</f>
        <v>TI</v>
      </c>
      <c r="F452">
        <v>86</v>
      </c>
      <c r="G452">
        <v>51</v>
      </c>
      <c r="H452" s="1">
        <v>43802</v>
      </c>
      <c r="I452">
        <v>1</v>
      </c>
      <c r="J452">
        <v>24.9998</v>
      </c>
      <c r="K452">
        <v>-3</v>
      </c>
      <c r="L452" s="14">
        <f>ABS(Tabla1[[#This Row],[Cantidad ]])</f>
        <v>3</v>
      </c>
      <c r="M452" s="14">
        <f>Tabla1[[#This Row],[cant]]*Tabla1[[#This Row],[Precio ]]</f>
        <v>74.999400000000009</v>
      </c>
      <c r="N452" s="14">
        <f>+Tabla1[[#This Row],[Cantidad ]]*Tabla1[[#This Row],[Precio ]]</f>
        <v>-74.999400000000009</v>
      </c>
    </row>
    <row r="453" spans="1:14" x14ac:dyDescent="0.25">
      <c r="A453">
        <v>12220</v>
      </c>
      <c r="B453" t="s">
        <v>5156</v>
      </c>
      <c r="C453" t="s">
        <v>5157</v>
      </c>
      <c r="D453" t="s">
        <v>5243</v>
      </c>
      <c r="E453" s="14" t="str">
        <f>VLOOKUP(Tabla1[[#This Row],[Clave de artículo ]],Hoja1!$N:$R,5,FALSE)</f>
        <v>TI</v>
      </c>
      <c r="F453">
        <v>86</v>
      </c>
      <c r="G453">
        <v>51</v>
      </c>
      <c r="H453" s="1">
        <v>43802</v>
      </c>
      <c r="I453">
        <v>1</v>
      </c>
      <c r="J453">
        <v>24.9998</v>
      </c>
      <c r="K453">
        <v>-3</v>
      </c>
      <c r="L453" s="14">
        <f>ABS(Tabla1[[#This Row],[Cantidad ]])</f>
        <v>3</v>
      </c>
      <c r="M453" s="14">
        <f>Tabla1[[#This Row],[cant]]*Tabla1[[#This Row],[Precio ]]</f>
        <v>74.999400000000009</v>
      </c>
      <c r="N453" s="14">
        <f>+Tabla1[[#This Row],[Cantidad ]]*Tabla1[[#This Row],[Precio ]]</f>
        <v>-74.999400000000009</v>
      </c>
    </row>
    <row r="454" spans="1:14" x14ac:dyDescent="0.25">
      <c r="A454">
        <v>12220</v>
      </c>
      <c r="B454" t="s">
        <v>829</v>
      </c>
      <c r="C454" t="s">
        <v>170</v>
      </c>
      <c r="D454" t="s">
        <v>5233</v>
      </c>
      <c r="E454" s="14" t="str">
        <f>VLOOKUP(Tabla1[[#This Row],[Clave de artículo ]],Hoja1!$N:$R,5,FALSE)</f>
        <v>CYCN</v>
      </c>
      <c r="F454">
        <v>86</v>
      </c>
      <c r="G454">
        <v>51</v>
      </c>
      <c r="H454" s="1">
        <v>43802</v>
      </c>
      <c r="I454">
        <v>1</v>
      </c>
      <c r="J454">
        <v>109.0538</v>
      </c>
      <c r="K454">
        <v>-5</v>
      </c>
      <c r="L454" s="14">
        <f>ABS(Tabla1[[#This Row],[Cantidad ]])</f>
        <v>5</v>
      </c>
      <c r="M454" s="14">
        <f>Tabla1[[#This Row],[cant]]*Tabla1[[#This Row],[Precio ]]</f>
        <v>545.26900000000001</v>
      </c>
      <c r="N454" s="14">
        <f>+Tabla1[[#This Row],[Cantidad ]]*Tabla1[[#This Row],[Precio ]]</f>
        <v>-545.26900000000001</v>
      </c>
    </row>
    <row r="455" spans="1:14" x14ac:dyDescent="0.25">
      <c r="A455">
        <v>12219</v>
      </c>
      <c r="B455" t="s">
        <v>978</v>
      </c>
      <c r="C455" t="s">
        <v>979</v>
      </c>
      <c r="D455" t="s">
        <v>5233</v>
      </c>
      <c r="E455" s="14" t="str">
        <f>VLOOKUP(Tabla1[[#This Row],[Clave de artículo ]],Hoja1!$N:$R,5,FALSE)</f>
        <v>CYCN</v>
      </c>
      <c r="F455">
        <v>73</v>
      </c>
      <c r="G455">
        <v>51</v>
      </c>
      <c r="H455" s="1">
        <v>43802</v>
      </c>
      <c r="I455">
        <v>1</v>
      </c>
      <c r="J455">
        <v>109.0538</v>
      </c>
      <c r="K455">
        <v>-1</v>
      </c>
      <c r="L455" s="14">
        <f>ABS(Tabla1[[#This Row],[Cantidad ]])</f>
        <v>1</v>
      </c>
      <c r="M455" s="14">
        <f>Tabla1[[#This Row],[cant]]*Tabla1[[#This Row],[Precio ]]</f>
        <v>109.0538</v>
      </c>
      <c r="N455" s="14">
        <f>+Tabla1[[#This Row],[Cantidad ]]*Tabla1[[#This Row],[Precio ]]</f>
        <v>-109.0538</v>
      </c>
    </row>
    <row r="456" spans="1:14" x14ac:dyDescent="0.25">
      <c r="A456">
        <v>12219</v>
      </c>
      <c r="B456" t="s">
        <v>68</v>
      </c>
      <c r="C456" t="s">
        <v>5287</v>
      </c>
      <c r="D456" t="s">
        <v>5230</v>
      </c>
      <c r="E456" s="14" t="str">
        <f>VLOOKUP(Tabla1[[#This Row],[Clave de artículo ]],Hoja1!$N:$R,5,FALSE)</f>
        <v>CYCN</v>
      </c>
      <c r="F456">
        <v>73</v>
      </c>
      <c r="G456">
        <v>51</v>
      </c>
      <c r="H456" s="1">
        <v>43802</v>
      </c>
      <c r="I456">
        <v>1</v>
      </c>
      <c r="J456">
        <v>278.39929999999998</v>
      </c>
      <c r="K456">
        <v>-2</v>
      </c>
      <c r="L456" s="14">
        <f>ABS(Tabla1[[#This Row],[Cantidad ]])</f>
        <v>2</v>
      </c>
      <c r="M456" s="14">
        <f>Tabla1[[#This Row],[cant]]*Tabla1[[#This Row],[Precio ]]</f>
        <v>556.79859999999996</v>
      </c>
      <c r="N456" s="14">
        <f>+Tabla1[[#This Row],[Cantidad ]]*Tabla1[[#This Row],[Precio ]]</f>
        <v>-556.79859999999996</v>
      </c>
    </row>
    <row r="457" spans="1:14" x14ac:dyDescent="0.25">
      <c r="A457">
        <v>12218</v>
      </c>
      <c r="B457" t="s">
        <v>491</v>
      </c>
      <c r="C457" t="s">
        <v>492</v>
      </c>
      <c r="D457" t="s">
        <v>5235</v>
      </c>
      <c r="E457" s="14" t="str">
        <f>VLOOKUP(Tabla1[[#This Row],[Clave de artículo ]],Hoja1!$N:$R,5,FALSE)</f>
        <v>CYCN</v>
      </c>
      <c r="F457">
        <v>303</v>
      </c>
      <c r="G457">
        <v>51</v>
      </c>
      <c r="H457" s="1">
        <v>43802</v>
      </c>
      <c r="I457">
        <v>1</v>
      </c>
      <c r="J457">
        <v>250</v>
      </c>
      <c r="K457">
        <v>-2</v>
      </c>
      <c r="L457" s="14">
        <f>ABS(Tabla1[[#This Row],[Cantidad ]])</f>
        <v>2</v>
      </c>
      <c r="M457" s="14">
        <f>Tabla1[[#This Row],[cant]]*Tabla1[[#This Row],[Precio ]]</f>
        <v>500</v>
      </c>
      <c r="N457" s="14">
        <f>+Tabla1[[#This Row],[Cantidad ]]*Tabla1[[#This Row],[Precio ]]</f>
        <v>-500</v>
      </c>
    </row>
    <row r="458" spans="1:14" x14ac:dyDescent="0.25">
      <c r="A458">
        <v>12218</v>
      </c>
      <c r="B458" t="s">
        <v>5000</v>
      </c>
      <c r="C458" t="s">
        <v>5001</v>
      </c>
      <c r="D458" t="s">
        <v>5235</v>
      </c>
      <c r="E458" s="14" t="str">
        <f>VLOOKUP(Tabla1[[#This Row],[Clave de artículo ]],Hoja1!$N:$R,5,FALSE)</f>
        <v>CYCN</v>
      </c>
      <c r="F458">
        <v>303</v>
      </c>
      <c r="G458">
        <v>51</v>
      </c>
      <c r="H458" s="1">
        <v>43802</v>
      </c>
      <c r="I458">
        <v>1</v>
      </c>
      <c r="J458">
        <v>337.56119999999999</v>
      </c>
      <c r="K458">
        <v>-2</v>
      </c>
      <c r="L458" s="14">
        <f>ABS(Tabla1[[#This Row],[Cantidad ]])</f>
        <v>2</v>
      </c>
      <c r="M458" s="14">
        <f>Tabla1[[#This Row],[cant]]*Tabla1[[#This Row],[Precio ]]</f>
        <v>675.12239999999997</v>
      </c>
      <c r="N458" s="14">
        <f>+Tabla1[[#This Row],[Cantidad ]]*Tabla1[[#This Row],[Precio ]]</f>
        <v>-675.12239999999997</v>
      </c>
    </row>
    <row r="459" spans="1:14" x14ac:dyDescent="0.25">
      <c r="A459">
        <v>12218</v>
      </c>
      <c r="B459" t="s">
        <v>4998</v>
      </c>
      <c r="C459" t="s">
        <v>4999</v>
      </c>
      <c r="D459" t="s">
        <v>5235</v>
      </c>
      <c r="E459" s="14" t="str">
        <f>VLOOKUP(Tabla1[[#This Row],[Clave de artículo ]],Hoja1!$N:$R,5,FALSE)</f>
        <v>CYCN</v>
      </c>
      <c r="F459">
        <v>303</v>
      </c>
      <c r="G459">
        <v>51</v>
      </c>
      <c r="H459" s="1">
        <v>43802</v>
      </c>
      <c r="I459">
        <v>1</v>
      </c>
      <c r="J459">
        <v>358.60860000000002</v>
      </c>
      <c r="K459">
        <v>-2</v>
      </c>
      <c r="L459" s="14">
        <f>ABS(Tabla1[[#This Row],[Cantidad ]])</f>
        <v>2</v>
      </c>
      <c r="M459" s="14">
        <f>Tabla1[[#This Row],[cant]]*Tabla1[[#This Row],[Precio ]]</f>
        <v>717.21720000000005</v>
      </c>
      <c r="N459" s="14">
        <f>+Tabla1[[#This Row],[Cantidad ]]*Tabla1[[#This Row],[Precio ]]</f>
        <v>-717.21720000000005</v>
      </c>
    </row>
    <row r="460" spans="1:14" x14ac:dyDescent="0.25">
      <c r="A460">
        <v>12217</v>
      </c>
      <c r="B460" t="s">
        <v>31</v>
      </c>
      <c r="C460" t="s">
        <v>5172</v>
      </c>
      <c r="D460" t="s">
        <v>5252</v>
      </c>
      <c r="E460" s="14" t="str">
        <f>VLOOKUP(Tabla1[[#This Row],[Clave de artículo ]],Hoja1!$N:$R,5,FALSE)</f>
        <v>COP</v>
      </c>
      <c r="F460">
        <v>39</v>
      </c>
      <c r="G460">
        <v>51</v>
      </c>
      <c r="H460" s="1">
        <v>43802</v>
      </c>
      <c r="I460">
        <v>1</v>
      </c>
      <c r="J460">
        <v>243.03620000000001</v>
      </c>
      <c r="K460">
        <v>-2</v>
      </c>
      <c r="L460" s="14">
        <f>ABS(Tabla1[[#This Row],[Cantidad ]])</f>
        <v>2</v>
      </c>
      <c r="M460" s="14">
        <f>Tabla1[[#This Row],[cant]]*Tabla1[[#This Row],[Precio ]]</f>
        <v>486.07240000000002</v>
      </c>
      <c r="N460" s="14">
        <f>+Tabla1[[#This Row],[Cantidad ]]*Tabla1[[#This Row],[Precio ]]</f>
        <v>-486.07240000000002</v>
      </c>
    </row>
    <row r="461" spans="1:14" x14ac:dyDescent="0.25">
      <c r="A461">
        <v>12217</v>
      </c>
      <c r="B461" t="s">
        <v>315</v>
      </c>
      <c r="C461" t="s">
        <v>316</v>
      </c>
      <c r="D461" t="s">
        <v>5232</v>
      </c>
      <c r="E461" s="14" t="str">
        <f>VLOOKUP(Tabla1[[#This Row],[Clave de artículo ]],Hoja1!$N:$R,5,FALSE)</f>
        <v>CYCN</v>
      </c>
      <c r="F461">
        <v>39</v>
      </c>
      <c r="G461">
        <v>51</v>
      </c>
      <c r="H461" s="1">
        <v>43802</v>
      </c>
      <c r="I461">
        <v>1</v>
      </c>
      <c r="J461">
        <v>115.86969999999999</v>
      </c>
      <c r="K461">
        <v>-6</v>
      </c>
      <c r="L461" s="14">
        <f>ABS(Tabla1[[#This Row],[Cantidad ]])</f>
        <v>6</v>
      </c>
      <c r="M461" s="14">
        <f>Tabla1[[#This Row],[cant]]*Tabla1[[#This Row],[Precio ]]</f>
        <v>695.21820000000002</v>
      </c>
      <c r="N461" s="14">
        <f>+Tabla1[[#This Row],[Cantidad ]]*Tabla1[[#This Row],[Precio ]]</f>
        <v>-695.21820000000002</v>
      </c>
    </row>
    <row r="462" spans="1:14" x14ac:dyDescent="0.25">
      <c r="A462">
        <v>12216</v>
      </c>
      <c r="B462" t="s">
        <v>829</v>
      </c>
      <c r="C462" t="s">
        <v>170</v>
      </c>
      <c r="D462" t="s">
        <v>5233</v>
      </c>
      <c r="E462" s="14" t="str">
        <f>VLOOKUP(Tabla1[[#This Row],[Clave de artículo ]],Hoja1!$N:$R,5,FALSE)</f>
        <v>CYCN</v>
      </c>
      <c r="F462">
        <v>187</v>
      </c>
      <c r="G462">
        <v>51</v>
      </c>
      <c r="H462" s="1">
        <v>43802</v>
      </c>
      <c r="I462">
        <v>1</v>
      </c>
      <c r="J462">
        <v>109.0538</v>
      </c>
      <c r="K462">
        <v>-1</v>
      </c>
      <c r="L462" s="14">
        <f>ABS(Tabla1[[#This Row],[Cantidad ]])</f>
        <v>1</v>
      </c>
      <c r="M462" s="14">
        <f>Tabla1[[#This Row],[cant]]*Tabla1[[#This Row],[Precio ]]</f>
        <v>109.0538</v>
      </c>
      <c r="N462" s="14">
        <f>+Tabla1[[#This Row],[Cantidad ]]*Tabla1[[#This Row],[Precio ]]</f>
        <v>-109.0538</v>
      </c>
    </row>
    <row r="463" spans="1:14" x14ac:dyDescent="0.25">
      <c r="A463">
        <v>12215</v>
      </c>
      <c r="B463" t="s">
        <v>252</v>
      </c>
      <c r="C463" t="s">
        <v>253</v>
      </c>
      <c r="D463" t="s">
        <v>5257</v>
      </c>
      <c r="E463" s="14" t="str">
        <f>VLOOKUP(Tabla1[[#This Row],[Clave de artículo ]],Hoja1!$N:$R,5,FALSE)</f>
        <v>CYCN</v>
      </c>
      <c r="F463" t="s">
        <v>64</v>
      </c>
      <c r="G463">
        <v>51</v>
      </c>
      <c r="H463" s="1">
        <v>43802</v>
      </c>
      <c r="I463"/>
      <c r="J463">
        <v>229.08750000000001</v>
      </c>
      <c r="K463">
        <v>-1</v>
      </c>
      <c r="L463" s="14">
        <f>ABS(Tabla1[[#This Row],[Cantidad ]])</f>
        <v>1</v>
      </c>
      <c r="M463" s="14">
        <f>Tabla1[[#This Row],[cant]]*Tabla1[[#This Row],[Precio ]]</f>
        <v>229.08750000000001</v>
      </c>
      <c r="N463" s="14">
        <f>+Tabla1[[#This Row],[Cantidad ]]*Tabla1[[#This Row],[Precio ]]</f>
        <v>-229.08750000000001</v>
      </c>
    </row>
    <row r="464" spans="1:14" x14ac:dyDescent="0.25">
      <c r="A464">
        <v>12214</v>
      </c>
      <c r="B464" t="s">
        <v>68</v>
      </c>
      <c r="C464" t="s">
        <v>5287</v>
      </c>
      <c r="D464" t="s">
        <v>5230</v>
      </c>
      <c r="E464" s="14" t="str">
        <f>VLOOKUP(Tabla1[[#This Row],[Clave de artículo ]],Hoja1!$N:$R,5,FALSE)</f>
        <v>CYCN</v>
      </c>
      <c r="F464">
        <v>71</v>
      </c>
      <c r="G464">
        <v>51</v>
      </c>
      <c r="H464" s="1">
        <v>43802</v>
      </c>
      <c r="I464">
        <v>1</v>
      </c>
      <c r="J464">
        <v>278.39929999999998</v>
      </c>
      <c r="K464">
        <v>-3</v>
      </c>
      <c r="L464" s="14">
        <f>ABS(Tabla1[[#This Row],[Cantidad ]])</f>
        <v>3</v>
      </c>
      <c r="M464" s="14">
        <f>Tabla1[[#This Row],[cant]]*Tabla1[[#This Row],[Precio ]]</f>
        <v>835.19789999999989</v>
      </c>
      <c r="N464" s="14">
        <f>+Tabla1[[#This Row],[Cantidad ]]*Tabla1[[#This Row],[Precio ]]</f>
        <v>-835.19789999999989</v>
      </c>
    </row>
    <row r="465" spans="1:14" x14ac:dyDescent="0.25">
      <c r="A465">
        <v>12213</v>
      </c>
      <c r="B465" t="s">
        <v>829</v>
      </c>
      <c r="C465" t="s">
        <v>170</v>
      </c>
      <c r="D465" t="s">
        <v>5233</v>
      </c>
      <c r="E465" s="14" t="str">
        <f>VLOOKUP(Tabla1[[#This Row],[Clave de artículo ]],Hoja1!$N:$R,5,FALSE)</f>
        <v>CYCN</v>
      </c>
      <c r="F465">
        <v>31</v>
      </c>
      <c r="G465">
        <v>51</v>
      </c>
      <c r="H465" s="1">
        <v>43802</v>
      </c>
      <c r="I465">
        <v>1</v>
      </c>
      <c r="J465">
        <v>109.0538</v>
      </c>
      <c r="K465">
        <v>-1</v>
      </c>
      <c r="L465" s="14">
        <f>ABS(Tabla1[[#This Row],[Cantidad ]])</f>
        <v>1</v>
      </c>
      <c r="M465" s="14">
        <f>Tabla1[[#This Row],[cant]]*Tabla1[[#This Row],[Precio ]]</f>
        <v>109.0538</v>
      </c>
      <c r="N465" s="14">
        <f>+Tabla1[[#This Row],[Cantidad ]]*Tabla1[[#This Row],[Precio ]]</f>
        <v>-109.0538</v>
      </c>
    </row>
    <row r="466" spans="1:14" x14ac:dyDescent="0.25">
      <c r="A466">
        <v>12213</v>
      </c>
      <c r="B466" t="s">
        <v>978</v>
      </c>
      <c r="C466" t="s">
        <v>979</v>
      </c>
      <c r="D466" t="s">
        <v>5233</v>
      </c>
      <c r="E466" s="14" t="str">
        <f>VLOOKUP(Tabla1[[#This Row],[Clave de artículo ]],Hoja1!$N:$R,5,FALSE)</f>
        <v>CYCN</v>
      </c>
      <c r="F466">
        <v>31</v>
      </c>
      <c r="G466">
        <v>51</v>
      </c>
      <c r="H466" s="1">
        <v>43802</v>
      </c>
      <c r="I466">
        <v>1</v>
      </c>
      <c r="J466">
        <v>109.0538</v>
      </c>
      <c r="K466">
        <v>-3</v>
      </c>
      <c r="L466" s="14">
        <f>ABS(Tabla1[[#This Row],[Cantidad ]])</f>
        <v>3</v>
      </c>
      <c r="M466" s="14">
        <f>Tabla1[[#This Row],[cant]]*Tabla1[[#This Row],[Precio ]]</f>
        <v>327.16139999999996</v>
      </c>
      <c r="N466" s="14">
        <f>+Tabla1[[#This Row],[Cantidad ]]*Tabla1[[#This Row],[Precio ]]</f>
        <v>-327.16139999999996</v>
      </c>
    </row>
    <row r="467" spans="1:14" x14ac:dyDescent="0.25">
      <c r="A467">
        <v>12213</v>
      </c>
      <c r="B467" t="s">
        <v>252</v>
      </c>
      <c r="C467" t="s">
        <v>253</v>
      </c>
      <c r="D467" t="s">
        <v>5257</v>
      </c>
      <c r="E467" s="14" t="str">
        <f>VLOOKUP(Tabla1[[#This Row],[Clave de artículo ]],Hoja1!$N:$R,5,FALSE)</f>
        <v>CYCN</v>
      </c>
      <c r="F467">
        <v>31</v>
      </c>
      <c r="G467">
        <v>51</v>
      </c>
      <c r="H467" s="1">
        <v>43802</v>
      </c>
      <c r="I467">
        <v>1</v>
      </c>
      <c r="J467">
        <v>173.55109999999999</v>
      </c>
      <c r="K467">
        <v>-1</v>
      </c>
      <c r="L467" s="14">
        <f>ABS(Tabla1[[#This Row],[Cantidad ]])</f>
        <v>1</v>
      </c>
      <c r="M467" s="14">
        <f>Tabla1[[#This Row],[cant]]*Tabla1[[#This Row],[Precio ]]</f>
        <v>173.55109999999999</v>
      </c>
      <c r="N467" s="14">
        <f>+Tabla1[[#This Row],[Cantidad ]]*Tabla1[[#This Row],[Precio ]]</f>
        <v>-173.55109999999999</v>
      </c>
    </row>
    <row r="468" spans="1:14" x14ac:dyDescent="0.25">
      <c r="A468">
        <v>12212</v>
      </c>
      <c r="B468" t="s">
        <v>207</v>
      </c>
      <c r="C468" t="s">
        <v>208</v>
      </c>
      <c r="D468" t="s">
        <v>5233</v>
      </c>
      <c r="E468" s="14" t="str">
        <f>VLOOKUP(Tabla1[[#This Row],[Clave de artículo ]],Hoja1!$N:$R,5,FALSE)</f>
        <v>CYCN</v>
      </c>
      <c r="F468">
        <v>135</v>
      </c>
      <c r="G468">
        <v>51</v>
      </c>
      <c r="H468" s="1">
        <v>43802</v>
      </c>
      <c r="I468">
        <v>1</v>
      </c>
      <c r="J468">
        <v>181.41730000000001</v>
      </c>
      <c r="K468">
        <v>-1</v>
      </c>
      <c r="L468" s="14">
        <f>ABS(Tabla1[[#This Row],[Cantidad ]])</f>
        <v>1</v>
      </c>
      <c r="M468" s="14">
        <f>Tabla1[[#This Row],[cant]]*Tabla1[[#This Row],[Precio ]]</f>
        <v>181.41730000000001</v>
      </c>
      <c r="N468" s="14">
        <f>+Tabla1[[#This Row],[Cantidad ]]*Tabla1[[#This Row],[Precio ]]</f>
        <v>-181.41730000000001</v>
      </c>
    </row>
    <row r="469" spans="1:14" x14ac:dyDescent="0.25">
      <c r="A469">
        <v>12212</v>
      </c>
      <c r="B469" t="s">
        <v>173</v>
      </c>
      <c r="C469" t="s">
        <v>174</v>
      </c>
      <c r="D469" t="s">
        <v>5233</v>
      </c>
      <c r="E469" s="14" t="str">
        <f>VLOOKUP(Tabla1[[#This Row],[Clave de artículo ]],Hoja1!$N:$R,5,FALSE)</f>
        <v>CYCN</v>
      </c>
      <c r="F469">
        <v>135</v>
      </c>
      <c r="G469">
        <v>51</v>
      </c>
      <c r="H469" s="1">
        <v>43802</v>
      </c>
      <c r="I469">
        <v>1</v>
      </c>
      <c r="J469">
        <v>139.7252</v>
      </c>
      <c r="K469">
        <v>-2</v>
      </c>
      <c r="L469" s="14">
        <f>ABS(Tabla1[[#This Row],[Cantidad ]])</f>
        <v>2</v>
      </c>
      <c r="M469" s="14">
        <f>Tabla1[[#This Row],[cant]]*Tabla1[[#This Row],[Precio ]]</f>
        <v>279.4504</v>
      </c>
      <c r="N469" s="14">
        <f>+Tabla1[[#This Row],[Cantidad ]]*Tabla1[[#This Row],[Precio ]]</f>
        <v>-279.4504</v>
      </c>
    </row>
    <row r="470" spans="1:14" x14ac:dyDescent="0.25">
      <c r="A470">
        <v>12212</v>
      </c>
      <c r="B470" t="s">
        <v>415</v>
      </c>
      <c r="C470" t="s">
        <v>416</v>
      </c>
      <c r="D470" t="s">
        <v>5233</v>
      </c>
      <c r="E470" s="14" t="str">
        <f>VLOOKUP(Tabla1[[#This Row],[Clave de artículo ]],Hoja1!$N:$R,5,FALSE)</f>
        <v>CYCN</v>
      </c>
      <c r="F470">
        <v>135</v>
      </c>
      <c r="G470">
        <v>51</v>
      </c>
      <c r="H470" s="1">
        <v>43802</v>
      </c>
      <c r="I470">
        <v>1</v>
      </c>
      <c r="J470">
        <v>292.31920000000002</v>
      </c>
      <c r="K470">
        <v>-2</v>
      </c>
      <c r="L470" s="14">
        <f>ABS(Tabla1[[#This Row],[Cantidad ]])</f>
        <v>2</v>
      </c>
      <c r="M470" s="14">
        <f>Tabla1[[#This Row],[cant]]*Tabla1[[#This Row],[Precio ]]</f>
        <v>584.63840000000005</v>
      </c>
      <c r="N470" s="14">
        <f>+Tabla1[[#This Row],[Cantidad ]]*Tabla1[[#This Row],[Precio ]]</f>
        <v>-584.63840000000005</v>
      </c>
    </row>
    <row r="471" spans="1:14" x14ac:dyDescent="0.25">
      <c r="A471">
        <v>12211</v>
      </c>
      <c r="B471" t="s">
        <v>948</v>
      </c>
      <c r="C471" t="s">
        <v>949</v>
      </c>
      <c r="D471" t="s">
        <v>5243</v>
      </c>
      <c r="E471" s="14" t="str">
        <f>VLOOKUP(Tabla1[[#This Row],[Clave de artículo ]],Hoja1!$N:$R,5,FALSE)</f>
        <v>TI</v>
      </c>
      <c r="F471">
        <v>211</v>
      </c>
      <c r="G471">
        <v>51</v>
      </c>
      <c r="H471" s="1">
        <v>43802</v>
      </c>
      <c r="I471">
        <v>1</v>
      </c>
      <c r="J471">
        <v>120.19</v>
      </c>
      <c r="K471">
        <v>-1</v>
      </c>
      <c r="L471" s="14">
        <f>ABS(Tabla1[[#This Row],[Cantidad ]])</f>
        <v>1</v>
      </c>
      <c r="M471" s="14">
        <f>Tabla1[[#This Row],[cant]]*Tabla1[[#This Row],[Precio ]]</f>
        <v>120.19</v>
      </c>
      <c r="N471" s="14">
        <f>+Tabla1[[#This Row],[Cantidad ]]*Tabla1[[#This Row],[Precio ]]</f>
        <v>-120.19</v>
      </c>
    </row>
    <row r="472" spans="1:14" x14ac:dyDescent="0.25">
      <c r="A472">
        <v>12211</v>
      </c>
      <c r="B472" t="s">
        <v>950</v>
      </c>
      <c r="C472" t="s">
        <v>951</v>
      </c>
      <c r="D472" t="s">
        <v>5243</v>
      </c>
      <c r="E472" s="14" t="str">
        <f>VLOOKUP(Tabla1[[#This Row],[Clave de artículo ]],Hoja1!$N:$R,5,FALSE)</f>
        <v>TI</v>
      </c>
      <c r="F472">
        <v>211</v>
      </c>
      <c r="G472">
        <v>51</v>
      </c>
      <c r="H472" s="1">
        <v>43802</v>
      </c>
      <c r="I472">
        <v>1</v>
      </c>
      <c r="J472">
        <v>120.19</v>
      </c>
      <c r="K472">
        <v>-1</v>
      </c>
      <c r="L472" s="14">
        <f>ABS(Tabla1[[#This Row],[Cantidad ]])</f>
        <v>1</v>
      </c>
      <c r="M472" s="14">
        <f>Tabla1[[#This Row],[cant]]*Tabla1[[#This Row],[Precio ]]</f>
        <v>120.19</v>
      </c>
      <c r="N472" s="14">
        <f>+Tabla1[[#This Row],[Cantidad ]]*Tabla1[[#This Row],[Precio ]]</f>
        <v>-120.19</v>
      </c>
    </row>
    <row r="473" spans="1:14" x14ac:dyDescent="0.25">
      <c r="A473">
        <v>12211</v>
      </c>
      <c r="B473" t="s">
        <v>596</v>
      </c>
      <c r="C473" t="s">
        <v>597</v>
      </c>
      <c r="D473" t="s">
        <v>5243</v>
      </c>
      <c r="E473" s="14" t="str">
        <f>VLOOKUP(Tabla1[[#This Row],[Clave de artículo ]],Hoja1!$N:$R,5,FALSE)</f>
        <v>TI</v>
      </c>
      <c r="F473">
        <v>211</v>
      </c>
      <c r="G473">
        <v>51</v>
      </c>
      <c r="H473" s="1">
        <v>43802</v>
      </c>
      <c r="I473">
        <v>1</v>
      </c>
      <c r="J473">
        <v>120.19</v>
      </c>
      <c r="K473">
        <v>-1</v>
      </c>
      <c r="L473" s="14">
        <f>ABS(Tabla1[[#This Row],[Cantidad ]])</f>
        <v>1</v>
      </c>
      <c r="M473" s="14">
        <f>Tabla1[[#This Row],[cant]]*Tabla1[[#This Row],[Precio ]]</f>
        <v>120.19</v>
      </c>
      <c r="N473" s="14">
        <f>+Tabla1[[#This Row],[Cantidad ]]*Tabla1[[#This Row],[Precio ]]</f>
        <v>-120.19</v>
      </c>
    </row>
    <row r="474" spans="1:14" x14ac:dyDescent="0.25">
      <c r="A474">
        <v>12211</v>
      </c>
      <c r="B474" t="s">
        <v>952</v>
      </c>
      <c r="C474" t="s">
        <v>953</v>
      </c>
      <c r="D474" t="s">
        <v>5243</v>
      </c>
      <c r="E474" s="14" t="str">
        <f>VLOOKUP(Tabla1[[#This Row],[Clave de artículo ]],Hoja1!$N:$R,5,FALSE)</f>
        <v>TI</v>
      </c>
      <c r="F474">
        <v>211</v>
      </c>
      <c r="G474">
        <v>51</v>
      </c>
      <c r="H474" s="1">
        <v>43802</v>
      </c>
      <c r="I474">
        <v>1</v>
      </c>
      <c r="J474">
        <v>120.19</v>
      </c>
      <c r="K474">
        <v>-1</v>
      </c>
      <c r="L474" s="14">
        <f>ABS(Tabla1[[#This Row],[Cantidad ]])</f>
        <v>1</v>
      </c>
      <c r="M474" s="14">
        <f>Tabla1[[#This Row],[cant]]*Tabla1[[#This Row],[Precio ]]</f>
        <v>120.19</v>
      </c>
      <c r="N474" s="14">
        <f>+Tabla1[[#This Row],[Cantidad ]]*Tabla1[[#This Row],[Precio ]]</f>
        <v>-120.19</v>
      </c>
    </row>
    <row r="475" spans="1:14" x14ac:dyDescent="0.25">
      <c r="A475">
        <v>12210</v>
      </c>
      <c r="B475" t="s">
        <v>5390</v>
      </c>
      <c r="C475" t="s">
        <v>5391</v>
      </c>
      <c r="D475" t="s">
        <v>5375</v>
      </c>
      <c r="E475" s="14" t="str">
        <f>VLOOKUP(Tabla1[[#This Row],[Clave de artículo ]],Hoja1!$N:$R,5,FALSE)</f>
        <v>TI</v>
      </c>
      <c r="F475" t="s">
        <v>64</v>
      </c>
      <c r="G475">
        <v>51</v>
      </c>
      <c r="H475" s="1">
        <v>43802</v>
      </c>
      <c r="I475"/>
      <c r="J475">
        <v>61.5</v>
      </c>
      <c r="K475">
        <v>-1</v>
      </c>
      <c r="L475" s="14">
        <f>ABS(Tabla1[[#This Row],[Cantidad ]])</f>
        <v>1</v>
      </c>
      <c r="M475" s="14">
        <f>Tabla1[[#This Row],[cant]]*Tabla1[[#This Row],[Precio ]]</f>
        <v>61.5</v>
      </c>
      <c r="N475" s="14">
        <f>+Tabla1[[#This Row],[Cantidad ]]*Tabla1[[#This Row],[Precio ]]</f>
        <v>-61.5</v>
      </c>
    </row>
    <row r="476" spans="1:14" x14ac:dyDescent="0.25">
      <c r="A476">
        <v>12210</v>
      </c>
      <c r="B476" t="s">
        <v>5373</v>
      </c>
      <c r="C476" t="s">
        <v>5374</v>
      </c>
      <c r="D476" t="s">
        <v>5375</v>
      </c>
      <c r="E476" s="14" t="str">
        <f>VLOOKUP(Tabla1[[#This Row],[Clave de artículo ]],Hoja1!$N:$R,5,FALSE)</f>
        <v>TI</v>
      </c>
      <c r="F476" t="s">
        <v>64</v>
      </c>
      <c r="G476">
        <v>51</v>
      </c>
      <c r="H476" s="1">
        <v>43802</v>
      </c>
      <c r="I476"/>
      <c r="J476">
        <v>61.5</v>
      </c>
      <c r="K476">
        <v>-1</v>
      </c>
      <c r="L476" s="14">
        <f>ABS(Tabla1[[#This Row],[Cantidad ]])</f>
        <v>1</v>
      </c>
      <c r="M476" s="14">
        <f>Tabla1[[#This Row],[cant]]*Tabla1[[#This Row],[Precio ]]</f>
        <v>61.5</v>
      </c>
      <c r="N476" s="14">
        <f>+Tabla1[[#This Row],[Cantidad ]]*Tabla1[[#This Row],[Precio ]]</f>
        <v>-61.5</v>
      </c>
    </row>
    <row r="477" spans="1:14" x14ac:dyDescent="0.25">
      <c r="A477">
        <v>12210</v>
      </c>
      <c r="B477" t="s">
        <v>5392</v>
      </c>
      <c r="C477" t="s">
        <v>5393</v>
      </c>
      <c r="D477" t="s">
        <v>5375</v>
      </c>
      <c r="E477" s="14" t="str">
        <f>VLOOKUP(Tabla1[[#This Row],[Clave de artículo ]],Hoja1!$N:$R,5,FALSE)</f>
        <v>TI</v>
      </c>
      <c r="F477" t="s">
        <v>64</v>
      </c>
      <c r="G477">
        <v>51</v>
      </c>
      <c r="H477" s="1">
        <v>43802</v>
      </c>
      <c r="I477"/>
      <c r="J477">
        <v>61.5</v>
      </c>
      <c r="K477">
        <v>-1</v>
      </c>
      <c r="L477" s="14">
        <f>ABS(Tabla1[[#This Row],[Cantidad ]])</f>
        <v>1</v>
      </c>
      <c r="M477" s="14">
        <f>Tabla1[[#This Row],[cant]]*Tabla1[[#This Row],[Precio ]]</f>
        <v>61.5</v>
      </c>
      <c r="N477" s="14">
        <f>+Tabla1[[#This Row],[Cantidad ]]*Tabla1[[#This Row],[Precio ]]</f>
        <v>-61.5</v>
      </c>
    </row>
    <row r="478" spans="1:14" x14ac:dyDescent="0.25">
      <c r="A478">
        <v>12209</v>
      </c>
      <c r="B478" t="s">
        <v>209</v>
      </c>
      <c r="C478" t="s">
        <v>599</v>
      </c>
      <c r="D478" t="s">
        <v>5250</v>
      </c>
      <c r="E478" s="14" t="str">
        <f>VLOOKUP(Tabla1[[#This Row],[Clave de artículo ]],Hoja1!$N:$R,5,FALSE)</f>
        <v>INS</v>
      </c>
      <c r="F478">
        <v>53</v>
      </c>
      <c r="G478">
        <v>51</v>
      </c>
      <c r="H478" s="1">
        <v>43802</v>
      </c>
      <c r="I478">
        <v>1</v>
      </c>
      <c r="J478">
        <v>39.291699999999999</v>
      </c>
      <c r="K478">
        <v>-2</v>
      </c>
      <c r="L478" s="14">
        <f>ABS(Tabla1[[#This Row],[Cantidad ]])</f>
        <v>2</v>
      </c>
      <c r="M478" s="14">
        <f>Tabla1[[#This Row],[cant]]*Tabla1[[#This Row],[Precio ]]</f>
        <v>78.583399999999997</v>
      </c>
      <c r="N478" s="14">
        <f>+Tabla1[[#This Row],[Cantidad ]]*Tabla1[[#This Row],[Precio ]]</f>
        <v>-78.583399999999997</v>
      </c>
    </row>
    <row r="479" spans="1:14" x14ac:dyDescent="0.25">
      <c r="A479">
        <v>12209</v>
      </c>
      <c r="B479" t="s">
        <v>210</v>
      </c>
      <c r="C479" t="s">
        <v>5264</v>
      </c>
      <c r="D479" t="s">
        <v>5265</v>
      </c>
      <c r="E479" s="14" t="str">
        <f>VLOOKUP(Tabla1[[#This Row],[Clave de artículo ]],Hoja1!$N:$R,5,FALSE)</f>
        <v>COP</v>
      </c>
      <c r="F479">
        <v>53</v>
      </c>
      <c r="G479">
        <v>51</v>
      </c>
      <c r="H479" s="1">
        <v>43802</v>
      </c>
      <c r="I479">
        <v>1</v>
      </c>
      <c r="J479">
        <v>102.23180000000001</v>
      </c>
      <c r="K479">
        <v>-2</v>
      </c>
      <c r="L479" s="14">
        <f>ABS(Tabla1[[#This Row],[Cantidad ]])</f>
        <v>2</v>
      </c>
      <c r="M479" s="14">
        <f>Tabla1[[#This Row],[cant]]*Tabla1[[#This Row],[Precio ]]</f>
        <v>204.46360000000001</v>
      </c>
      <c r="N479" s="14">
        <f>+Tabla1[[#This Row],[Cantidad ]]*Tabla1[[#This Row],[Precio ]]</f>
        <v>-204.46360000000001</v>
      </c>
    </row>
    <row r="480" spans="1:14" x14ac:dyDescent="0.25">
      <c r="A480">
        <v>12208</v>
      </c>
      <c r="B480" t="s">
        <v>490</v>
      </c>
      <c r="C480" t="s">
        <v>754</v>
      </c>
      <c r="D480" t="s">
        <v>5233</v>
      </c>
      <c r="E480" s="14" t="str">
        <f>VLOOKUP(Tabla1[[#This Row],[Clave de artículo ]],Hoja1!$N:$R,5,FALSE)</f>
        <v>CYCN</v>
      </c>
      <c r="F480">
        <v>315</v>
      </c>
      <c r="G480">
        <v>51</v>
      </c>
      <c r="H480" s="1">
        <v>43801</v>
      </c>
      <c r="I480">
        <v>1</v>
      </c>
      <c r="J480">
        <v>106.47669999999999</v>
      </c>
      <c r="K480">
        <v>-3</v>
      </c>
      <c r="L480" s="14">
        <f>ABS(Tabla1[[#This Row],[Cantidad ]])</f>
        <v>3</v>
      </c>
      <c r="M480" s="14">
        <f>Tabla1[[#This Row],[cant]]*Tabla1[[#This Row],[Precio ]]</f>
        <v>319.43009999999998</v>
      </c>
      <c r="N480" s="14">
        <f>+Tabla1[[#This Row],[Cantidad ]]*Tabla1[[#This Row],[Precio ]]</f>
        <v>-319.43009999999998</v>
      </c>
    </row>
    <row r="481" spans="1:14" x14ac:dyDescent="0.25">
      <c r="A481">
        <v>12208</v>
      </c>
      <c r="B481" t="s">
        <v>254</v>
      </c>
      <c r="C481" t="s">
        <v>255</v>
      </c>
      <c r="D481" t="s">
        <v>5233</v>
      </c>
      <c r="E481" s="14" t="str">
        <f>VLOOKUP(Tabla1[[#This Row],[Clave de artículo ]],Hoja1!$N:$R,5,FALSE)</f>
        <v>CYCN</v>
      </c>
      <c r="F481">
        <v>315</v>
      </c>
      <c r="G481">
        <v>51</v>
      </c>
      <c r="H481" s="1">
        <v>43801</v>
      </c>
      <c r="I481">
        <v>1</v>
      </c>
      <c r="J481">
        <v>200.39320000000001</v>
      </c>
      <c r="K481">
        <v>-1</v>
      </c>
      <c r="L481" s="14">
        <f>ABS(Tabla1[[#This Row],[Cantidad ]])</f>
        <v>1</v>
      </c>
      <c r="M481" s="14">
        <f>Tabla1[[#This Row],[cant]]*Tabla1[[#This Row],[Precio ]]</f>
        <v>200.39320000000001</v>
      </c>
      <c r="N481" s="14">
        <f>+Tabla1[[#This Row],[Cantidad ]]*Tabla1[[#This Row],[Precio ]]</f>
        <v>-200.39320000000001</v>
      </c>
    </row>
    <row r="482" spans="1:14" x14ac:dyDescent="0.25">
      <c r="A482">
        <v>12208</v>
      </c>
      <c r="B482" t="s">
        <v>220</v>
      </c>
      <c r="C482" t="s">
        <v>221</v>
      </c>
      <c r="D482" t="s">
        <v>5233</v>
      </c>
      <c r="E482" s="14" t="str">
        <f>VLOOKUP(Tabla1[[#This Row],[Clave de artículo ]],Hoja1!$N:$R,5,FALSE)</f>
        <v>CYCN</v>
      </c>
      <c r="F482">
        <v>315</v>
      </c>
      <c r="G482">
        <v>51</v>
      </c>
      <c r="H482" s="1">
        <v>43801</v>
      </c>
      <c r="I482">
        <v>1</v>
      </c>
      <c r="J482">
        <v>200.39320000000001</v>
      </c>
      <c r="K482">
        <v>-1</v>
      </c>
      <c r="L482" s="14">
        <f>ABS(Tabla1[[#This Row],[Cantidad ]])</f>
        <v>1</v>
      </c>
      <c r="M482" s="14">
        <f>Tabla1[[#This Row],[cant]]*Tabla1[[#This Row],[Precio ]]</f>
        <v>200.39320000000001</v>
      </c>
      <c r="N482" s="14">
        <f>+Tabla1[[#This Row],[Cantidad ]]*Tabla1[[#This Row],[Precio ]]</f>
        <v>-200.39320000000001</v>
      </c>
    </row>
    <row r="483" spans="1:14" x14ac:dyDescent="0.25">
      <c r="A483">
        <v>12208</v>
      </c>
      <c r="B483" t="s">
        <v>256</v>
      </c>
      <c r="C483" t="s">
        <v>257</v>
      </c>
      <c r="D483" t="s">
        <v>5233</v>
      </c>
      <c r="E483" s="14" t="str">
        <f>VLOOKUP(Tabla1[[#This Row],[Clave de artículo ]],Hoja1!$N:$R,5,FALSE)</f>
        <v>CYCN</v>
      </c>
      <c r="F483">
        <v>315</v>
      </c>
      <c r="G483">
        <v>51</v>
      </c>
      <c r="H483" s="1">
        <v>43801</v>
      </c>
      <c r="I483">
        <v>1</v>
      </c>
      <c r="J483">
        <v>200.39320000000001</v>
      </c>
      <c r="K483">
        <v>-1</v>
      </c>
      <c r="L483" s="14">
        <f>ABS(Tabla1[[#This Row],[Cantidad ]])</f>
        <v>1</v>
      </c>
      <c r="M483" s="14">
        <f>Tabla1[[#This Row],[cant]]*Tabla1[[#This Row],[Precio ]]</f>
        <v>200.39320000000001</v>
      </c>
      <c r="N483" s="14">
        <f>+Tabla1[[#This Row],[Cantidad ]]*Tabla1[[#This Row],[Precio ]]</f>
        <v>-200.39320000000001</v>
      </c>
    </row>
    <row r="484" spans="1:14" x14ac:dyDescent="0.25">
      <c r="A484">
        <v>12208</v>
      </c>
      <c r="B484" t="s">
        <v>258</v>
      </c>
      <c r="C484" t="s">
        <v>259</v>
      </c>
      <c r="D484" t="s">
        <v>5233</v>
      </c>
      <c r="E484" s="14" t="str">
        <f>VLOOKUP(Tabla1[[#This Row],[Clave de artículo ]],Hoja1!$N:$R,5,FALSE)</f>
        <v>CYCN</v>
      </c>
      <c r="F484">
        <v>315</v>
      </c>
      <c r="G484">
        <v>51</v>
      </c>
      <c r="H484" s="1">
        <v>43801</v>
      </c>
      <c r="I484">
        <v>1</v>
      </c>
      <c r="J484">
        <v>200.39320000000001</v>
      </c>
      <c r="K484">
        <v>-1</v>
      </c>
      <c r="L484" s="14">
        <f>ABS(Tabla1[[#This Row],[Cantidad ]])</f>
        <v>1</v>
      </c>
      <c r="M484" s="14">
        <f>Tabla1[[#This Row],[cant]]*Tabla1[[#This Row],[Precio ]]</f>
        <v>200.39320000000001</v>
      </c>
      <c r="N484" s="14">
        <f>+Tabla1[[#This Row],[Cantidad ]]*Tabla1[[#This Row],[Precio ]]</f>
        <v>-200.39320000000001</v>
      </c>
    </row>
    <row r="485" spans="1:14" x14ac:dyDescent="0.25">
      <c r="A485">
        <v>12208</v>
      </c>
      <c r="B485" t="s">
        <v>315</v>
      </c>
      <c r="C485" t="s">
        <v>316</v>
      </c>
      <c r="D485" t="s">
        <v>5232</v>
      </c>
      <c r="E485" s="14" t="str">
        <f>VLOOKUP(Tabla1[[#This Row],[Clave de artículo ]],Hoja1!$N:$R,5,FALSE)</f>
        <v>CYCN</v>
      </c>
      <c r="F485">
        <v>315</v>
      </c>
      <c r="G485">
        <v>51</v>
      </c>
      <c r="H485" s="1">
        <v>43801</v>
      </c>
      <c r="I485">
        <v>1</v>
      </c>
      <c r="J485">
        <v>115.86969999999999</v>
      </c>
      <c r="K485">
        <v>-3</v>
      </c>
      <c r="L485" s="14">
        <f>ABS(Tabla1[[#This Row],[Cantidad ]])</f>
        <v>3</v>
      </c>
      <c r="M485" s="14">
        <f>Tabla1[[#This Row],[cant]]*Tabla1[[#This Row],[Precio ]]</f>
        <v>347.60910000000001</v>
      </c>
      <c r="N485" s="14">
        <f>+Tabla1[[#This Row],[Cantidad ]]*Tabla1[[#This Row],[Precio ]]</f>
        <v>-347.60910000000001</v>
      </c>
    </row>
    <row r="486" spans="1:14" x14ac:dyDescent="0.25">
      <c r="A486">
        <v>12207</v>
      </c>
      <c r="B486" t="s">
        <v>68</v>
      </c>
      <c r="C486" t="s">
        <v>5287</v>
      </c>
      <c r="D486" t="s">
        <v>5230</v>
      </c>
      <c r="E486" s="14" t="str">
        <f>VLOOKUP(Tabla1[[#This Row],[Clave de artículo ]],Hoja1!$N:$R,5,FALSE)</f>
        <v>CYCN</v>
      </c>
      <c r="F486">
        <v>38</v>
      </c>
      <c r="G486">
        <v>51</v>
      </c>
      <c r="H486" s="1">
        <v>43801</v>
      </c>
      <c r="I486">
        <v>1</v>
      </c>
      <c r="J486">
        <v>278.39929999999998</v>
      </c>
      <c r="K486">
        <v>-1</v>
      </c>
      <c r="L486" s="14">
        <f>ABS(Tabla1[[#This Row],[Cantidad ]])</f>
        <v>1</v>
      </c>
      <c r="M486" s="14">
        <f>Tabla1[[#This Row],[cant]]*Tabla1[[#This Row],[Precio ]]</f>
        <v>278.39929999999998</v>
      </c>
      <c r="N486" s="14">
        <f>+Tabla1[[#This Row],[Cantidad ]]*Tabla1[[#This Row],[Precio ]]</f>
        <v>-278.39929999999998</v>
      </c>
    </row>
    <row r="487" spans="1:14" x14ac:dyDescent="0.25">
      <c r="A487">
        <v>12207</v>
      </c>
      <c r="B487" t="s">
        <v>173</v>
      </c>
      <c r="C487" t="s">
        <v>174</v>
      </c>
      <c r="D487" t="s">
        <v>5233</v>
      </c>
      <c r="E487" s="14" t="str">
        <f>VLOOKUP(Tabla1[[#This Row],[Clave de artículo ]],Hoja1!$N:$R,5,FALSE)</f>
        <v>CYCN</v>
      </c>
      <c r="F487">
        <v>38</v>
      </c>
      <c r="G487">
        <v>51</v>
      </c>
      <c r="H487" s="1">
        <v>43801</v>
      </c>
      <c r="I487">
        <v>1</v>
      </c>
      <c r="J487">
        <v>139.7252</v>
      </c>
      <c r="K487">
        <v>-1</v>
      </c>
      <c r="L487" s="14">
        <f>ABS(Tabla1[[#This Row],[Cantidad ]])</f>
        <v>1</v>
      </c>
      <c r="M487" s="14">
        <f>Tabla1[[#This Row],[cant]]*Tabla1[[#This Row],[Precio ]]</f>
        <v>139.7252</v>
      </c>
      <c r="N487" s="14">
        <f>+Tabla1[[#This Row],[Cantidad ]]*Tabla1[[#This Row],[Precio ]]</f>
        <v>-139.7252</v>
      </c>
    </row>
    <row r="488" spans="1:14" x14ac:dyDescent="0.25">
      <c r="A488">
        <v>12207</v>
      </c>
      <c r="B488" t="s">
        <v>978</v>
      </c>
      <c r="C488" t="s">
        <v>979</v>
      </c>
      <c r="D488" t="s">
        <v>5233</v>
      </c>
      <c r="E488" s="14" t="str">
        <f>VLOOKUP(Tabla1[[#This Row],[Clave de artículo ]],Hoja1!$N:$R,5,FALSE)</f>
        <v>CYCN</v>
      </c>
      <c r="F488">
        <v>38</v>
      </c>
      <c r="G488">
        <v>51</v>
      </c>
      <c r="H488" s="1">
        <v>43801</v>
      </c>
      <c r="I488">
        <v>1</v>
      </c>
      <c r="J488">
        <v>109.0538</v>
      </c>
      <c r="K488">
        <v>-2</v>
      </c>
      <c r="L488" s="14">
        <f>ABS(Tabla1[[#This Row],[Cantidad ]])</f>
        <v>2</v>
      </c>
      <c r="M488" s="14">
        <f>Tabla1[[#This Row],[cant]]*Tabla1[[#This Row],[Precio ]]</f>
        <v>218.10759999999999</v>
      </c>
      <c r="N488" s="14">
        <f>+Tabla1[[#This Row],[Cantidad ]]*Tabla1[[#This Row],[Precio ]]</f>
        <v>-218.10759999999999</v>
      </c>
    </row>
    <row r="489" spans="1:14" x14ac:dyDescent="0.25">
      <c r="A489">
        <v>12206</v>
      </c>
      <c r="B489" t="s">
        <v>490</v>
      </c>
      <c r="C489" t="s">
        <v>754</v>
      </c>
      <c r="D489" t="s">
        <v>5233</v>
      </c>
      <c r="E489" s="14" t="str">
        <f>VLOOKUP(Tabla1[[#This Row],[Clave de artículo ]],Hoja1!$N:$R,5,FALSE)</f>
        <v>CYCN</v>
      </c>
      <c r="F489">
        <v>7</v>
      </c>
      <c r="G489">
        <v>51</v>
      </c>
      <c r="H489" s="1">
        <v>43801</v>
      </c>
      <c r="I489">
        <v>1</v>
      </c>
      <c r="J489">
        <v>106.47669999999999</v>
      </c>
      <c r="K489">
        <v>-4</v>
      </c>
      <c r="L489" s="14">
        <f>ABS(Tabla1[[#This Row],[Cantidad ]])</f>
        <v>4</v>
      </c>
      <c r="M489" s="14">
        <f>Tabla1[[#This Row],[cant]]*Tabla1[[#This Row],[Precio ]]</f>
        <v>425.90679999999998</v>
      </c>
      <c r="N489" s="14">
        <f>+Tabla1[[#This Row],[Cantidad ]]*Tabla1[[#This Row],[Precio ]]</f>
        <v>-425.90679999999998</v>
      </c>
    </row>
    <row r="490" spans="1:14" x14ac:dyDescent="0.25">
      <c r="A490">
        <v>12206</v>
      </c>
      <c r="B490" t="s">
        <v>5165</v>
      </c>
      <c r="C490" t="s">
        <v>5258</v>
      </c>
      <c r="D490" t="s">
        <v>5230</v>
      </c>
      <c r="E490" s="14" t="str">
        <f>VLOOKUP(Tabla1[[#This Row],[Clave de artículo ]],Hoja1!$N:$R,5,FALSE)</f>
        <v>CYCN</v>
      </c>
      <c r="F490">
        <v>7</v>
      </c>
      <c r="G490">
        <v>51</v>
      </c>
      <c r="H490" s="1">
        <v>43801</v>
      </c>
      <c r="I490">
        <v>1</v>
      </c>
      <c r="J490">
        <v>218.20939999999999</v>
      </c>
      <c r="K490">
        <v>-1</v>
      </c>
      <c r="L490" s="14">
        <f>ABS(Tabla1[[#This Row],[Cantidad ]])</f>
        <v>1</v>
      </c>
      <c r="M490" s="14">
        <f>Tabla1[[#This Row],[cant]]*Tabla1[[#This Row],[Precio ]]</f>
        <v>218.20939999999999</v>
      </c>
      <c r="N490" s="14">
        <f>+Tabla1[[#This Row],[Cantidad ]]*Tabla1[[#This Row],[Precio ]]</f>
        <v>-218.20939999999999</v>
      </c>
    </row>
    <row r="491" spans="1:14" x14ac:dyDescent="0.25">
      <c r="A491">
        <v>12206</v>
      </c>
      <c r="B491" t="s">
        <v>829</v>
      </c>
      <c r="C491" t="s">
        <v>170</v>
      </c>
      <c r="D491" t="s">
        <v>5233</v>
      </c>
      <c r="E491" s="14" t="str">
        <f>VLOOKUP(Tabla1[[#This Row],[Clave de artículo ]],Hoja1!$N:$R,5,FALSE)</f>
        <v>CYCN</v>
      </c>
      <c r="F491">
        <v>7</v>
      </c>
      <c r="G491">
        <v>51</v>
      </c>
      <c r="H491" s="1">
        <v>43801</v>
      </c>
      <c r="I491">
        <v>1</v>
      </c>
      <c r="J491">
        <v>109.0538</v>
      </c>
      <c r="K491">
        <v>-2</v>
      </c>
      <c r="L491" s="14">
        <f>ABS(Tabla1[[#This Row],[Cantidad ]])</f>
        <v>2</v>
      </c>
      <c r="M491" s="14">
        <f>Tabla1[[#This Row],[cant]]*Tabla1[[#This Row],[Precio ]]</f>
        <v>218.10759999999999</v>
      </c>
      <c r="N491" s="14">
        <f>+Tabla1[[#This Row],[Cantidad ]]*Tabla1[[#This Row],[Precio ]]</f>
        <v>-218.10759999999999</v>
      </c>
    </row>
    <row r="492" spans="1:14" x14ac:dyDescent="0.25">
      <c r="A492">
        <v>12206</v>
      </c>
      <c r="B492" t="s">
        <v>978</v>
      </c>
      <c r="C492" t="s">
        <v>979</v>
      </c>
      <c r="D492" t="s">
        <v>5233</v>
      </c>
      <c r="E492" s="14" t="str">
        <f>VLOOKUP(Tabla1[[#This Row],[Clave de artículo ]],Hoja1!$N:$R,5,FALSE)</f>
        <v>CYCN</v>
      </c>
      <c r="F492">
        <v>7</v>
      </c>
      <c r="G492">
        <v>51</v>
      </c>
      <c r="H492" s="1">
        <v>43801</v>
      </c>
      <c r="I492">
        <v>1</v>
      </c>
      <c r="J492">
        <v>85.345600000000005</v>
      </c>
      <c r="K492">
        <v>-8</v>
      </c>
      <c r="L492" s="14">
        <f>ABS(Tabla1[[#This Row],[Cantidad ]])</f>
        <v>8</v>
      </c>
      <c r="M492" s="14">
        <f>Tabla1[[#This Row],[cant]]*Tabla1[[#This Row],[Precio ]]</f>
        <v>682.76480000000004</v>
      </c>
      <c r="N492" s="14">
        <f>+Tabla1[[#This Row],[Cantidad ]]*Tabla1[[#This Row],[Precio ]]</f>
        <v>-682.76480000000004</v>
      </c>
    </row>
    <row r="493" spans="1:14" x14ac:dyDescent="0.25">
      <c r="A493">
        <v>12205</v>
      </c>
      <c r="B493" t="s">
        <v>968</v>
      </c>
      <c r="C493" t="s">
        <v>969</v>
      </c>
      <c r="D493" t="s">
        <v>5219</v>
      </c>
      <c r="E493" s="14" t="str">
        <f>VLOOKUP(Tabla1[[#This Row],[Clave de artículo ]],Hoja1!$N:$R,5,FALSE)</f>
        <v>INS</v>
      </c>
      <c r="F493" t="s">
        <v>64</v>
      </c>
      <c r="G493">
        <v>51</v>
      </c>
      <c r="H493" s="1">
        <v>43801</v>
      </c>
      <c r="I493"/>
      <c r="J493">
        <v>30.8642</v>
      </c>
      <c r="K493">
        <v>-2</v>
      </c>
      <c r="L493" s="14">
        <f>ABS(Tabla1[[#This Row],[Cantidad ]])</f>
        <v>2</v>
      </c>
      <c r="M493" s="14">
        <f>Tabla1[[#This Row],[cant]]*Tabla1[[#This Row],[Precio ]]</f>
        <v>61.728400000000001</v>
      </c>
      <c r="N493" s="14">
        <f>+Tabla1[[#This Row],[Cantidad ]]*Tabla1[[#This Row],[Precio ]]</f>
        <v>-61.728400000000001</v>
      </c>
    </row>
    <row r="494" spans="1:14" x14ac:dyDescent="0.25">
      <c r="A494">
        <v>12204</v>
      </c>
      <c r="B494" t="s">
        <v>5000</v>
      </c>
      <c r="C494" t="s">
        <v>5001</v>
      </c>
      <c r="D494" t="s">
        <v>5235</v>
      </c>
      <c r="E494" s="14" t="str">
        <f>VLOOKUP(Tabla1[[#This Row],[Clave de artículo ]],Hoja1!$N:$R,5,FALSE)</f>
        <v>CYCN</v>
      </c>
      <c r="F494">
        <v>50</v>
      </c>
      <c r="G494">
        <v>51</v>
      </c>
      <c r="H494" s="1">
        <v>43801</v>
      </c>
      <c r="I494">
        <v>1</v>
      </c>
      <c r="J494">
        <v>256.25</v>
      </c>
      <c r="K494">
        <v>-1</v>
      </c>
      <c r="L494" s="14">
        <f>ABS(Tabla1[[#This Row],[Cantidad ]])</f>
        <v>1</v>
      </c>
      <c r="M494" s="14">
        <f>Tabla1[[#This Row],[cant]]*Tabla1[[#This Row],[Precio ]]</f>
        <v>256.25</v>
      </c>
      <c r="N494" s="14">
        <f>+Tabla1[[#This Row],[Cantidad ]]*Tabla1[[#This Row],[Precio ]]</f>
        <v>-256.25</v>
      </c>
    </row>
    <row r="495" spans="1:14" x14ac:dyDescent="0.25">
      <c r="A495">
        <v>12203</v>
      </c>
      <c r="B495" t="s">
        <v>201</v>
      </c>
      <c r="C495" t="s">
        <v>1042</v>
      </c>
      <c r="D495" t="s">
        <v>5226</v>
      </c>
      <c r="E495" s="14" t="str">
        <f>VLOOKUP(Tabla1[[#This Row],[Clave de artículo ]],Hoja1!$N:$R,5,FALSE)</f>
        <v>INS</v>
      </c>
      <c r="F495">
        <v>2</v>
      </c>
      <c r="G495">
        <v>51</v>
      </c>
      <c r="H495" s="1">
        <v>43801</v>
      </c>
      <c r="I495">
        <v>1</v>
      </c>
      <c r="J495">
        <v>61.859699999999997</v>
      </c>
      <c r="K495">
        <v>-1</v>
      </c>
      <c r="L495" s="14">
        <f>ABS(Tabla1[[#This Row],[Cantidad ]])</f>
        <v>1</v>
      </c>
      <c r="M495" s="14">
        <f>Tabla1[[#This Row],[cant]]*Tabla1[[#This Row],[Precio ]]</f>
        <v>61.859699999999997</v>
      </c>
      <c r="N495" s="14">
        <f>+Tabla1[[#This Row],[Cantidad ]]*Tabla1[[#This Row],[Precio ]]</f>
        <v>-61.859699999999997</v>
      </c>
    </row>
    <row r="496" spans="1:14" x14ac:dyDescent="0.25">
      <c r="A496">
        <v>12203</v>
      </c>
      <c r="B496" t="s">
        <v>199</v>
      </c>
      <c r="C496" t="s">
        <v>200</v>
      </c>
      <c r="D496" t="s">
        <v>5232</v>
      </c>
      <c r="E496" s="14" t="str">
        <f>VLOOKUP(Tabla1[[#This Row],[Clave de artículo ]],Hoja1!$N:$R,5,FALSE)</f>
        <v>CYCN</v>
      </c>
      <c r="F496">
        <v>2</v>
      </c>
      <c r="G496">
        <v>51</v>
      </c>
      <c r="H496" s="1">
        <v>43801</v>
      </c>
      <c r="I496">
        <v>1</v>
      </c>
      <c r="J496">
        <v>85.001199999999997</v>
      </c>
      <c r="K496">
        <v>-1</v>
      </c>
      <c r="L496" s="14">
        <f>ABS(Tabla1[[#This Row],[Cantidad ]])</f>
        <v>1</v>
      </c>
      <c r="M496" s="14">
        <f>Tabla1[[#This Row],[cant]]*Tabla1[[#This Row],[Precio ]]</f>
        <v>85.001199999999997</v>
      </c>
      <c r="N496" s="14">
        <f>+Tabla1[[#This Row],[Cantidad ]]*Tabla1[[#This Row],[Precio ]]</f>
        <v>-85.001199999999997</v>
      </c>
    </row>
    <row r="497" spans="1:14" x14ac:dyDescent="0.25">
      <c r="A497">
        <v>12203</v>
      </c>
      <c r="B497" t="s">
        <v>2579</v>
      </c>
      <c r="C497" t="s">
        <v>2580</v>
      </c>
      <c r="D497" t="s">
        <v>5234</v>
      </c>
      <c r="E497" s="14" t="str">
        <f>VLOOKUP(Tabla1[[#This Row],[Clave de artículo ]],Hoja1!$N:$R,5,FALSE)</f>
        <v>VAR</v>
      </c>
      <c r="F497">
        <v>2</v>
      </c>
      <c r="G497">
        <v>51</v>
      </c>
      <c r="H497" s="1">
        <v>43801</v>
      </c>
      <c r="I497">
        <v>1</v>
      </c>
      <c r="J497">
        <v>33.189700000000002</v>
      </c>
      <c r="K497">
        <v>-5</v>
      </c>
      <c r="L497" s="14">
        <f>ABS(Tabla1[[#This Row],[Cantidad ]])</f>
        <v>5</v>
      </c>
      <c r="M497" s="14">
        <f>Tabla1[[#This Row],[cant]]*Tabla1[[#This Row],[Precio ]]</f>
        <v>165.94850000000002</v>
      </c>
      <c r="N497" s="14">
        <f>+Tabla1[[#This Row],[Cantidad ]]*Tabla1[[#This Row],[Precio ]]</f>
        <v>-165.94850000000002</v>
      </c>
    </row>
    <row r="498" spans="1:14" x14ac:dyDescent="0.25">
      <c r="A498">
        <v>12203</v>
      </c>
      <c r="B498" t="s">
        <v>252</v>
      </c>
      <c r="C498" t="s">
        <v>253</v>
      </c>
      <c r="D498" t="s">
        <v>5257</v>
      </c>
      <c r="E498" s="14" t="str">
        <f>VLOOKUP(Tabla1[[#This Row],[Clave de artículo ]],Hoja1!$N:$R,5,FALSE)</f>
        <v>CYCN</v>
      </c>
      <c r="F498">
        <v>2</v>
      </c>
      <c r="G498">
        <v>51</v>
      </c>
      <c r="H498" s="1">
        <v>43801</v>
      </c>
      <c r="I498">
        <v>1</v>
      </c>
      <c r="J498">
        <v>169.6944</v>
      </c>
      <c r="K498">
        <v>-3</v>
      </c>
      <c r="L498" s="14">
        <f>ABS(Tabla1[[#This Row],[Cantidad ]])</f>
        <v>3</v>
      </c>
      <c r="M498" s="14">
        <f>Tabla1[[#This Row],[cant]]*Tabla1[[#This Row],[Precio ]]</f>
        <v>509.08320000000003</v>
      </c>
      <c r="N498" s="14">
        <f>+Tabla1[[#This Row],[Cantidad ]]*Tabla1[[#This Row],[Precio ]]</f>
        <v>-509.08320000000003</v>
      </c>
    </row>
    <row r="499" spans="1:14" x14ac:dyDescent="0.25">
      <c r="A499">
        <v>12203</v>
      </c>
      <c r="B499" t="s">
        <v>8</v>
      </c>
      <c r="C499" t="s">
        <v>5173</v>
      </c>
      <c r="D499" t="s">
        <v>5249</v>
      </c>
      <c r="E499" s="14" t="str">
        <f>VLOOKUP(Tabla1[[#This Row],[Clave de artículo ]],Hoja1!$N:$R,5,FALSE)</f>
        <v>TI</v>
      </c>
      <c r="F499">
        <v>2</v>
      </c>
      <c r="G499">
        <v>51</v>
      </c>
      <c r="H499" s="1">
        <v>43801</v>
      </c>
      <c r="I499">
        <v>1</v>
      </c>
      <c r="J499">
        <v>86.206900000000005</v>
      </c>
      <c r="K499">
        <v>-1</v>
      </c>
      <c r="L499" s="14">
        <f>ABS(Tabla1[[#This Row],[Cantidad ]])</f>
        <v>1</v>
      </c>
      <c r="M499" s="14">
        <f>Tabla1[[#This Row],[cant]]*Tabla1[[#This Row],[Precio ]]</f>
        <v>86.206900000000005</v>
      </c>
      <c r="N499" s="14">
        <f>+Tabla1[[#This Row],[Cantidad ]]*Tabla1[[#This Row],[Precio ]]</f>
        <v>-86.206900000000005</v>
      </c>
    </row>
    <row r="500" spans="1:14" x14ac:dyDescent="0.25">
      <c r="A500">
        <v>12203</v>
      </c>
      <c r="B500" t="s">
        <v>11</v>
      </c>
      <c r="C500" t="s">
        <v>5174</v>
      </c>
      <c r="D500" t="s">
        <v>5249</v>
      </c>
      <c r="E500" s="14" t="str">
        <f>VLOOKUP(Tabla1[[#This Row],[Clave de artículo ]],Hoja1!$N:$R,5,FALSE)</f>
        <v>TI</v>
      </c>
      <c r="F500">
        <v>2</v>
      </c>
      <c r="G500">
        <v>51</v>
      </c>
      <c r="H500" s="1">
        <v>43801</v>
      </c>
      <c r="I500">
        <v>1</v>
      </c>
      <c r="J500">
        <v>86.206900000000005</v>
      </c>
      <c r="K500">
        <v>-1</v>
      </c>
      <c r="L500" s="14">
        <f>ABS(Tabla1[[#This Row],[Cantidad ]])</f>
        <v>1</v>
      </c>
      <c r="M500" s="14">
        <f>Tabla1[[#This Row],[cant]]*Tabla1[[#This Row],[Precio ]]</f>
        <v>86.206900000000005</v>
      </c>
      <c r="N500" s="14">
        <f>+Tabla1[[#This Row],[Cantidad ]]*Tabla1[[#This Row],[Precio ]]</f>
        <v>-86.206900000000005</v>
      </c>
    </row>
    <row r="501" spans="1:14" x14ac:dyDescent="0.25">
      <c r="A501">
        <v>12203</v>
      </c>
      <c r="B501" t="s">
        <v>22</v>
      </c>
      <c r="C501" t="s">
        <v>5175</v>
      </c>
      <c r="D501" t="s">
        <v>5249</v>
      </c>
      <c r="E501" s="14" t="str">
        <f>VLOOKUP(Tabla1[[#This Row],[Clave de artículo ]],Hoja1!$N:$R,5,FALSE)</f>
        <v>TI</v>
      </c>
      <c r="F501">
        <v>2</v>
      </c>
      <c r="G501">
        <v>51</v>
      </c>
      <c r="H501" s="1">
        <v>43801</v>
      </c>
      <c r="I501">
        <v>1</v>
      </c>
      <c r="J501">
        <v>86.206900000000005</v>
      </c>
      <c r="K501">
        <v>-1</v>
      </c>
      <c r="L501" s="14">
        <f>ABS(Tabla1[[#This Row],[Cantidad ]])</f>
        <v>1</v>
      </c>
      <c r="M501" s="14">
        <f>Tabla1[[#This Row],[cant]]*Tabla1[[#This Row],[Precio ]]</f>
        <v>86.206900000000005</v>
      </c>
      <c r="N501" s="14">
        <f>+Tabla1[[#This Row],[Cantidad ]]*Tabla1[[#This Row],[Precio ]]</f>
        <v>-86.206900000000005</v>
      </c>
    </row>
    <row r="502" spans="1:14" x14ac:dyDescent="0.25">
      <c r="A502">
        <v>12202</v>
      </c>
      <c r="B502" t="s">
        <v>490</v>
      </c>
      <c r="C502" t="s">
        <v>754</v>
      </c>
      <c r="D502" t="s">
        <v>5233</v>
      </c>
      <c r="E502" s="14" t="str">
        <f>VLOOKUP(Tabla1[[#This Row],[Clave de artículo ]],Hoja1!$N:$R,5,FALSE)</f>
        <v>CYCN</v>
      </c>
      <c r="F502">
        <v>76</v>
      </c>
      <c r="G502">
        <v>51</v>
      </c>
      <c r="H502" s="1">
        <v>43801</v>
      </c>
      <c r="I502">
        <v>1</v>
      </c>
      <c r="J502">
        <v>106.47669999999999</v>
      </c>
      <c r="K502">
        <v>-1</v>
      </c>
      <c r="L502" s="14">
        <f>ABS(Tabla1[[#This Row],[Cantidad ]])</f>
        <v>1</v>
      </c>
      <c r="M502" s="14">
        <f>Tabla1[[#This Row],[cant]]*Tabla1[[#This Row],[Precio ]]</f>
        <v>106.47669999999999</v>
      </c>
      <c r="N502" s="14">
        <f>+Tabla1[[#This Row],[Cantidad ]]*Tabla1[[#This Row],[Precio ]]</f>
        <v>-106.47669999999999</v>
      </c>
    </row>
    <row r="503" spans="1:14" x14ac:dyDescent="0.25">
      <c r="A503">
        <v>12202</v>
      </c>
      <c r="B503" t="s">
        <v>5296</v>
      </c>
      <c r="C503" t="s">
        <v>5297</v>
      </c>
      <c r="D503" t="s">
        <v>5233</v>
      </c>
      <c r="E503" s="14" t="str">
        <f>VLOOKUP(Tabla1[[#This Row],[Clave de artículo ]],Hoja1!$N:$R,5,FALSE)</f>
        <v>CYCN</v>
      </c>
      <c r="F503">
        <v>76</v>
      </c>
      <c r="G503">
        <v>51</v>
      </c>
      <c r="H503" s="1">
        <v>43801</v>
      </c>
      <c r="I503">
        <v>1</v>
      </c>
      <c r="J503">
        <v>520.51499999999999</v>
      </c>
      <c r="K503">
        <v>-1</v>
      </c>
      <c r="L503" s="14">
        <f>ABS(Tabla1[[#This Row],[Cantidad ]])</f>
        <v>1</v>
      </c>
      <c r="M503" s="14">
        <f>Tabla1[[#This Row],[cant]]*Tabla1[[#This Row],[Precio ]]</f>
        <v>520.51499999999999</v>
      </c>
      <c r="N503" s="14">
        <f>+Tabla1[[#This Row],[Cantidad ]]*Tabla1[[#This Row],[Precio ]]</f>
        <v>-520.51499999999999</v>
      </c>
    </row>
    <row r="504" spans="1:14" x14ac:dyDescent="0.25">
      <c r="A504">
        <v>12201</v>
      </c>
      <c r="B504" t="s">
        <v>5159</v>
      </c>
      <c r="C504" t="s">
        <v>5378</v>
      </c>
      <c r="D504" t="s">
        <v>5232</v>
      </c>
      <c r="E504" s="14" t="str">
        <f>VLOOKUP(Tabla1[[#This Row],[Clave de artículo ]],Hoja1!$N:$R,5,FALSE)</f>
        <v>CYCN</v>
      </c>
      <c r="F504" t="s">
        <v>64</v>
      </c>
      <c r="G504">
        <v>51</v>
      </c>
      <c r="H504" s="1">
        <v>43801</v>
      </c>
      <c r="I504"/>
      <c r="J504">
        <v>225.5</v>
      </c>
      <c r="K504">
        <v>-1</v>
      </c>
      <c r="L504" s="14">
        <f>ABS(Tabla1[[#This Row],[Cantidad ]])</f>
        <v>1</v>
      </c>
      <c r="M504" s="14">
        <f>Tabla1[[#This Row],[cant]]*Tabla1[[#This Row],[Precio ]]</f>
        <v>225.5</v>
      </c>
      <c r="N504" s="14">
        <f>+Tabla1[[#This Row],[Cantidad ]]*Tabla1[[#This Row],[Precio ]]</f>
        <v>-225.5</v>
      </c>
    </row>
    <row r="505" spans="1:14" x14ac:dyDescent="0.25">
      <c r="A505">
        <v>12201</v>
      </c>
      <c r="B505" t="s">
        <v>5143</v>
      </c>
      <c r="C505" t="s">
        <v>5144</v>
      </c>
      <c r="D505" t="s">
        <v>5232</v>
      </c>
      <c r="E505" s="14" t="str">
        <f>VLOOKUP(Tabla1[[#This Row],[Clave de artículo ]],Hoja1!$N:$R,5,FALSE)</f>
        <v>CYCN</v>
      </c>
      <c r="F505" t="s">
        <v>64</v>
      </c>
      <c r="G505">
        <v>51</v>
      </c>
      <c r="H505" s="1">
        <v>43801</v>
      </c>
      <c r="I505"/>
      <c r="J505">
        <v>184.5</v>
      </c>
      <c r="K505">
        <v>-1</v>
      </c>
      <c r="L505" s="14">
        <f>ABS(Tabla1[[#This Row],[Cantidad ]])</f>
        <v>1</v>
      </c>
      <c r="M505" s="14">
        <f>Tabla1[[#This Row],[cant]]*Tabla1[[#This Row],[Precio ]]</f>
        <v>184.5</v>
      </c>
      <c r="N505" s="14">
        <f>+Tabla1[[#This Row],[Cantidad ]]*Tabla1[[#This Row],[Precio ]]</f>
        <v>-184.5</v>
      </c>
    </row>
    <row r="506" spans="1:14" x14ac:dyDescent="0.25">
      <c r="A506">
        <v>12200</v>
      </c>
      <c r="B506" t="s">
        <v>464</v>
      </c>
      <c r="C506" t="s">
        <v>465</v>
      </c>
      <c r="D506" t="s">
        <v>5227</v>
      </c>
      <c r="E506" s="14" t="str">
        <f>VLOOKUP(Tabla1[[#This Row],[Clave de artículo ]],Hoja1!$N:$R,5,FALSE)</f>
        <v>TI</v>
      </c>
      <c r="F506" t="s">
        <v>64</v>
      </c>
      <c r="G506">
        <v>51</v>
      </c>
      <c r="H506" s="1">
        <v>43801</v>
      </c>
      <c r="I506"/>
      <c r="J506">
        <v>68.965599999999995</v>
      </c>
      <c r="K506">
        <v>-1</v>
      </c>
      <c r="L506" s="14">
        <f>ABS(Tabla1[[#This Row],[Cantidad ]])</f>
        <v>1</v>
      </c>
      <c r="M506" s="14">
        <f>Tabla1[[#This Row],[cant]]*Tabla1[[#This Row],[Precio ]]</f>
        <v>68.965599999999995</v>
      </c>
      <c r="N506" s="14">
        <f>+Tabla1[[#This Row],[Cantidad ]]*Tabla1[[#This Row],[Precio ]]</f>
        <v>-68.965599999999995</v>
      </c>
    </row>
    <row r="507" spans="1:14" x14ac:dyDescent="0.25">
      <c r="A507">
        <v>12200</v>
      </c>
      <c r="B507" t="s">
        <v>466</v>
      </c>
      <c r="C507" t="s">
        <v>467</v>
      </c>
      <c r="D507" t="s">
        <v>5227</v>
      </c>
      <c r="E507" s="14" t="str">
        <f>VLOOKUP(Tabla1[[#This Row],[Clave de artículo ]],Hoja1!$N:$R,5,FALSE)</f>
        <v>TI</v>
      </c>
      <c r="F507" t="s">
        <v>64</v>
      </c>
      <c r="G507">
        <v>51</v>
      </c>
      <c r="H507" s="1">
        <v>43801</v>
      </c>
      <c r="I507"/>
      <c r="J507">
        <v>68.965599999999995</v>
      </c>
      <c r="K507">
        <v>-1</v>
      </c>
      <c r="L507" s="14">
        <f>ABS(Tabla1[[#This Row],[Cantidad ]])</f>
        <v>1</v>
      </c>
      <c r="M507" s="14">
        <f>Tabla1[[#This Row],[cant]]*Tabla1[[#This Row],[Precio ]]</f>
        <v>68.965599999999995</v>
      </c>
      <c r="N507" s="14">
        <f>+Tabla1[[#This Row],[Cantidad ]]*Tabla1[[#This Row],[Precio ]]</f>
        <v>-68.965599999999995</v>
      </c>
    </row>
    <row r="508" spans="1:14" x14ac:dyDescent="0.25">
      <c r="A508">
        <v>12200</v>
      </c>
      <c r="B508" t="s">
        <v>468</v>
      </c>
      <c r="C508" t="s">
        <v>469</v>
      </c>
      <c r="D508" t="s">
        <v>5227</v>
      </c>
      <c r="E508" s="14" t="str">
        <f>VLOOKUP(Tabla1[[#This Row],[Clave de artículo ]],Hoja1!$N:$R,5,FALSE)</f>
        <v>TI</v>
      </c>
      <c r="F508" t="s">
        <v>64</v>
      </c>
      <c r="G508">
        <v>51</v>
      </c>
      <c r="H508" s="1">
        <v>43801</v>
      </c>
      <c r="I508"/>
      <c r="J508">
        <v>68.965599999999995</v>
      </c>
      <c r="K508">
        <v>-1</v>
      </c>
      <c r="L508" s="14">
        <f>ABS(Tabla1[[#This Row],[Cantidad ]])</f>
        <v>1</v>
      </c>
      <c r="M508" s="14">
        <f>Tabla1[[#This Row],[cant]]*Tabla1[[#This Row],[Precio ]]</f>
        <v>68.965599999999995</v>
      </c>
      <c r="N508" s="14">
        <f>+Tabla1[[#This Row],[Cantidad ]]*Tabla1[[#This Row],[Precio ]]</f>
        <v>-68.965599999999995</v>
      </c>
    </row>
    <row r="509" spans="1:14" x14ac:dyDescent="0.25">
      <c r="A509">
        <v>12199</v>
      </c>
      <c r="B509" t="s">
        <v>978</v>
      </c>
      <c r="C509" t="s">
        <v>979</v>
      </c>
      <c r="D509" t="s">
        <v>5233</v>
      </c>
      <c r="E509" s="14" t="str">
        <f>VLOOKUP(Tabla1[[#This Row],[Clave de artículo ]],Hoja1!$N:$R,5,FALSE)</f>
        <v>CYCN</v>
      </c>
      <c r="F509">
        <v>102</v>
      </c>
      <c r="G509">
        <v>51</v>
      </c>
      <c r="H509" s="1">
        <v>43801</v>
      </c>
      <c r="I509">
        <v>1</v>
      </c>
      <c r="J509">
        <v>109.0538</v>
      </c>
      <c r="K509">
        <v>-2</v>
      </c>
      <c r="L509" s="14">
        <f>ABS(Tabla1[[#This Row],[Cantidad ]])</f>
        <v>2</v>
      </c>
      <c r="M509" s="14">
        <f>Tabla1[[#This Row],[cant]]*Tabla1[[#This Row],[Precio ]]</f>
        <v>218.10759999999999</v>
      </c>
      <c r="N509" s="14">
        <f>+Tabla1[[#This Row],[Cantidad ]]*Tabla1[[#This Row],[Precio ]]</f>
        <v>-218.10759999999999</v>
      </c>
    </row>
    <row r="510" spans="1:14" x14ac:dyDescent="0.25">
      <c r="A510">
        <v>12198</v>
      </c>
      <c r="B510" t="s">
        <v>5385</v>
      </c>
      <c r="C510" t="s">
        <v>5386</v>
      </c>
      <c r="D510" t="s">
        <v>5233</v>
      </c>
      <c r="E510" s="14" t="str">
        <f>VLOOKUP(Tabla1[[#This Row],[Clave de artículo ]],Hoja1!$N:$R,5,FALSE)</f>
        <v>CYCN</v>
      </c>
      <c r="F510">
        <v>195</v>
      </c>
      <c r="G510">
        <v>51</v>
      </c>
      <c r="H510" s="1">
        <v>43801</v>
      </c>
      <c r="I510">
        <v>1</v>
      </c>
      <c r="J510">
        <v>140.5085</v>
      </c>
      <c r="K510">
        <v>-1</v>
      </c>
      <c r="L510" s="14">
        <f>ABS(Tabla1[[#This Row],[Cantidad ]])</f>
        <v>1</v>
      </c>
      <c r="M510" s="14">
        <f>Tabla1[[#This Row],[cant]]*Tabla1[[#This Row],[Precio ]]</f>
        <v>140.5085</v>
      </c>
      <c r="N510" s="14">
        <f>+Tabla1[[#This Row],[Cantidad ]]*Tabla1[[#This Row],[Precio ]]</f>
        <v>-140.5085</v>
      </c>
    </row>
    <row r="511" spans="1:14" x14ac:dyDescent="0.25">
      <c r="A511">
        <v>12198</v>
      </c>
      <c r="B511" t="s">
        <v>829</v>
      </c>
      <c r="C511" t="s">
        <v>170</v>
      </c>
      <c r="D511" t="s">
        <v>5233</v>
      </c>
      <c r="E511" s="14" t="str">
        <f>VLOOKUP(Tabla1[[#This Row],[Clave de artículo ]],Hoja1!$N:$R,5,FALSE)</f>
        <v>CYCN</v>
      </c>
      <c r="F511">
        <v>195</v>
      </c>
      <c r="G511">
        <v>51</v>
      </c>
      <c r="H511" s="1">
        <v>43801</v>
      </c>
      <c r="I511">
        <v>1</v>
      </c>
      <c r="J511">
        <v>109.0538</v>
      </c>
      <c r="K511">
        <v>-15</v>
      </c>
      <c r="L511" s="14">
        <f>ABS(Tabla1[[#This Row],[Cantidad ]])</f>
        <v>15</v>
      </c>
      <c r="M511" s="14">
        <f>Tabla1[[#This Row],[cant]]*Tabla1[[#This Row],[Precio ]]</f>
        <v>1635.807</v>
      </c>
      <c r="N511" s="14">
        <f>+Tabla1[[#This Row],[Cantidad ]]*Tabla1[[#This Row],[Precio ]]</f>
        <v>-1635.807</v>
      </c>
    </row>
    <row r="512" spans="1:14" x14ac:dyDescent="0.25">
      <c r="A512">
        <v>12197</v>
      </c>
      <c r="B512" t="s">
        <v>210</v>
      </c>
      <c r="C512" t="s">
        <v>5264</v>
      </c>
      <c r="D512" t="s">
        <v>5265</v>
      </c>
      <c r="E512" s="14" t="str">
        <f>VLOOKUP(Tabla1[[#This Row],[Clave de artículo ]],Hoja1!$N:$R,5,FALSE)</f>
        <v>COP</v>
      </c>
      <c r="F512">
        <v>72</v>
      </c>
      <c r="G512">
        <v>51</v>
      </c>
      <c r="H512" s="1">
        <v>43801</v>
      </c>
      <c r="I512">
        <v>1</v>
      </c>
      <c r="J512">
        <v>102.23180000000001</v>
      </c>
      <c r="K512">
        <v>-1</v>
      </c>
      <c r="L512" s="14">
        <f>ABS(Tabla1[[#This Row],[Cantidad ]])</f>
        <v>1</v>
      </c>
      <c r="M512" s="14">
        <f>Tabla1[[#This Row],[cant]]*Tabla1[[#This Row],[Precio ]]</f>
        <v>102.23180000000001</v>
      </c>
      <c r="N512" s="14">
        <f>+Tabla1[[#This Row],[Cantidad ]]*Tabla1[[#This Row],[Precio ]]</f>
        <v>-102.23180000000001</v>
      </c>
    </row>
    <row r="513" spans="1:14" x14ac:dyDescent="0.25">
      <c r="A513">
        <v>12196</v>
      </c>
      <c r="B513" t="s">
        <v>31</v>
      </c>
      <c r="C513" t="s">
        <v>5172</v>
      </c>
      <c r="D513" t="s">
        <v>5252</v>
      </c>
      <c r="E513" s="14" t="str">
        <f>VLOOKUP(Tabla1[[#This Row],[Clave de artículo ]],Hoja1!$N:$R,5,FALSE)</f>
        <v>COP</v>
      </c>
      <c r="F513">
        <v>151</v>
      </c>
      <c r="G513">
        <v>51</v>
      </c>
      <c r="H513" s="1">
        <v>43801</v>
      </c>
      <c r="I513">
        <v>1</v>
      </c>
      <c r="J513">
        <v>243.03620000000001</v>
      </c>
      <c r="K513">
        <v>-1</v>
      </c>
      <c r="L513" s="14">
        <f>ABS(Tabla1[[#This Row],[Cantidad ]])</f>
        <v>1</v>
      </c>
      <c r="M513" s="14">
        <f>Tabla1[[#This Row],[cant]]*Tabla1[[#This Row],[Precio ]]</f>
        <v>243.03620000000001</v>
      </c>
      <c r="N513" s="14">
        <f>+Tabla1[[#This Row],[Cantidad ]]*Tabla1[[#This Row],[Precio ]]</f>
        <v>-243.03620000000001</v>
      </c>
    </row>
    <row r="514" spans="1:14" x14ac:dyDescent="0.25">
      <c r="A514">
        <v>12195</v>
      </c>
      <c r="B514" t="s">
        <v>5000</v>
      </c>
      <c r="C514" t="s">
        <v>5001</v>
      </c>
      <c r="D514" t="s">
        <v>5235</v>
      </c>
      <c r="E514" s="14" t="str">
        <f>VLOOKUP(Tabla1[[#This Row],[Clave de artículo ]],Hoja1!$N:$R,5,FALSE)</f>
        <v>CYCN</v>
      </c>
      <c r="F514">
        <v>62</v>
      </c>
      <c r="G514">
        <v>51</v>
      </c>
      <c r="H514" s="1">
        <v>43801</v>
      </c>
      <c r="I514">
        <v>1</v>
      </c>
      <c r="J514">
        <v>256.25</v>
      </c>
      <c r="K514">
        <v>-1</v>
      </c>
      <c r="L514" s="14">
        <f>ABS(Tabla1[[#This Row],[Cantidad ]])</f>
        <v>1</v>
      </c>
      <c r="M514" s="14">
        <f>Tabla1[[#This Row],[cant]]*Tabla1[[#This Row],[Precio ]]</f>
        <v>256.25</v>
      </c>
      <c r="N514" s="14">
        <f>+Tabla1[[#This Row],[Cantidad ]]*Tabla1[[#This Row],[Precio ]]</f>
        <v>-256.25</v>
      </c>
    </row>
    <row r="515" spans="1:14" x14ac:dyDescent="0.25">
      <c r="A515">
        <v>12194</v>
      </c>
      <c r="B515" t="s">
        <v>191</v>
      </c>
      <c r="C515" t="s">
        <v>192</v>
      </c>
      <c r="D515" t="s">
        <v>5245</v>
      </c>
      <c r="E515" s="14" t="str">
        <f>VLOOKUP(Tabla1[[#This Row],[Clave de artículo ]],Hoja1!$N:$R,5,FALSE)</f>
        <v>INS</v>
      </c>
      <c r="F515">
        <v>183</v>
      </c>
      <c r="G515">
        <v>51</v>
      </c>
      <c r="H515" s="1">
        <v>43801</v>
      </c>
      <c r="I515">
        <v>1</v>
      </c>
      <c r="J515">
        <v>32.799999999999997</v>
      </c>
      <c r="K515">
        <v>-1</v>
      </c>
      <c r="L515" s="14">
        <f>ABS(Tabla1[[#This Row],[Cantidad ]])</f>
        <v>1</v>
      </c>
      <c r="M515" s="14">
        <f>Tabla1[[#This Row],[cant]]*Tabla1[[#This Row],[Precio ]]</f>
        <v>32.799999999999997</v>
      </c>
      <c r="N515" s="14">
        <f>+Tabla1[[#This Row],[Cantidad ]]*Tabla1[[#This Row],[Precio ]]</f>
        <v>-32.799999999999997</v>
      </c>
    </row>
    <row r="516" spans="1:14" x14ac:dyDescent="0.25">
      <c r="A516">
        <v>12194</v>
      </c>
      <c r="B516" t="s">
        <v>361</v>
      </c>
      <c r="C516" t="s">
        <v>1831</v>
      </c>
      <c r="D516" t="s">
        <v>5266</v>
      </c>
      <c r="E516" s="14" t="str">
        <f>VLOOKUP(Tabla1[[#This Row],[Clave de artículo ]],Hoja1!$N:$R,5,FALSE)</f>
        <v>INS</v>
      </c>
      <c r="F516">
        <v>183</v>
      </c>
      <c r="G516">
        <v>51</v>
      </c>
      <c r="H516" s="1">
        <v>43801</v>
      </c>
      <c r="I516">
        <v>1</v>
      </c>
      <c r="J516">
        <v>26.65</v>
      </c>
      <c r="K516">
        <v>-1</v>
      </c>
      <c r="L516" s="14">
        <f>ABS(Tabla1[[#This Row],[Cantidad ]])</f>
        <v>1</v>
      </c>
      <c r="M516" s="14">
        <f>Tabla1[[#This Row],[cant]]*Tabla1[[#This Row],[Precio ]]</f>
        <v>26.65</v>
      </c>
      <c r="N516" s="14">
        <f>+Tabla1[[#This Row],[Cantidad ]]*Tabla1[[#This Row],[Precio ]]</f>
        <v>-26.65</v>
      </c>
    </row>
    <row r="517" spans="1:14" x14ac:dyDescent="0.25">
      <c r="A517">
        <v>12194</v>
      </c>
      <c r="B517" t="s">
        <v>797</v>
      </c>
      <c r="C517" t="s">
        <v>798</v>
      </c>
      <c r="D517" t="s">
        <v>5354</v>
      </c>
      <c r="E517" s="14" t="str">
        <f>VLOOKUP(Tabla1[[#This Row],[Clave de artículo ]],Hoja1!$N:$R,5,FALSE)</f>
        <v>FG</v>
      </c>
      <c r="F517">
        <v>183</v>
      </c>
      <c r="G517">
        <v>51</v>
      </c>
      <c r="H517" s="1">
        <v>43801</v>
      </c>
      <c r="I517">
        <v>1</v>
      </c>
      <c r="J517">
        <v>56.607199999999999</v>
      </c>
      <c r="K517">
        <v>-1</v>
      </c>
      <c r="L517" s="14">
        <f>ABS(Tabla1[[#This Row],[Cantidad ]])</f>
        <v>1</v>
      </c>
      <c r="M517" s="14">
        <f>Tabla1[[#This Row],[cant]]*Tabla1[[#This Row],[Precio ]]</f>
        <v>56.607199999999999</v>
      </c>
      <c r="N517" s="14">
        <f>+Tabla1[[#This Row],[Cantidad ]]*Tabla1[[#This Row],[Precio ]]</f>
        <v>-56.607199999999999</v>
      </c>
    </row>
    <row r="518" spans="1:14" x14ac:dyDescent="0.25">
      <c r="A518">
        <v>12193</v>
      </c>
      <c r="B518" t="s">
        <v>37</v>
      </c>
      <c r="C518" t="s">
        <v>38</v>
      </c>
      <c r="D518" t="s">
        <v>5225</v>
      </c>
      <c r="E518" s="14" t="str">
        <f>VLOOKUP(Tabla1[[#This Row],[Clave de artículo ]],Hoja1!$N:$R,5,FALSE)</f>
        <v>FG</v>
      </c>
      <c r="F518">
        <v>59</v>
      </c>
      <c r="G518">
        <v>51</v>
      </c>
      <c r="H518" s="1">
        <v>43801</v>
      </c>
      <c r="I518">
        <v>1</v>
      </c>
      <c r="J518">
        <v>122.1524</v>
      </c>
      <c r="K518">
        <v>-2</v>
      </c>
      <c r="L518" s="14">
        <f>ABS(Tabla1[[#This Row],[Cantidad ]])</f>
        <v>2</v>
      </c>
      <c r="M518" s="14">
        <f>Tabla1[[#This Row],[cant]]*Tabla1[[#This Row],[Precio ]]</f>
        <v>244.3048</v>
      </c>
      <c r="N518" s="14">
        <f>+Tabla1[[#This Row],[Cantidad ]]*Tabla1[[#This Row],[Precio ]]</f>
        <v>-244.3048</v>
      </c>
    </row>
    <row r="519" spans="1:14" x14ac:dyDescent="0.25">
      <c r="A519">
        <v>12193</v>
      </c>
      <c r="B519" t="s">
        <v>406</v>
      </c>
      <c r="C519" t="s">
        <v>407</v>
      </c>
      <c r="D519" t="s">
        <v>5239</v>
      </c>
      <c r="E519" s="14" t="str">
        <f>VLOOKUP(Tabla1[[#This Row],[Clave de artículo ]],Hoja1!$N:$R,5,FALSE)</f>
        <v>INS</v>
      </c>
      <c r="F519">
        <v>59</v>
      </c>
      <c r="G519">
        <v>51</v>
      </c>
      <c r="H519" s="1">
        <v>43801</v>
      </c>
      <c r="I519">
        <v>1</v>
      </c>
      <c r="J519">
        <v>20.5</v>
      </c>
      <c r="K519">
        <v>-1</v>
      </c>
      <c r="L519" s="14">
        <f>ABS(Tabla1[[#This Row],[Cantidad ]])</f>
        <v>1</v>
      </c>
      <c r="M519" s="14">
        <f>Tabla1[[#This Row],[cant]]*Tabla1[[#This Row],[Precio ]]</f>
        <v>20.5</v>
      </c>
      <c r="N519" s="14">
        <f>+Tabla1[[#This Row],[Cantidad ]]*Tabla1[[#This Row],[Precio ]]</f>
        <v>-20.5</v>
      </c>
    </row>
    <row r="520" spans="1:14" x14ac:dyDescent="0.25">
      <c r="A520">
        <v>12193</v>
      </c>
      <c r="B520" t="s">
        <v>195</v>
      </c>
      <c r="C520" t="s">
        <v>196</v>
      </c>
      <c r="D520" t="s">
        <v>5239</v>
      </c>
      <c r="E520" s="14" t="str">
        <f>VLOOKUP(Tabla1[[#This Row],[Clave de artículo ]],Hoja1!$N:$R,5,FALSE)</f>
        <v>INS</v>
      </c>
      <c r="F520">
        <v>59</v>
      </c>
      <c r="G520">
        <v>51</v>
      </c>
      <c r="H520" s="1">
        <v>43801</v>
      </c>
      <c r="I520">
        <v>1</v>
      </c>
      <c r="J520">
        <v>16.399999999999999</v>
      </c>
      <c r="K520">
        <v>-1</v>
      </c>
      <c r="L520" s="14">
        <f>ABS(Tabla1[[#This Row],[Cantidad ]])</f>
        <v>1</v>
      </c>
      <c r="M520" s="14">
        <f>Tabla1[[#This Row],[cant]]*Tabla1[[#This Row],[Precio ]]</f>
        <v>16.399999999999999</v>
      </c>
      <c r="N520" s="14">
        <f>+Tabla1[[#This Row],[Cantidad ]]*Tabla1[[#This Row],[Precio ]]</f>
        <v>-16.399999999999999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26" workbookViewId="0">
      <selection activeCell="F30" sqref="F30"/>
    </sheetView>
  </sheetViews>
  <sheetFormatPr baseColWidth="10" defaultRowHeight="15" x14ac:dyDescent="0.25"/>
  <cols>
    <col min="2" max="2" width="10.85546875" bestFit="1" customWidth="1"/>
    <col min="3" max="3" width="13.5703125" bestFit="1" customWidth="1"/>
    <col min="12" max="12" width="17.5703125" customWidth="1"/>
  </cols>
  <sheetData>
    <row r="1" spans="1:12" ht="18.75" x14ac:dyDescent="0.3">
      <c r="A1" s="45" t="s">
        <v>340</v>
      </c>
      <c r="B1" s="45"/>
      <c r="C1" s="45"/>
      <c r="D1" s="45"/>
      <c r="E1" s="45"/>
      <c r="F1" s="45"/>
      <c r="G1" s="45"/>
      <c r="H1" s="45"/>
    </row>
    <row r="2" spans="1:12" x14ac:dyDescent="0.25">
      <c r="E2" s="2"/>
    </row>
    <row r="3" spans="1:12" ht="19.5" hidden="1" thickBot="1" x14ac:dyDescent="0.35">
      <c r="A3" s="3" t="s">
        <v>5042</v>
      </c>
      <c r="E3" s="2"/>
    </row>
    <row r="4" spans="1:12" ht="15.75" hidden="1" thickBot="1" x14ac:dyDescent="0.3">
      <c r="B4" s="4" t="s">
        <v>341</v>
      </c>
      <c r="C4" s="4" t="s">
        <v>342</v>
      </c>
      <c r="D4" s="4" t="s">
        <v>343</v>
      </c>
      <c r="E4" s="5" t="s">
        <v>344</v>
      </c>
      <c r="F4" s="4" t="s">
        <v>345</v>
      </c>
      <c r="G4" s="4" t="s">
        <v>346</v>
      </c>
      <c r="H4" s="4" t="s">
        <v>347</v>
      </c>
    </row>
    <row r="5" spans="1:12" ht="15.75" hidden="1" thickBot="1" x14ac:dyDescent="0.3">
      <c r="A5" s="6" t="s">
        <v>348</v>
      </c>
      <c r="B5" s="7">
        <f>SUMIFS('mov inve'!$M:$M,'mov inve'!$E:$E,$A5,'mov inve'!$I:$I,2,'mov inve'!$G:$G,51)</f>
        <v>0</v>
      </c>
      <c r="C5" s="7">
        <f>SUMIFS('mov inve'!$M:$M,'mov inve'!$E:$E,$A5,'mov inve'!$I:$I,2,'mov inve'!$G:$G,4)</f>
        <v>0</v>
      </c>
      <c r="D5" s="7">
        <f>SUMIFS('mov inve'!$M:$M,'mov inve'!$E:$E,$A5,'mov inve'!$I:$I,2,'mov inve'!$G:$G,2)</f>
        <v>0</v>
      </c>
      <c r="E5" s="7">
        <f>B5-(C5+D5)</f>
        <v>0</v>
      </c>
      <c r="F5" s="7">
        <f>F12*0.3</f>
        <v>0</v>
      </c>
      <c r="G5" s="8" t="e">
        <f>E5/F5</f>
        <v>#DIV/0!</v>
      </c>
      <c r="H5" s="7" t="e">
        <f t="shared" ref="H5:H10" si="0">IF(G5&gt;60%,IF(G5&gt;100%,E5*0.003,(E5*G5)*0.003),0)</f>
        <v>#DIV/0!</v>
      </c>
    </row>
    <row r="6" spans="1:12" ht="15.75" hidden="1" thickBot="1" x14ac:dyDescent="0.3">
      <c r="A6" s="6" t="s">
        <v>339</v>
      </c>
      <c r="B6" s="7">
        <f>SUMIFS('mov inve'!$M:$M,'mov inve'!$E:$E,$A6,'mov inve'!$I:$I,2,'mov inve'!$G:$G,51)</f>
        <v>0</v>
      </c>
      <c r="C6" s="7">
        <f>SUMIFS('mov inve'!$M:$M,'mov inve'!$E:$E,$A6,'mov inve'!$I:$I,2,'mov inve'!$G:$G,4)</f>
        <v>0</v>
      </c>
      <c r="D6" s="7">
        <f>SUMIFS('mov inve'!$M:$M,'mov inve'!$E:$E,$A6,'mov inve'!$I:$I,2,'mov inve'!$G:$G,2)</f>
        <v>0</v>
      </c>
      <c r="E6" s="7">
        <f t="shared" ref="E6:E10" si="1">B6-(C6+D6)</f>
        <v>0</v>
      </c>
      <c r="F6" s="7">
        <f>F12*0.3</f>
        <v>0</v>
      </c>
      <c r="G6" s="8" t="e">
        <f>E6/F6</f>
        <v>#DIV/0!</v>
      </c>
      <c r="H6" s="7" t="e">
        <f t="shared" si="0"/>
        <v>#DIV/0!</v>
      </c>
    </row>
    <row r="7" spans="1:12" ht="15.75" hidden="1" thickBot="1" x14ac:dyDescent="0.3">
      <c r="A7" s="6" t="s">
        <v>349</v>
      </c>
      <c r="B7" s="7">
        <f>SUMIFS('mov inve'!$M:$M,'mov inve'!$E:$E,$A7,'mov inve'!$I:$I,2,'mov inve'!$G:$G,51)</f>
        <v>0</v>
      </c>
      <c r="C7" s="7">
        <f>SUMIFS('mov inve'!$M:$M,'mov inve'!$E:$E,$A7,'mov inve'!$I:$I,2,'mov inve'!$G:$G,4)</f>
        <v>0</v>
      </c>
      <c r="D7" s="7">
        <f>SUMIFS('mov inve'!$M:$M,'mov inve'!$E:$E,$A7,'mov inve'!$I:$I,2,'mov inve'!$G:$G,2)</f>
        <v>0</v>
      </c>
      <c r="E7" s="7">
        <f t="shared" si="1"/>
        <v>0</v>
      </c>
      <c r="F7" s="7">
        <f>F12*0.1</f>
        <v>0</v>
      </c>
      <c r="G7" s="8" t="e">
        <f>E7/F7</f>
        <v>#DIV/0!</v>
      </c>
      <c r="H7" s="7" t="e">
        <f t="shared" si="0"/>
        <v>#DIV/0!</v>
      </c>
    </row>
    <row r="8" spans="1:12" ht="15.75" hidden="1" thickBot="1" x14ac:dyDescent="0.3">
      <c r="A8" s="6" t="s">
        <v>350</v>
      </c>
      <c r="B8" s="7">
        <f>SUMIFS('mov inve'!$M:$M,'mov inve'!$E:$E,$A8,'mov inve'!$I:$I,2,'mov inve'!$G:$G,51)</f>
        <v>0</v>
      </c>
      <c r="C8" s="7">
        <f>SUMIFS('mov inve'!$M:$M,'mov inve'!$E:$E,$A8,'mov inve'!$I:$I,2,'mov inve'!$G:$G,4)</f>
        <v>0</v>
      </c>
      <c r="D8" s="7">
        <f>SUMIFS('mov inve'!$M:$M,'mov inve'!$E:$E,$A8,'mov inve'!$I:$I,2,'mov inve'!$G:$G,2)</f>
        <v>0</v>
      </c>
      <c r="E8" s="7">
        <f t="shared" si="1"/>
        <v>0</v>
      </c>
      <c r="F8" s="7">
        <f>F12*0.15</f>
        <v>0</v>
      </c>
      <c r="G8" s="8" t="e">
        <f t="shared" ref="G8:G10" si="2">E8/F8</f>
        <v>#DIV/0!</v>
      </c>
      <c r="H8" s="7" t="e">
        <f t="shared" si="0"/>
        <v>#DIV/0!</v>
      </c>
    </row>
    <row r="9" spans="1:12" ht="15.75" hidden="1" thickBot="1" x14ac:dyDescent="0.3">
      <c r="A9" s="6" t="s">
        <v>351</v>
      </c>
      <c r="B9" s="7">
        <f>SUMIFS('mov inve'!$M:$M,'mov inve'!$E:$E,$A9,'mov inve'!$I:$I,2,'mov inve'!$G:$G,51)</f>
        <v>0</v>
      </c>
      <c r="C9" s="7">
        <f>SUMIFS('mov inve'!$M:$M,'mov inve'!$E:$E,$A9,'mov inve'!$I:$I,2,'mov inve'!$G:$G,4)</f>
        <v>0</v>
      </c>
      <c r="D9" s="7">
        <f>SUMIFS('mov inve'!$M:$M,'mov inve'!$E:$E,$A9,'mov inve'!$I:$I,2,'mov inve'!$G:$G,2)</f>
        <v>0</v>
      </c>
      <c r="E9" s="7">
        <f t="shared" si="1"/>
        <v>0</v>
      </c>
      <c r="F9" s="7">
        <f>F12*0.1</f>
        <v>0</v>
      </c>
      <c r="G9" s="8" t="e">
        <f t="shared" si="2"/>
        <v>#DIV/0!</v>
      </c>
      <c r="H9" s="7" t="e">
        <f t="shared" si="0"/>
        <v>#DIV/0!</v>
      </c>
    </row>
    <row r="10" spans="1:12" ht="15.75" hidden="1" thickBot="1" x14ac:dyDescent="0.3">
      <c r="A10" s="6" t="s">
        <v>47</v>
      </c>
      <c r="B10" s="7">
        <f>SUMIFS('mov inve'!$M:$M,'mov inve'!$E:$E,$A10,'mov inve'!$I:$I,2,'mov inve'!$G:$G,51)</f>
        <v>0</v>
      </c>
      <c r="C10" s="7">
        <f>SUMIFS('mov inve'!$M:$M,'mov inve'!$E:$E,$A10,'mov inve'!$I:$I,2,'mov inve'!$G:$G,4)</f>
        <v>0</v>
      </c>
      <c r="D10" s="7">
        <f>SUMIFS('mov inve'!$M:$M,'mov inve'!$E:$E,$A10,'mov inve'!$I:$I,2,'mov inve'!$G:$G,2)</f>
        <v>0</v>
      </c>
      <c r="E10" s="7">
        <f t="shared" si="1"/>
        <v>0</v>
      </c>
      <c r="F10" s="7">
        <f>F12*0.05</f>
        <v>0</v>
      </c>
      <c r="G10" s="8" t="e">
        <f t="shared" si="2"/>
        <v>#DIV/0!</v>
      </c>
      <c r="H10" s="7" t="e">
        <f t="shared" si="0"/>
        <v>#DIV/0!</v>
      </c>
    </row>
    <row r="11" spans="1:12" ht="15.75" hidden="1" thickBot="1" x14ac:dyDescent="0.3">
      <c r="B11" s="2"/>
      <c r="C11" s="2"/>
      <c r="D11" s="2"/>
      <c r="E11" s="2"/>
      <c r="F11" s="2"/>
      <c r="G11" s="2"/>
      <c r="H11" s="2"/>
    </row>
    <row r="12" spans="1:12" ht="15.75" hidden="1" thickBot="1" x14ac:dyDescent="0.3">
      <c r="A12" s="9" t="s">
        <v>344</v>
      </c>
      <c r="B12" s="10">
        <f>SUM(B5:B10)</f>
        <v>0</v>
      </c>
      <c r="C12" s="10">
        <f t="shared" ref="C12:D12" si="3">SUM(C5:C10)</f>
        <v>0</v>
      </c>
      <c r="D12" s="10">
        <f t="shared" si="3"/>
        <v>0</v>
      </c>
      <c r="E12" s="10">
        <f>SUM(E5:E10)</f>
        <v>0</v>
      </c>
      <c r="F12" s="10">
        <v>0</v>
      </c>
      <c r="G12" s="10"/>
      <c r="H12" s="10" t="e">
        <f>SUM(H5:H10)</f>
        <v>#DIV/0!</v>
      </c>
    </row>
    <row r="13" spans="1:12" hidden="1" x14ac:dyDescent="0.25"/>
    <row r="15" spans="1:12" ht="19.5" thickBot="1" x14ac:dyDescent="0.35">
      <c r="A15" s="3" t="s">
        <v>352</v>
      </c>
      <c r="E15" s="2"/>
    </row>
    <row r="16" spans="1:12" ht="15.75" thickBot="1" x14ac:dyDescent="0.3">
      <c r="B16" s="4" t="s">
        <v>341</v>
      </c>
      <c r="C16" s="4" t="s">
        <v>342</v>
      </c>
      <c r="D16" s="4" t="s">
        <v>343</v>
      </c>
      <c r="E16" s="5" t="s">
        <v>344</v>
      </c>
      <c r="F16" s="4" t="s">
        <v>345</v>
      </c>
      <c r="G16" s="4" t="s">
        <v>346</v>
      </c>
      <c r="H16" s="4" t="s">
        <v>347</v>
      </c>
      <c r="L16" s="11" t="s">
        <v>354</v>
      </c>
    </row>
    <row r="17" spans="1:13" ht="15.75" thickBot="1" x14ac:dyDescent="0.3">
      <c r="A17" s="6" t="s">
        <v>348</v>
      </c>
      <c r="B17" s="7">
        <f>SUMIFS('mov inve'!$M:$M,'mov inve'!$E:$E,$A17,'mov inve'!$I:$I,"&lt;&gt;"&amp;2,'mov inve'!$G:$G,51)</f>
        <v>8508.597600000001</v>
      </c>
      <c r="C17" s="7">
        <f>SUMIFS('mov inve'!$M:$M,'mov inve'!$E:$E,$A17,'mov inve'!$I:$I,"&lt;&gt;"&amp;2,'mov inve'!$G:$G,4)</f>
        <v>122.1524</v>
      </c>
      <c r="D17" s="7">
        <f>SUMIFS('mov inve'!$M:$M,'mov inve'!$E:$E,$A17,'mov inve'!$I:$I,"&lt;&gt;"&amp;2,'mov inve'!$G:$G,2)</f>
        <v>0</v>
      </c>
      <c r="E17" s="7">
        <f>B17-(C17+D17)</f>
        <v>8386.4452000000001</v>
      </c>
      <c r="F17" s="7">
        <f>F24*0.3</f>
        <v>126000</v>
      </c>
      <c r="G17" s="8"/>
      <c r="H17" s="7"/>
    </row>
    <row r="18" spans="1:13" ht="15.75" thickBot="1" x14ac:dyDescent="0.3">
      <c r="A18" s="6" t="s">
        <v>339</v>
      </c>
      <c r="B18" s="7">
        <f>SUMIFS('mov inve'!$M:$M,'mov inve'!$E:$E,$A18,'mov inve'!$I:$I,"&lt;&gt;"&amp;2,'mov inve'!$G:$G,51)</f>
        <v>100002.14420000004</v>
      </c>
      <c r="C18" s="7">
        <f>SUMIFS('mov inve'!$M:$M,'mov inve'!$E:$E,$A18,'mov inve'!$I:$I,"&lt;&gt;"&amp;2,'mov inve'!$G:$G,4)</f>
        <v>1592.2827</v>
      </c>
      <c r="D18" s="7">
        <f>SUMIFS('mov inve'!$M:$M,'mov inve'!$E:$E,$A18,'mov inve'!$I:$I,"&lt;&gt;"&amp;2,'mov inve'!$G:$G,2)</f>
        <v>787.43340000000001</v>
      </c>
      <c r="E18" s="7">
        <f t="shared" ref="E18:E22" si="4">B18-(C18+D18)</f>
        <v>97622.428100000034</v>
      </c>
      <c r="F18" s="7">
        <f>F24*0.3</f>
        <v>126000</v>
      </c>
      <c r="G18" s="8"/>
      <c r="H18" s="7"/>
      <c r="L18" s="12" t="s">
        <v>393</v>
      </c>
      <c r="M18" s="7">
        <f>H36</f>
        <v>378.18009794205062</v>
      </c>
    </row>
    <row r="19" spans="1:13" ht="15.75" thickBot="1" x14ac:dyDescent="0.3">
      <c r="A19" s="6" t="s">
        <v>349</v>
      </c>
      <c r="B19" s="7">
        <f>SUMIFS('mov inve'!$M:$M,'mov inve'!$E:$E,$A19,'mov inve'!$I:$I,"&lt;&gt;"&amp;2,'mov inve'!$G:$G,51)</f>
        <v>16055.326499999999</v>
      </c>
      <c r="C19" s="7">
        <f>SUMIFS('mov inve'!$M:$M,'mov inve'!$E:$E,$A19,'mov inve'!$I:$I,"&lt;&gt;"&amp;2,'mov inve'!$G:$G,4)</f>
        <v>0</v>
      </c>
      <c r="D19" s="7">
        <f>SUMIFS('mov inve'!$M:$M,'mov inve'!$E:$E,$A19,'mov inve'!$I:$I,"&lt;&gt;"&amp;2,'mov inve'!$G:$G,2)</f>
        <v>0</v>
      </c>
      <c r="E19" s="7">
        <f t="shared" si="4"/>
        <v>16055.326499999999</v>
      </c>
      <c r="F19" s="7">
        <f>F24*0.1</f>
        <v>42000</v>
      </c>
      <c r="G19" s="8"/>
      <c r="H19" s="7"/>
      <c r="L19" s="12"/>
      <c r="M19" s="7"/>
    </row>
    <row r="20" spans="1:13" ht="15.75" thickBot="1" x14ac:dyDescent="0.3">
      <c r="A20" s="6" t="s">
        <v>350</v>
      </c>
      <c r="B20" s="7">
        <f>SUMIFS('mov inve'!$M:$M,'mov inve'!$E:$E,$A20,'mov inve'!$I:$I,"&lt;&gt;"&amp;2,'mov inve'!$G:$G,51)</f>
        <v>2858.5403999999999</v>
      </c>
      <c r="C20" s="7">
        <f>SUMIFS('mov inve'!$M:$M,'mov inve'!$E:$E,$A20,'mov inve'!$I:$I,"&lt;&gt;"&amp;2,'mov inve'!$G:$G,4)</f>
        <v>0</v>
      </c>
      <c r="D20" s="7">
        <f>SUMIFS('mov inve'!$M:$M,'mov inve'!$E:$E,$A20,'mov inve'!$I:$I,"&lt;&gt;"&amp;2,'mov inve'!$G:$G,2)</f>
        <v>0</v>
      </c>
      <c r="E20" s="7">
        <f t="shared" si="4"/>
        <v>2858.5403999999999</v>
      </c>
      <c r="F20" s="7">
        <f>F24*0.15</f>
        <v>63000</v>
      </c>
      <c r="G20" s="8"/>
      <c r="H20" s="7"/>
    </row>
    <row r="21" spans="1:13" ht="15.75" thickBot="1" x14ac:dyDescent="0.3">
      <c r="A21" s="6" t="s">
        <v>351</v>
      </c>
      <c r="B21" s="7">
        <f>SUMIFS('mov inve'!$M:$M,'mov inve'!$E:$E,$A21,'mov inve'!$I:$I,"&lt;&gt;"&amp;2,'mov inve'!$G:$G,51)</f>
        <v>6199.0320999999967</v>
      </c>
      <c r="C21" s="7">
        <f>SUMIFS('mov inve'!$M:$M,'mov inve'!$E:$E,$A21,'mov inve'!$I:$I,"&lt;&gt;"&amp;2,'mov inve'!$G:$G,4)</f>
        <v>181.03480000000002</v>
      </c>
      <c r="D21" s="7">
        <f>SUMIFS('mov inve'!$M:$M,'mov inve'!$E:$E,$A21,'mov inve'!$I:$I,"&lt;&gt;"&amp;2,'mov inve'!$G:$G,2)</f>
        <v>0</v>
      </c>
      <c r="E21" s="7">
        <f t="shared" si="4"/>
        <v>6017.9972999999964</v>
      </c>
      <c r="F21" s="7">
        <f>F24*0.1</f>
        <v>42000</v>
      </c>
      <c r="G21" s="8"/>
      <c r="H21" s="7"/>
      <c r="L21" s="16" t="s">
        <v>344</v>
      </c>
      <c r="M21" s="17">
        <f>SUM(M18:M19)</f>
        <v>378.18009794205062</v>
      </c>
    </row>
    <row r="22" spans="1:13" ht="15.75" thickBot="1" x14ac:dyDescent="0.3">
      <c r="A22" s="6" t="s">
        <v>47</v>
      </c>
      <c r="B22" s="7">
        <f>SUMIFS('mov inve'!$M:$M,'mov inve'!$E:$E,$A22,'mov inve'!$I:$I,"&lt;&gt;"&amp;2,'mov inve'!$G:$G,51)</f>
        <v>650.43430000000001</v>
      </c>
      <c r="C22" s="7">
        <f>SUMIFS('mov inve'!$M:$M,'mov inve'!$E:$E,$A22,'mov inve'!$I:$I,"&lt;&gt;"&amp;2,'mov inve'!$G:$G,4)</f>
        <v>0</v>
      </c>
      <c r="D22" s="7">
        <f>SUMIFS('mov inve'!$M:$M,'mov inve'!$E:$E,$A22,'mov inve'!$I:$I,"&lt;&gt;"&amp;2,'mov inve'!$G:$G,2)</f>
        <v>0</v>
      </c>
      <c r="E22" s="7">
        <f t="shared" si="4"/>
        <v>650.43430000000001</v>
      </c>
      <c r="F22" s="7">
        <f>F24*0.05</f>
        <v>21000</v>
      </c>
      <c r="G22" s="8"/>
      <c r="H22" s="7"/>
    </row>
    <row r="23" spans="1:13" ht="15.75" thickBot="1" x14ac:dyDescent="0.3">
      <c r="B23" s="2"/>
      <c r="C23" s="2"/>
      <c r="D23" s="2"/>
      <c r="E23" s="2"/>
      <c r="F23" s="2"/>
      <c r="G23" s="2"/>
      <c r="H23" s="2"/>
    </row>
    <row r="24" spans="1:13" ht="15.75" thickBot="1" x14ac:dyDescent="0.3">
      <c r="A24" s="9" t="s">
        <v>344</v>
      </c>
      <c r="B24" s="10">
        <f>SUM(B17:B22)</f>
        <v>134274.07510000005</v>
      </c>
      <c r="C24" s="10">
        <f t="shared" ref="C24:D24" si="5">SUM(C17:C22)</f>
        <v>1895.4699000000001</v>
      </c>
      <c r="D24" s="10">
        <f t="shared" si="5"/>
        <v>787.43340000000001</v>
      </c>
      <c r="E24" s="10">
        <f>SUM(E17:E22)</f>
        <v>131591.17180000004</v>
      </c>
      <c r="F24" s="10">
        <f>F36</f>
        <v>420000</v>
      </c>
      <c r="G24" s="10"/>
      <c r="H24" s="10"/>
    </row>
    <row r="27" spans="1:13" ht="19.5" thickBot="1" x14ac:dyDescent="0.35">
      <c r="A27" s="3" t="s">
        <v>353</v>
      </c>
      <c r="E27" s="2"/>
    </row>
    <row r="28" spans="1:13" ht="15.75" thickBot="1" x14ac:dyDescent="0.3">
      <c r="B28" s="4" t="s">
        <v>341</v>
      </c>
      <c r="C28" s="4" t="s">
        <v>342</v>
      </c>
      <c r="D28" s="4" t="s">
        <v>343</v>
      </c>
      <c r="E28" s="5" t="s">
        <v>344</v>
      </c>
      <c r="F28" s="4" t="s">
        <v>345</v>
      </c>
      <c r="G28" s="4" t="s">
        <v>346</v>
      </c>
      <c r="H28" s="4" t="s">
        <v>347</v>
      </c>
    </row>
    <row r="29" spans="1:13" ht="15.75" thickBot="1" x14ac:dyDescent="0.3">
      <c r="A29" s="6" t="s">
        <v>348</v>
      </c>
      <c r="B29" s="7">
        <f>B5+B17</f>
        <v>8508.597600000001</v>
      </c>
      <c r="C29" s="7">
        <f t="shared" ref="C29:D29" si="6">C5+C17</f>
        <v>122.1524</v>
      </c>
      <c r="D29" s="7">
        <f t="shared" si="6"/>
        <v>0</v>
      </c>
      <c r="E29" s="7">
        <f>B29-(C29+D29)</f>
        <v>8386.4452000000001</v>
      </c>
      <c r="F29" s="7">
        <f>F36*0.3</f>
        <v>126000</v>
      </c>
      <c r="G29" s="8">
        <f>E29/F29</f>
        <v>6.6559088888888895E-2</v>
      </c>
      <c r="H29" s="7">
        <f>IF(G29&gt;60%,IF(G29&gt;100%,E29*0.005,(E29*G29)*0.005),0)</f>
        <v>0</v>
      </c>
    </row>
    <row r="30" spans="1:13" ht="15.75" thickBot="1" x14ac:dyDescent="0.3">
      <c r="A30" s="6" t="s">
        <v>339</v>
      </c>
      <c r="B30" s="7">
        <f t="shared" ref="B30:D30" si="7">B6+B18</f>
        <v>100002.14420000004</v>
      </c>
      <c r="C30" s="7">
        <f t="shared" si="7"/>
        <v>1592.2827</v>
      </c>
      <c r="D30" s="7">
        <f t="shared" si="7"/>
        <v>787.43340000000001</v>
      </c>
      <c r="E30" s="7">
        <f t="shared" ref="E30:E34" si="8">B30-(C30+D30)</f>
        <v>97622.428100000034</v>
      </c>
      <c r="F30" s="7">
        <f>F36*0.3</f>
        <v>126000</v>
      </c>
      <c r="G30" s="8">
        <f t="shared" ref="G30:G34" si="9">E30/F30</f>
        <v>0.77478117539682567</v>
      </c>
      <c r="H30" s="7">
        <f t="shared" ref="H30:H33" si="10">IF(G30&gt;60%,IF(G30&gt;100%,E30*0.005,(E30*G30)*0.005),0)</f>
        <v>378.18009794205062</v>
      </c>
    </row>
    <row r="31" spans="1:13" ht="15.75" thickBot="1" x14ac:dyDescent="0.3">
      <c r="A31" s="6" t="s">
        <v>349</v>
      </c>
      <c r="B31" s="7">
        <f t="shared" ref="B31:D31" si="11">B7+B19</f>
        <v>16055.326499999999</v>
      </c>
      <c r="C31" s="7">
        <f t="shared" si="11"/>
        <v>0</v>
      </c>
      <c r="D31" s="7">
        <f t="shared" si="11"/>
        <v>0</v>
      </c>
      <c r="E31" s="7">
        <f t="shared" si="8"/>
        <v>16055.326499999999</v>
      </c>
      <c r="F31" s="7">
        <f>F36*0.1</f>
        <v>42000</v>
      </c>
      <c r="G31" s="8">
        <f t="shared" si="9"/>
        <v>0.38226967857142857</v>
      </c>
      <c r="H31" s="7">
        <f t="shared" si="10"/>
        <v>0</v>
      </c>
    </row>
    <row r="32" spans="1:13" ht="15.75" thickBot="1" x14ac:dyDescent="0.3">
      <c r="A32" s="6" t="s">
        <v>350</v>
      </c>
      <c r="B32" s="7">
        <f t="shared" ref="B32:D32" si="12">B8+B20</f>
        <v>2858.5403999999999</v>
      </c>
      <c r="C32" s="7">
        <f t="shared" si="12"/>
        <v>0</v>
      </c>
      <c r="D32" s="7">
        <f t="shared" si="12"/>
        <v>0</v>
      </c>
      <c r="E32" s="7">
        <f t="shared" si="8"/>
        <v>2858.5403999999999</v>
      </c>
      <c r="F32" s="7">
        <f>F36*0.15</f>
        <v>63000</v>
      </c>
      <c r="G32" s="8">
        <f t="shared" si="9"/>
        <v>4.5373657142857141E-2</v>
      </c>
      <c r="H32" s="7">
        <f t="shared" si="10"/>
        <v>0</v>
      </c>
    </row>
    <row r="33" spans="1:13" ht="15.75" thickBot="1" x14ac:dyDescent="0.3">
      <c r="A33" s="6" t="s">
        <v>351</v>
      </c>
      <c r="B33" s="7">
        <f t="shared" ref="B33:D33" si="13">B9+B21</f>
        <v>6199.0320999999967</v>
      </c>
      <c r="C33" s="7">
        <f t="shared" si="13"/>
        <v>181.03480000000002</v>
      </c>
      <c r="D33" s="7">
        <f t="shared" si="13"/>
        <v>0</v>
      </c>
      <c r="E33" s="7">
        <f t="shared" si="8"/>
        <v>6017.9972999999964</v>
      </c>
      <c r="F33" s="7">
        <f>F36*0.1</f>
        <v>42000</v>
      </c>
      <c r="G33" s="8">
        <f t="shared" si="9"/>
        <v>0.1432856499999999</v>
      </c>
      <c r="H33" s="7">
        <f t="shared" si="10"/>
        <v>0</v>
      </c>
    </row>
    <row r="34" spans="1:13" ht="15.75" thickBot="1" x14ac:dyDescent="0.3">
      <c r="A34" s="6" t="s">
        <v>47</v>
      </c>
      <c r="B34" s="7">
        <f t="shared" ref="B34:D34" si="14">B10+B22</f>
        <v>650.43430000000001</v>
      </c>
      <c r="C34" s="7">
        <f t="shared" si="14"/>
        <v>0</v>
      </c>
      <c r="D34" s="7">
        <f t="shared" si="14"/>
        <v>0</v>
      </c>
      <c r="E34" s="7">
        <f t="shared" si="8"/>
        <v>650.43430000000001</v>
      </c>
      <c r="F34" s="7">
        <f>F36*0.05</f>
        <v>21000</v>
      </c>
      <c r="G34" s="8">
        <f t="shared" si="9"/>
        <v>3.0973061904761904E-2</v>
      </c>
      <c r="H34" s="7">
        <f>IF(G34&gt;60%,IF(G34&gt;100%,E34*0.005,(E34*G34)*0.005),0)</f>
        <v>0</v>
      </c>
    </row>
    <row r="35" spans="1:13" ht="15.75" thickBot="1" x14ac:dyDescent="0.3">
      <c r="B35" s="2"/>
      <c r="C35" s="2"/>
      <c r="D35" s="2"/>
      <c r="E35" s="2"/>
      <c r="F35" s="2"/>
      <c r="G35" s="2"/>
      <c r="H35" s="2"/>
    </row>
    <row r="36" spans="1:13" ht="15.75" thickBot="1" x14ac:dyDescent="0.3">
      <c r="A36" s="9" t="s">
        <v>344</v>
      </c>
      <c r="B36" s="10">
        <f>SUM(B29:B34)</f>
        <v>134274.07510000005</v>
      </c>
      <c r="C36" s="10">
        <f t="shared" ref="C36:D36" si="15">SUM(C29:C34)</f>
        <v>1895.4699000000001</v>
      </c>
      <c r="D36" s="10">
        <f t="shared" si="15"/>
        <v>787.43340000000001</v>
      </c>
      <c r="E36" s="10">
        <f>SUM(E29:E34)</f>
        <v>131591.17180000004</v>
      </c>
      <c r="F36" s="10">
        <v>420000</v>
      </c>
      <c r="G36" s="41">
        <f>E36/F36</f>
        <v>0.3133123138095239</v>
      </c>
      <c r="H36" s="10">
        <f>SUM(H29:H34)</f>
        <v>378.18009794205062</v>
      </c>
      <c r="K36" s="13"/>
      <c r="M36" s="15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9"/>
  <sheetViews>
    <sheetView topLeftCell="K2651" workbookViewId="0">
      <selection activeCell="R2670" sqref="R2670"/>
    </sheetView>
  </sheetViews>
  <sheetFormatPr baseColWidth="10" defaultRowHeight="15" x14ac:dyDescent="0.25"/>
  <cols>
    <col min="1" max="1" width="11.7109375" bestFit="1" customWidth="1"/>
    <col min="2" max="2" width="18" bestFit="1" customWidth="1"/>
    <col min="3" max="3" width="42.28515625" bestFit="1" customWidth="1"/>
    <col min="4" max="4" width="7.42578125" bestFit="1" customWidth="1"/>
    <col min="5" max="5" width="23.28515625" bestFit="1" customWidth="1"/>
    <col min="6" max="6" width="9.85546875" bestFit="1" customWidth="1"/>
    <col min="7" max="7" width="10.7109375" bestFit="1" customWidth="1"/>
    <col min="8" max="8" width="10.28515625" bestFit="1" customWidth="1"/>
    <col min="9" max="9" width="11" bestFit="1" customWidth="1"/>
    <col min="10" max="10" width="9.28515625" bestFit="1" customWidth="1"/>
    <col min="14" max="14" width="19.140625" bestFit="1" customWidth="1"/>
    <col min="15" max="15" width="42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334</v>
      </c>
      <c r="I1" t="s">
        <v>335</v>
      </c>
      <c r="J1" t="s">
        <v>7</v>
      </c>
      <c r="N1" s="22" t="s">
        <v>1</v>
      </c>
      <c r="O1" s="22" t="s">
        <v>1011</v>
      </c>
      <c r="P1" s="23" t="s">
        <v>1012</v>
      </c>
      <c r="Q1" s="22" t="s">
        <v>3</v>
      </c>
      <c r="R1" s="22" t="s">
        <v>338</v>
      </c>
      <c r="U1" t="s">
        <v>5115</v>
      </c>
    </row>
    <row r="2" spans="1:21" x14ac:dyDescent="0.25">
      <c r="A2">
        <v>29136</v>
      </c>
      <c r="B2" t="s">
        <v>271</v>
      </c>
      <c r="C2" t="s">
        <v>272</v>
      </c>
      <c r="D2" t="s">
        <v>33</v>
      </c>
      <c r="E2" t="s">
        <v>64</v>
      </c>
      <c r="F2">
        <v>51</v>
      </c>
      <c r="G2" s="1">
        <v>42766</v>
      </c>
      <c r="I2">
        <v>243.04</v>
      </c>
      <c r="J2">
        <v>-1</v>
      </c>
      <c r="N2" s="24" t="s">
        <v>251</v>
      </c>
      <c r="O2" s="25" t="s">
        <v>588</v>
      </c>
      <c r="P2" s="26"/>
      <c r="Q2" s="25" t="s">
        <v>97</v>
      </c>
      <c r="R2" s="25" t="s">
        <v>339</v>
      </c>
      <c r="U2" s="19" t="s">
        <v>5112</v>
      </c>
    </row>
    <row r="3" spans="1:21" x14ac:dyDescent="0.25">
      <c r="A3" t="s">
        <v>761</v>
      </c>
      <c r="B3" t="s">
        <v>377</v>
      </c>
      <c r="C3" t="s">
        <v>378</v>
      </c>
      <c r="D3" t="s">
        <v>34</v>
      </c>
      <c r="E3">
        <v>299</v>
      </c>
      <c r="F3">
        <v>2</v>
      </c>
      <c r="G3" s="1">
        <v>42766</v>
      </c>
      <c r="I3">
        <v>400.05</v>
      </c>
      <c r="J3">
        <v>2</v>
      </c>
      <c r="N3" s="27" t="s">
        <v>141</v>
      </c>
      <c r="O3" s="27" t="s">
        <v>1013</v>
      </c>
      <c r="P3" s="28"/>
      <c r="Q3" s="27" t="s">
        <v>88</v>
      </c>
      <c r="R3" s="27" t="s">
        <v>348</v>
      </c>
      <c r="U3" s="19" t="s">
        <v>5113</v>
      </c>
    </row>
    <row r="4" spans="1:21" x14ac:dyDescent="0.25">
      <c r="A4" t="s">
        <v>762</v>
      </c>
      <c r="B4" t="s">
        <v>252</v>
      </c>
      <c r="C4" t="s">
        <v>253</v>
      </c>
      <c r="D4" t="s">
        <v>34</v>
      </c>
      <c r="E4">
        <v>223</v>
      </c>
      <c r="F4">
        <v>2</v>
      </c>
      <c r="G4" s="1">
        <v>42766</v>
      </c>
      <c r="I4">
        <v>252.09887599999999</v>
      </c>
      <c r="J4">
        <v>1</v>
      </c>
      <c r="N4" s="25" t="s">
        <v>26</v>
      </c>
      <c r="O4" s="25" t="s">
        <v>27</v>
      </c>
      <c r="P4" s="26"/>
      <c r="Q4" s="25" t="s">
        <v>28</v>
      </c>
      <c r="R4" s="25" t="s">
        <v>350</v>
      </c>
      <c r="U4" s="21" t="s">
        <v>5114</v>
      </c>
    </row>
    <row r="5" spans="1:21" x14ac:dyDescent="0.25">
      <c r="A5" t="s">
        <v>763</v>
      </c>
      <c r="B5" t="s">
        <v>287</v>
      </c>
      <c r="C5" t="s">
        <v>288</v>
      </c>
      <c r="D5" t="s">
        <v>34</v>
      </c>
      <c r="E5">
        <v>374</v>
      </c>
      <c r="F5">
        <v>2</v>
      </c>
      <c r="G5" s="1">
        <v>42766</v>
      </c>
      <c r="I5">
        <v>262.93110000000001</v>
      </c>
      <c r="J5">
        <v>1</v>
      </c>
      <c r="N5" s="24" t="s">
        <v>445</v>
      </c>
      <c r="O5" s="27" t="s">
        <v>170</v>
      </c>
      <c r="P5" s="28"/>
      <c r="Q5" s="27" t="s">
        <v>97</v>
      </c>
      <c r="R5" s="27" t="s">
        <v>339</v>
      </c>
    </row>
    <row r="6" spans="1:21" x14ac:dyDescent="0.25">
      <c r="A6">
        <v>29135</v>
      </c>
      <c r="B6" t="s">
        <v>19</v>
      </c>
      <c r="C6" t="s">
        <v>20</v>
      </c>
      <c r="D6" t="s">
        <v>100</v>
      </c>
      <c r="E6">
        <v>299</v>
      </c>
      <c r="F6">
        <v>51</v>
      </c>
      <c r="G6" s="1">
        <v>42766</v>
      </c>
      <c r="I6">
        <v>412.3</v>
      </c>
      <c r="J6">
        <v>-3</v>
      </c>
      <c r="N6" s="25" t="s">
        <v>48</v>
      </c>
      <c r="O6" s="25" t="s">
        <v>49</v>
      </c>
      <c r="P6" s="26"/>
      <c r="Q6" s="25" t="s">
        <v>50</v>
      </c>
      <c r="R6" s="25" t="s">
        <v>350</v>
      </c>
    </row>
    <row r="7" spans="1:21" x14ac:dyDescent="0.25">
      <c r="A7">
        <v>29134</v>
      </c>
      <c r="B7" t="s">
        <v>251</v>
      </c>
      <c r="C7" t="s">
        <v>588</v>
      </c>
      <c r="D7" t="s">
        <v>97</v>
      </c>
      <c r="E7" t="s">
        <v>64</v>
      </c>
      <c r="F7">
        <v>51</v>
      </c>
      <c r="G7" s="1">
        <v>42766</v>
      </c>
      <c r="H7">
        <v>2</v>
      </c>
      <c r="I7">
        <v>189.65520000000001</v>
      </c>
      <c r="J7">
        <v>-1</v>
      </c>
      <c r="N7" s="27" t="s">
        <v>513</v>
      </c>
      <c r="O7" s="27" t="s">
        <v>1014</v>
      </c>
      <c r="P7" s="28"/>
      <c r="Q7" s="27" t="s">
        <v>85</v>
      </c>
      <c r="R7" s="27" t="s">
        <v>350</v>
      </c>
    </row>
    <row r="8" spans="1:21" x14ac:dyDescent="0.25">
      <c r="A8">
        <v>29133</v>
      </c>
      <c r="B8" t="s">
        <v>37</v>
      </c>
      <c r="C8" t="s">
        <v>38</v>
      </c>
      <c r="D8" t="s">
        <v>21</v>
      </c>
      <c r="E8">
        <v>355</v>
      </c>
      <c r="F8">
        <v>51</v>
      </c>
      <c r="G8" s="1">
        <v>42766</v>
      </c>
      <c r="I8">
        <v>124.629176</v>
      </c>
      <c r="J8">
        <v>-2</v>
      </c>
      <c r="N8" s="24" t="s">
        <v>486</v>
      </c>
      <c r="O8" s="25" t="s">
        <v>487</v>
      </c>
      <c r="P8" s="26"/>
      <c r="Q8" s="25" t="s">
        <v>97</v>
      </c>
      <c r="R8" s="25" t="s">
        <v>339</v>
      </c>
    </row>
    <row r="9" spans="1:21" x14ac:dyDescent="0.25">
      <c r="A9">
        <v>29132</v>
      </c>
      <c r="B9" t="s">
        <v>168</v>
      </c>
      <c r="C9" t="s">
        <v>169</v>
      </c>
      <c r="D9" t="s">
        <v>463</v>
      </c>
      <c r="E9">
        <v>378</v>
      </c>
      <c r="F9">
        <v>51</v>
      </c>
      <c r="G9" s="1">
        <v>42766</v>
      </c>
      <c r="H9">
        <v>2</v>
      </c>
      <c r="I9">
        <v>132.95119800000001</v>
      </c>
      <c r="J9">
        <v>-1</v>
      </c>
      <c r="N9" s="27" t="s">
        <v>120</v>
      </c>
      <c r="O9" s="27" t="s">
        <v>1015</v>
      </c>
      <c r="P9" s="28"/>
      <c r="Q9" s="27" t="s">
        <v>21</v>
      </c>
      <c r="R9" s="27" t="s">
        <v>348</v>
      </c>
    </row>
    <row r="10" spans="1:21" x14ac:dyDescent="0.25">
      <c r="A10">
        <v>29131</v>
      </c>
      <c r="B10" t="s">
        <v>251</v>
      </c>
      <c r="C10" t="s">
        <v>588</v>
      </c>
      <c r="D10" t="s">
        <v>97</v>
      </c>
      <c r="E10">
        <v>536</v>
      </c>
      <c r="F10">
        <v>51</v>
      </c>
      <c r="G10" s="1">
        <v>42766</v>
      </c>
      <c r="H10">
        <v>2</v>
      </c>
      <c r="I10">
        <v>112.069</v>
      </c>
      <c r="J10">
        <v>-2</v>
      </c>
      <c r="N10" s="25" t="s">
        <v>210</v>
      </c>
      <c r="O10" s="25" t="s">
        <v>211</v>
      </c>
      <c r="P10" s="26"/>
      <c r="Q10" s="25" t="s">
        <v>463</v>
      </c>
      <c r="R10" s="25" t="s">
        <v>349</v>
      </c>
    </row>
    <row r="11" spans="1:21" x14ac:dyDescent="0.25">
      <c r="A11">
        <v>29130</v>
      </c>
      <c r="B11" t="s">
        <v>48</v>
      </c>
      <c r="C11" t="s">
        <v>49</v>
      </c>
      <c r="D11" t="s">
        <v>50</v>
      </c>
      <c r="E11">
        <v>35</v>
      </c>
      <c r="F11">
        <v>51</v>
      </c>
      <c r="G11" s="1">
        <v>42766</v>
      </c>
      <c r="I11">
        <v>7.5949999999999998</v>
      </c>
      <c r="J11">
        <v>-100</v>
      </c>
      <c r="N11" s="27" t="s">
        <v>145</v>
      </c>
      <c r="O11" s="27" t="s">
        <v>146</v>
      </c>
      <c r="P11" s="28"/>
      <c r="Q11" s="27" t="s">
        <v>41</v>
      </c>
      <c r="R11" s="27" t="s">
        <v>350</v>
      </c>
    </row>
    <row r="12" spans="1:21" x14ac:dyDescent="0.25">
      <c r="A12">
        <v>29129</v>
      </c>
      <c r="B12" t="s">
        <v>24</v>
      </c>
      <c r="C12" t="s">
        <v>25</v>
      </c>
      <c r="D12" t="s">
        <v>21</v>
      </c>
      <c r="E12">
        <v>480</v>
      </c>
      <c r="F12">
        <v>51</v>
      </c>
      <c r="G12" s="1">
        <v>42766</v>
      </c>
      <c r="I12">
        <v>100.919235</v>
      </c>
      <c r="J12">
        <v>-1</v>
      </c>
      <c r="N12" s="24" t="s">
        <v>503</v>
      </c>
      <c r="O12" s="25" t="s">
        <v>504</v>
      </c>
      <c r="P12" s="26">
        <v>42618</v>
      </c>
      <c r="Q12" s="26" t="s">
        <v>122</v>
      </c>
      <c r="R12" s="25" t="s">
        <v>339</v>
      </c>
    </row>
    <row r="13" spans="1:21" x14ac:dyDescent="0.25">
      <c r="A13">
        <v>29128</v>
      </c>
      <c r="B13" t="s">
        <v>251</v>
      </c>
      <c r="C13" t="s">
        <v>588</v>
      </c>
      <c r="D13" t="s">
        <v>97</v>
      </c>
      <c r="E13" t="s">
        <v>64</v>
      </c>
      <c r="F13">
        <v>51</v>
      </c>
      <c r="G13" s="1">
        <v>42766</v>
      </c>
      <c r="I13">
        <v>189.65520000000001</v>
      </c>
      <c r="J13">
        <v>-2</v>
      </c>
      <c r="N13" s="27" t="s">
        <v>113</v>
      </c>
      <c r="O13" s="27" t="s">
        <v>114</v>
      </c>
      <c r="P13" s="28"/>
      <c r="Q13" s="27" t="s">
        <v>34</v>
      </c>
      <c r="R13" s="27" t="s">
        <v>339</v>
      </c>
    </row>
    <row r="14" spans="1:21" x14ac:dyDescent="0.25">
      <c r="A14">
        <v>29127</v>
      </c>
      <c r="B14" t="s">
        <v>26</v>
      </c>
      <c r="C14" t="s">
        <v>27</v>
      </c>
      <c r="D14" t="s">
        <v>28</v>
      </c>
      <c r="E14">
        <v>497</v>
      </c>
      <c r="F14">
        <v>51</v>
      </c>
      <c r="G14" s="1">
        <v>42766</v>
      </c>
      <c r="I14">
        <v>4.2879199999999997</v>
      </c>
      <c r="J14">
        <v>-1</v>
      </c>
      <c r="N14" s="25" t="s">
        <v>1016</v>
      </c>
      <c r="O14" s="25" t="s">
        <v>1017</v>
      </c>
      <c r="P14" s="26"/>
      <c r="Q14" s="25" t="s">
        <v>97</v>
      </c>
      <c r="R14" s="25" t="s">
        <v>339</v>
      </c>
    </row>
    <row r="15" spans="1:21" x14ac:dyDescent="0.25">
      <c r="A15">
        <v>29127</v>
      </c>
      <c r="B15" t="s">
        <v>42</v>
      </c>
      <c r="C15" t="s">
        <v>43</v>
      </c>
      <c r="D15" t="s">
        <v>100</v>
      </c>
      <c r="E15">
        <v>497</v>
      </c>
      <c r="F15">
        <v>51</v>
      </c>
      <c r="G15" s="1">
        <v>42766</v>
      </c>
      <c r="I15">
        <v>32.464827999999997</v>
      </c>
      <c r="J15">
        <v>-3</v>
      </c>
      <c r="N15" s="27" t="s">
        <v>252</v>
      </c>
      <c r="O15" s="27" t="s">
        <v>253</v>
      </c>
      <c r="P15" s="28"/>
      <c r="Q15" s="27" t="s">
        <v>34</v>
      </c>
      <c r="R15" s="27" t="s">
        <v>339</v>
      </c>
    </row>
    <row r="16" spans="1:21" x14ac:dyDescent="0.25">
      <c r="A16">
        <v>29126</v>
      </c>
      <c r="B16" t="s">
        <v>139</v>
      </c>
      <c r="C16" t="s">
        <v>140</v>
      </c>
      <c r="D16" t="s">
        <v>34</v>
      </c>
      <c r="E16">
        <v>355</v>
      </c>
      <c r="F16">
        <v>51</v>
      </c>
      <c r="G16" s="1">
        <v>42766</v>
      </c>
      <c r="I16">
        <v>236.66816499999999</v>
      </c>
      <c r="J16">
        <v>-1</v>
      </c>
      <c r="N16" s="25" t="s">
        <v>283</v>
      </c>
      <c r="O16" s="25" t="s">
        <v>284</v>
      </c>
      <c r="P16" s="26"/>
      <c r="Q16" s="25" t="s">
        <v>100</v>
      </c>
      <c r="R16" s="25" t="s">
        <v>350</v>
      </c>
    </row>
    <row r="17" spans="1:18" x14ac:dyDescent="0.25">
      <c r="A17">
        <v>29125</v>
      </c>
      <c r="B17" t="s">
        <v>279</v>
      </c>
      <c r="C17" t="s">
        <v>280</v>
      </c>
      <c r="D17" t="s">
        <v>88</v>
      </c>
      <c r="E17">
        <v>551</v>
      </c>
      <c r="F17">
        <v>51</v>
      </c>
      <c r="G17" s="1">
        <v>42766</v>
      </c>
      <c r="H17">
        <v>2</v>
      </c>
      <c r="I17">
        <v>68.104614999999995</v>
      </c>
      <c r="J17">
        <v>-1</v>
      </c>
      <c r="N17" s="27" t="s">
        <v>214</v>
      </c>
      <c r="O17" s="27" t="s">
        <v>215</v>
      </c>
      <c r="P17" s="28"/>
      <c r="Q17" s="27" t="s">
        <v>17</v>
      </c>
      <c r="R17" s="27" t="s">
        <v>339</v>
      </c>
    </row>
    <row r="18" spans="1:18" x14ac:dyDescent="0.25">
      <c r="A18">
        <v>29125</v>
      </c>
      <c r="B18" t="s">
        <v>39</v>
      </c>
      <c r="C18" t="s">
        <v>40</v>
      </c>
      <c r="D18" t="s">
        <v>41</v>
      </c>
      <c r="E18">
        <v>551</v>
      </c>
      <c r="F18">
        <v>51</v>
      </c>
      <c r="G18" s="1">
        <v>42766</v>
      </c>
      <c r="H18">
        <v>2</v>
      </c>
      <c r="I18">
        <v>27.125</v>
      </c>
      <c r="J18">
        <v>-1</v>
      </c>
      <c r="N18" s="25" t="s">
        <v>245</v>
      </c>
      <c r="O18" s="25" t="s">
        <v>246</v>
      </c>
      <c r="P18" s="26"/>
      <c r="Q18" s="25" t="s">
        <v>88</v>
      </c>
      <c r="R18" s="25" t="s">
        <v>348</v>
      </c>
    </row>
    <row r="19" spans="1:18" x14ac:dyDescent="0.25">
      <c r="A19">
        <v>29125</v>
      </c>
      <c r="B19" t="s">
        <v>42</v>
      </c>
      <c r="C19" t="s">
        <v>43</v>
      </c>
      <c r="D19" t="s">
        <v>100</v>
      </c>
      <c r="E19">
        <v>551</v>
      </c>
      <c r="F19">
        <v>51</v>
      </c>
      <c r="G19" s="1">
        <v>42766</v>
      </c>
      <c r="H19">
        <v>2</v>
      </c>
      <c r="I19">
        <v>32.464827999999997</v>
      </c>
      <c r="J19">
        <v>-1</v>
      </c>
      <c r="N19" s="27" t="s">
        <v>1018</v>
      </c>
      <c r="O19" s="27" t="s">
        <v>1019</v>
      </c>
      <c r="P19" s="28"/>
      <c r="Q19" s="27" t="s">
        <v>772</v>
      </c>
      <c r="R19" s="27" t="s">
        <v>351</v>
      </c>
    </row>
    <row r="20" spans="1:18" x14ac:dyDescent="0.25">
      <c r="A20">
        <v>29124</v>
      </c>
      <c r="B20" t="s">
        <v>251</v>
      </c>
      <c r="C20" t="s">
        <v>588</v>
      </c>
      <c r="D20" t="s">
        <v>97</v>
      </c>
      <c r="E20">
        <v>355</v>
      </c>
      <c r="F20">
        <v>51</v>
      </c>
      <c r="G20" s="1">
        <v>42766</v>
      </c>
      <c r="I20">
        <v>112.069</v>
      </c>
      <c r="J20">
        <v>-4</v>
      </c>
      <c r="N20" s="25" t="s">
        <v>203</v>
      </c>
      <c r="O20" s="25" t="s">
        <v>204</v>
      </c>
      <c r="P20" s="26"/>
      <c r="Q20" s="25" t="s">
        <v>100</v>
      </c>
      <c r="R20" s="25" t="s">
        <v>348</v>
      </c>
    </row>
    <row r="21" spans="1:18" x14ac:dyDescent="0.25">
      <c r="A21">
        <v>29123</v>
      </c>
      <c r="B21" t="s">
        <v>256</v>
      </c>
      <c r="C21" t="s">
        <v>257</v>
      </c>
      <c r="D21" t="s">
        <v>34</v>
      </c>
      <c r="E21">
        <v>554</v>
      </c>
      <c r="F21">
        <v>51</v>
      </c>
      <c r="G21" s="1">
        <v>42766</v>
      </c>
      <c r="I21">
        <v>261.58427</v>
      </c>
      <c r="J21">
        <v>-1</v>
      </c>
      <c r="N21" s="27" t="s">
        <v>147</v>
      </c>
      <c r="O21" s="27" t="s">
        <v>148</v>
      </c>
      <c r="P21" s="28"/>
      <c r="Q21" s="27" t="s">
        <v>85</v>
      </c>
      <c r="R21" s="27" t="s">
        <v>350</v>
      </c>
    </row>
    <row r="22" spans="1:18" x14ac:dyDescent="0.25">
      <c r="A22">
        <v>29123</v>
      </c>
      <c r="B22" t="s">
        <v>271</v>
      </c>
      <c r="C22" t="s">
        <v>272</v>
      </c>
      <c r="D22" t="s">
        <v>33</v>
      </c>
      <c r="E22">
        <v>554</v>
      </c>
      <c r="F22">
        <v>51</v>
      </c>
      <c r="G22" s="1">
        <v>42766</v>
      </c>
      <c r="I22">
        <v>220.94545500000001</v>
      </c>
      <c r="J22">
        <v>-1</v>
      </c>
      <c r="N22" s="25" t="s">
        <v>125</v>
      </c>
      <c r="O22" s="25" t="s">
        <v>126</v>
      </c>
      <c r="P22" s="26"/>
      <c r="Q22" s="25" t="s">
        <v>34</v>
      </c>
      <c r="R22" s="25" t="s">
        <v>339</v>
      </c>
    </row>
    <row r="23" spans="1:18" x14ac:dyDescent="0.25">
      <c r="A23">
        <v>29122</v>
      </c>
      <c r="B23" t="s">
        <v>499</v>
      </c>
      <c r="C23" t="s">
        <v>500</v>
      </c>
      <c r="D23" t="s">
        <v>85</v>
      </c>
      <c r="E23">
        <v>83</v>
      </c>
      <c r="F23">
        <v>51</v>
      </c>
      <c r="G23" s="1">
        <v>42766</v>
      </c>
      <c r="I23">
        <v>136.583417</v>
      </c>
      <c r="J23">
        <v>-1</v>
      </c>
      <c r="N23" s="27" t="s">
        <v>1020</v>
      </c>
      <c r="O23" s="27" t="s">
        <v>1021</v>
      </c>
      <c r="P23" s="28"/>
      <c r="Q23" s="27" t="s">
        <v>33</v>
      </c>
      <c r="R23" s="27" t="s">
        <v>349</v>
      </c>
    </row>
    <row r="24" spans="1:18" x14ac:dyDescent="0.25">
      <c r="A24">
        <v>29121</v>
      </c>
      <c r="B24" t="s">
        <v>210</v>
      </c>
      <c r="C24" t="s">
        <v>211</v>
      </c>
      <c r="D24" t="s">
        <v>463</v>
      </c>
      <c r="E24">
        <v>418</v>
      </c>
      <c r="F24">
        <v>51</v>
      </c>
      <c r="G24" s="1">
        <v>42766</v>
      </c>
      <c r="I24">
        <v>108.216092</v>
      </c>
      <c r="J24">
        <v>-1</v>
      </c>
      <c r="N24" s="25" t="s">
        <v>35</v>
      </c>
      <c r="O24" s="25" t="s">
        <v>1022</v>
      </c>
      <c r="P24" s="26"/>
      <c r="Q24" s="25" t="s">
        <v>85</v>
      </c>
      <c r="R24" s="25" t="s">
        <v>350</v>
      </c>
    </row>
    <row r="25" spans="1:18" x14ac:dyDescent="0.25">
      <c r="A25">
        <v>29121</v>
      </c>
      <c r="B25" t="s">
        <v>241</v>
      </c>
      <c r="C25" t="s">
        <v>242</v>
      </c>
      <c r="D25" t="s">
        <v>50</v>
      </c>
      <c r="E25">
        <v>418</v>
      </c>
      <c r="F25">
        <v>51</v>
      </c>
      <c r="G25" s="1">
        <v>42766</v>
      </c>
      <c r="I25">
        <v>54.25</v>
      </c>
      <c r="J25">
        <v>-1</v>
      </c>
      <c r="N25" s="27" t="s">
        <v>11</v>
      </c>
      <c r="O25" s="27" t="s">
        <v>12</v>
      </c>
      <c r="P25" s="28"/>
      <c r="Q25" s="27" t="s">
        <v>10</v>
      </c>
      <c r="R25" s="27" t="s">
        <v>351</v>
      </c>
    </row>
    <row r="26" spans="1:18" x14ac:dyDescent="0.25">
      <c r="A26">
        <v>29121</v>
      </c>
      <c r="B26" t="s">
        <v>620</v>
      </c>
      <c r="C26" t="s">
        <v>621</v>
      </c>
      <c r="D26" t="s">
        <v>117</v>
      </c>
      <c r="E26">
        <v>418</v>
      </c>
      <c r="F26">
        <v>51</v>
      </c>
      <c r="G26" s="1">
        <v>42766</v>
      </c>
      <c r="I26">
        <v>30.38</v>
      </c>
      <c r="J26">
        <v>-1</v>
      </c>
      <c r="N26" s="25" t="s">
        <v>151</v>
      </c>
      <c r="O26" s="25" t="s">
        <v>152</v>
      </c>
      <c r="P26" s="26"/>
      <c r="Q26" s="25" t="s">
        <v>34</v>
      </c>
      <c r="R26" s="25" t="s">
        <v>339</v>
      </c>
    </row>
    <row r="27" spans="1:18" x14ac:dyDescent="0.25">
      <c r="A27">
        <v>29121</v>
      </c>
      <c r="B27" t="s">
        <v>160</v>
      </c>
      <c r="C27" t="s">
        <v>161</v>
      </c>
      <c r="D27" t="s">
        <v>446</v>
      </c>
      <c r="E27">
        <v>418</v>
      </c>
      <c r="F27">
        <v>51</v>
      </c>
      <c r="G27" s="1">
        <v>42766</v>
      </c>
      <c r="I27">
        <v>177.94</v>
      </c>
      <c r="J27">
        <v>-2</v>
      </c>
      <c r="N27" s="27" t="s">
        <v>8</v>
      </c>
      <c r="O27" s="27" t="s">
        <v>9</v>
      </c>
      <c r="P27" s="28"/>
      <c r="Q27" s="27" t="s">
        <v>10</v>
      </c>
      <c r="R27" s="27" t="s">
        <v>351</v>
      </c>
    </row>
    <row r="28" spans="1:18" x14ac:dyDescent="0.25">
      <c r="A28">
        <v>29121</v>
      </c>
      <c r="B28" t="s">
        <v>48</v>
      </c>
      <c r="C28" t="s">
        <v>49</v>
      </c>
      <c r="D28" t="s">
        <v>50</v>
      </c>
      <c r="E28">
        <v>418</v>
      </c>
      <c r="F28">
        <v>51</v>
      </c>
      <c r="G28" s="1">
        <v>42766</v>
      </c>
      <c r="I28">
        <v>9.7650000000000006</v>
      </c>
      <c r="J28">
        <v>-1</v>
      </c>
      <c r="N28" s="25" t="s">
        <v>164</v>
      </c>
      <c r="O28" s="25" t="s">
        <v>165</v>
      </c>
      <c r="P28" s="26"/>
      <c r="Q28" s="25" t="s">
        <v>450</v>
      </c>
      <c r="R28" s="25" t="s">
        <v>351</v>
      </c>
    </row>
    <row r="29" spans="1:18" x14ac:dyDescent="0.25">
      <c r="A29">
        <v>29121</v>
      </c>
      <c r="B29" t="s">
        <v>247</v>
      </c>
      <c r="C29" t="s">
        <v>248</v>
      </c>
      <c r="D29" t="s">
        <v>117</v>
      </c>
      <c r="E29">
        <v>418</v>
      </c>
      <c r="F29">
        <v>51</v>
      </c>
      <c r="G29" s="1">
        <v>42766</v>
      </c>
      <c r="I29">
        <v>16.274999999999999</v>
      </c>
      <c r="J29">
        <v>-1</v>
      </c>
      <c r="N29" s="27" t="s">
        <v>1023</v>
      </c>
      <c r="O29" s="27" t="s">
        <v>1024</v>
      </c>
      <c r="P29" s="28"/>
      <c r="Q29" s="27" t="s">
        <v>772</v>
      </c>
      <c r="R29" s="27" t="s">
        <v>351</v>
      </c>
    </row>
    <row r="30" spans="1:18" x14ac:dyDescent="0.25">
      <c r="A30">
        <v>29121</v>
      </c>
      <c r="B30" t="s">
        <v>42</v>
      </c>
      <c r="C30" t="s">
        <v>43</v>
      </c>
      <c r="D30" t="s">
        <v>100</v>
      </c>
      <c r="E30">
        <v>418</v>
      </c>
      <c r="F30">
        <v>51</v>
      </c>
      <c r="G30" s="1">
        <v>42766</v>
      </c>
      <c r="I30">
        <v>32.464827999999997</v>
      </c>
      <c r="J30">
        <v>-1</v>
      </c>
      <c r="N30" s="25" t="s">
        <v>168</v>
      </c>
      <c r="O30" s="25" t="s">
        <v>169</v>
      </c>
      <c r="P30" s="26"/>
      <c r="Q30" s="25" t="s">
        <v>463</v>
      </c>
      <c r="R30" s="25" t="s">
        <v>349</v>
      </c>
    </row>
    <row r="31" spans="1:18" x14ac:dyDescent="0.25">
      <c r="A31">
        <v>29121</v>
      </c>
      <c r="B31" t="s">
        <v>145</v>
      </c>
      <c r="C31" t="s">
        <v>146</v>
      </c>
      <c r="D31" t="s">
        <v>41</v>
      </c>
      <c r="E31">
        <v>418</v>
      </c>
      <c r="F31">
        <v>51</v>
      </c>
      <c r="G31" s="1">
        <v>42766</v>
      </c>
      <c r="I31">
        <v>27.125</v>
      </c>
      <c r="J31">
        <v>-1</v>
      </c>
      <c r="N31" s="27" t="s">
        <v>118</v>
      </c>
      <c r="O31" s="27" t="s">
        <v>119</v>
      </c>
      <c r="P31" s="28"/>
      <c r="Q31" s="27" t="s">
        <v>21</v>
      </c>
      <c r="R31" s="27" t="s">
        <v>348</v>
      </c>
    </row>
    <row r="32" spans="1:18" x14ac:dyDescent="0.25">
      <c r="A32">
        <v>29121</v>
      </c>
      <c r="B32" t="s">
        <v>151</v>
      </c>
      <c r="C32" t="s">
        <v>152</v>
      </c>
      <c r="D32" t="s">
        <v>34</v>
      </c>
      <c r="E32">
        <v>418</v>
      </c>
      <c r="F32">
        <v>51</v>
      </c>
      <c r="G32" s="1">
        <v>42766</v>
      </c>
      <c r="I32">
        <v>154.303371</v>
      </c>
      <c r="J32">
        <v>-2</v>
      </c>
      <c r="N32" s="25" t="s">
        <v>443</v>
      </c>
      <c r="O32" s="25" t="s">
        <v>444</v>
      </c>
      <c r="P32" s="26"/>
      <c r="Q32" s="25" t="s">
        <v>97</v>
      </c>
      <c r="R32" s="25" t="s">
        <v>339</v>
      </c>
    </row>
    <row r="33" spans="1:18" x14ac:dyDescent="0.25">
      <c r="A33">
        <v>29120</v>
      </c>
      <c r="B33" t="s">
        <v>125</v>
      </c>
      <c r="C33" t="s">
        <v>126</v>
      </c>
      <c r="D33" t="s">
        <v>34</v>
      </c>
      <c r="E33">
        <v>37</v>
      </c>
      <c r="F33">
        <v>51</v>
      </c>
      <c r="G33" s="1">
        <v>42766</v>
      </c>
      <c r="I33">
        <v>168.95307299999999</v>
      </c>
      <c r="J33">
        <v>-1</v>
      </c>
      <c r="N33" s="27" t="s">
        <v>279</v>
      </c>
      <c r="O33" s="27" t="s">
        <v>280</v>
      </c>
      <c r="P33" s="28"/>
      <c r="Q33" s="27" t="s">
        <v>88</v>
      </c>
      <c r="R33" s="27" t="s">
        <v>348</v>
      </c>
    </row>
    <row r="34" spans="1:18" x14ac:dyDescent="0.25">
      <c r="A34">
        <v>29119</v>
      </c>
      <c r="B34" t="s">
        <v>332</v>
      </c>
      <c r="C34" t="s">
        <v>333</v>
      </c>
      <c r="D34" t="s">
        <v>21</v>
      </c>
      <c r="E34" t="s">
        <v>64</v>
      </c>
      <c r="F34">
        <v>51</v>
      </c>
      <c r="G34" s="1">
        <v>42766</v>
      </c>
      <c r="I34">
        <v>73.212462000000002</v>
      </c>
      <c r="J34">
        <v>-1</v>
      </c>
      <c r="N34" s="25" t="s">
        <v>260</v>
      </c>
      <c r="O34" s="25" t="s">
        <v>261</v>
      </c>
      <c r="P34" s="26"/>
      <c r="Q34" s="25" t="s">
        <v>117</v>
      </c>
      <c r="R34" s="25" t="s">
        <v>350</v>
      </c>
    </row>
    <row r="35" spans="1:18" x14ac:dyDescent="0.25">
      <c r="A35">
        <v>29118</v>
      </c>
      <c r="B35" t="s">
        <v>251</v>
      </c>
      <c r="C35" t="s">
        <v>588</v>
      </c>
      <c r="D35" t="s">
        <v>97</v>
      </c>
      <c r="E35">
        <v>65</v>
      </c>
      <c r="F35">
        <v>51</v>
      </c>
      <c r="G35" s="1">
        <v>42766</v>
      </c>
      <c r="I35">
        <v>112.069</v>
      </c>
      <c r="J35">
        <v>-1</v>
      </c>
      <c r="N35" s="27" t="s">
        <v>22</v>
      </c>
      <c r="O35" s="27" t="s">
        <v>23</v>
      </c>
      <c r="P35" s="28"/>
      <c r="Q35" s="27" t="s">
        <v>10</v>
      </c>
      <c r="R35" s="27" t="s">
        <v>351</v>
      </c>
    </row>
    <row r="36" spans="1:18" x14ac:dyDescent="0.25">
      <c r="A36">
        <v>29117</v>
      </c>
      <c r="B36" t="s">
        <v>610</v>
      </c>
      <c r="C36" t="s">
        <v>611</v>
      </c>
      <c r="D36" t="s">
        <v>41</v>
      </c>
      <c r="E36" t="s">
        <v>64</v>
      </c>
      <c r="F36">
        <v>51</v>
      </c>
      <c r="G36" s="1">
        <v>42766</v>
      </c>
      <c r="I36">
        <v>37.613332999999997</v>
      </c>
      <c r="J36">
        <v>-1</v>
      </c>
      <c r="N36" s="25" t="s">
        <v>1025</v>
      </c>
      <c r="O36" s="25" t="s">
        <v>1026</v>
      </c>
      <c r="P36" s="26"/>
      <c r="Q36" s="25" t="s">
        <v>85</v>
      </c>
      <c r="R36" s="25" t="s">
        <v>350</v>
      </c>
    </row>
    <row r="37" spans="1:18" x14ac:dyDescent="0.25">
      <c r="A37">
        <v>29116</v>
      </c>
      <c r="B37" t="s">
        <v>251</v>
      </c>
      <c r="C37" t="s">
        <v>588</v>
      </c>
      <c r="D37" t="s">
        <v>97</v>
      </c>
      <c r="E37">
        <v>76</v>
      </c>
      <c r="F37">
        <v>51</v>
      </c>
      <c r="G37" s="1">
        <v>42766</v>
      </c>
      <c r="I37">
        <v>112.069</v>
      </c>
      <c r="J37">
        <v>-2</v>
      </c>
      <c r="N37" s="27" t="s">
        <v>183</v>
      </c>
      <c r="O37" s="27" t="s">
        <v>184</v>
      </c>
      <c r="P37" s="28"/>
      <c r="Q37" s="27" t="s">
        <v>34</v>
      </c>
      <c r="R37" s="27" t="s">
        <v>339</v>
      </c>
    </row>
    <row r="38" spans="1:18" x14ac:dyDescent="0.25">
      <c r="A38">
        <v>29116</v>
      </c>
      <c r="B38" t="s">
        <v>457</v>
      </c>
      <c r="C38" t="s">
        <v>458</v>
      </c>
      <c r="D38" t="s">
        <v>34</v>
      </c>
      <c r="E38">
        <v>76</v>
      </c>
      <c r="F38">
        <v>51</v>
      </c>
      <c r="G38" s="1">
        <v>42766</v>
      </c>
      <c r="I38">
        <v>172.41573</v>
      </c>
      <c r="J38">
        <v>-1</v>
      </c>
      <c r="N38" s="25" t="s">
        <v>199</v>
      </c>
      <c r="O38" s="25" t="s">
        <v>200</v>
      </c>
      <c r="P38" s="26"/>
      <c r="Q38" s="25" t="s">
        <v>34</v>
      </c>
      <c r="R38" s="25" t="s">
        <v>339</v>
      </c>
    </row>
    <row r="39" spans="1:18" x14ac:dyDescent="0.25">
      <c r="A39">
        <v>29115</v>
      </c>
      <c r="B39" t="s">
        <v>239</v>
      </c>
      <c r="C39" t="s">
        <v>240</v>
      </c>
      <c r="D39" t="s">
        <v>85</v>
      </c>
      <c r="E39">
        <v>100</v>
      </c>
      <c r="F39">
        <v>51</v>
      </c>
      <c r="G39" s="1">
        <v>42766</v>
      </c>
      <c r="I39">
        <v>95.48</v>
      </c>
      <c r="J39">
        <v>-1</v>
      </c>
      <c r="N39" s="27" t="s">
        <v>160</v>
      </c>
      <c r="O39" s="27" t="s">
        <v>161</v>
      </c>
      <c r="P39" s="28"/>
      <c r="Q39" s="27" t="s">
        <v>446</v>
      </c>
      <c r="R39" s="27" t="s">
        <v>350</v>
      </c>
    </row>
    <row r="40" spans="1:18" x14ac:dyDescent="0.25">
      <c r="A40">
        <v>29115</v>
      </c>
      <c r="B40" t="s">
        <v>406</v>
      </c>
      <c r="C40" t="s">
        <v>407</v>
      </c>
      <c r="D40" t="s">
        <v>41</v>
      </c>
      <c r="E40">
        <v>100</v>
      </c>
      <c r="F40">
        <v>51</v>
      </c>
      <c r="G40" s="1">
        <v>42766</v>
      </c>
      <c r="I40">
        <v>21.7</v>
      </c>
      <c r="J40">
        <v>-1</v>
      </c>
      <c r="N40" s="25" t="s">
        <v>385</v>
      </c>
      <c r="O40" s="25" t="s">
        <v>386</v>
      </c>
      <c r="P40" s="26">
        <v>42528</v>
      </c>
      <c r="Q40" s="25" t="s">
        <v>122</v>
      </c>
      <c r="R40" s="25" t="s">
        <v>339</v>
      </c>
    </row>
    <row r="41" spans="1:18" x14ac:dyDescent="0.25">
      <c r="A41">
        <v>29115</v>
      </c>
      <c r="B41" t="s">
        <v>143</v>
      </c>
      <c r="C41" t="s">
        <v>144</v>
      </c>
      <c r="D41" t="s">
        <v>50</v>
      </c>
      <c r="E41">
        <v>100</v>
      </c>
      <c r="F41">
        <v>51</v>
      </c>
      <c r="G41" s="1">
        <v>42766</v>
      </c>
      <c r="I41">
        <v>9.7650000000000006</v>
      </c>
      <c r="J41">
        <v>-10</v>
      </c>
      <c r="N41" s="27" t="s">
        <v>396</v>
      </c>
      <c r="O41" s="27" t="s">
        <v>397</v>
      </c>
      <c r="P41" s="28"/>
      <c r="Q41" s="27" t="s">
        <v>34</v>
      </c>
      <c r="R41" s="27" t="s">
        <v>339</v>
      </c>
    </row>
    <row r="42" spans="1:18" x14ac:dyDescent="0.25">
      <c r="A42">
        <v>29115</v>
      </c>
      <c r="B42" t="s">
        <v>764</v>
      </c>
      <c r="C42" t="s">
        <v>765</v>
      </c>
      <c r="D42" t="s">
        <v>18</v>
      </c>
      <c r="E42">
        <v>100</v>
      </c>
      <c r="F42">
        <v>51</v>
      </c>
      <c r="G42" s="1">
        <v>42766</v>
      </c>
      <c r="I42">
        <v>185.345</v>
      </c>
      <c r="J42">
        <v>-2</v>
      </c>
      <c r="N42" s="25" t="s">
        <v>1027</v>
      </c>
      <c r="O42" s="25" t="s">
        <v>1028</v>
      </c>
      <c r="P42" s="26"/>
      <c r="Q42" s="25" t="s">
        <v>97</v>
      </c>
      <c r="R42" s="25" t="s">
        <v>339</v>
      </c>
    </row>
    <row r="43" spans="1:18" x14ac:dyDescent="0.25">
      <c r="A43">
        <v>29114</v>
      </c>
      <c r="B43" t="s">
        <v>35</v>
      </c>
      <c r="C43" t="s">
        <v>36</v>
      </c>
      <c r="D43" t="s">
        <v>85</v>
      </c>
      <c r="E43" t="s">
        <v>64</v>
      </c>
      <c r="F43">
        <v>51</v>
      </c>
      <c r="G43" s="1">
        <v>42766</v>
      </c>
      <c r="I43">
        <v>112.84</v>
      </c>
      <c r="J43">
        <v>-1</v>
      </c>
      <c r="N43" s="27" t="s">
        <v>79</v>
      </c>
      <c r="O43" s="27" t="s">
        <v>80</v>
      </c>
      <c r="P43" s="28"/>
      <c r="Q43" s="27" t="s">
        <v>50</v>
      </c>
      <c r="R43" s="27" t="s">
        <v>350</v>
      </c>
    </row>
    <row r="44" spans="1:18" x14ac:dyDescent="0.25">
      <c r="A44">
        <v>29114</v>
      </c>
      <c r="B44" t="s">
        <v>275</v>
      </c>
      <c r="C44" t="s">
        <v>276</v>
      </c>
      <c r="D44" t="s">
        <v>21</v>
      </c>
      <c r="E44" t="s">
        <v>64</v>
      </c>
      <c r="F44">
        <v>51</v>
      </c>
      <c r="G44" s="1">
        <v>42766</v>
      </c>
      <c r="I44">
        <v>37.258899999999997</v>
      </c>
      <c r="J44">
        <v>-1</v>
      </c>
      <c r="N44" s="25" t="s">
        <v>115</v>
      </c>
      <c r="O44" s="25" t="s">
        <v>116</v>
      </c>
      <c r="P44" s="26"/>
      <c r="Q44" s="25" t="s">
        <v>50</v>
      </c>
      <c r="R44" s="25" t="s">
        <v>350</v>
      </c>
    </row>
    <row r="45" spans="1:18" x14ac:dyDescent="0.25">
      <c r="A45">
        <v>29113</v>
      </c>
      <c r="B45" t="s">
        <v>766</v>
      </c>
      <c r="C45" t="s">
        <v>767</v>
      </c>
      <c r="D45" t="s">
        <v>21</v>
      </c>
      <c r="E45">
        <v>99</v>
      </c>
      <c r="F45">
        <v>51</v>
      </c>
      <c r="G45" s="1">
        <v>42766</v>
      </c>
      <c r="H45">
        <v>2</v>
      </c>
      <c r="I45">
        <v>97.394482999999994</v>
      </c>
      <c r="J45">
        <v>-2</v>
      </c>
      <c r="N45" s="27" t="s">
        <v>24</v>
      </c>
      <c r="O45" s="27" t="s">
        <v>1029</v>
      </c>
      <c r="P45" s="28"/>
      <c r="Q45" s="27" t="s">
        <v>21</v>
      </c>
      <c r="R45" s="27" t="s">
        <v>348</v>
      </c>
    </row>
    <row r="46" spans="1:18" x14ac:dyDescent="0.25">
      <c r="A46">
        <v>29112</v>
      </c>
      <c r="B46" t="s">
        <v>155</v>
      </c>
      <c r="C46" t="s">
        <v>156</v>
      </c>
      <c r="D46" t="s">
        <v>100</v>
      </c>
      <c r="E46">
        <v>150</v>
      </c>
      <c r="F46">
        <v>51</v>
      </c>
      <c r="G46" s="1">
        <v>42766</v>
      </c>
      <c r="I46">
        <v>205.72685000000001</v>
      </c>
      <c r="J46">
        <v>-1</v>
      </c>
      <c r="N46" s="25" t="s">
        <v>197</v>
      </c>
      <c r="O46" s="25" t="s">
        <v>198</v>
      </c>
      <c r="P46" s="26"/>
      <c r="Q46" s="25" t="s">
        <v>117</v>
      </c>
      <c r="R46" s="25" t="s">
        <v>350</v>
      </c>
    </row>
    <row r="47" spans="1:18" x14ac:dyDescent="0.25">
      <c r="A47">
        <v>29112</v>
      </c>
      <c r="B47" t="s">
        <v>301</v>
      </c>
      <c r="C47" t="s">
        <v>302</v>
      </c>
      <c r="D47" t="s">
        <v>50</v>
      </c>
      <c r="E47">
        <v>150</v>
      </c>
      <c r="F47">
        <v>51</v>
      </c>
      <c r="G47" s="1">
        <v>42766</v>
      </c>
      <c r="I47">
        <v>42.314999999999998</v>
      </c>
      <c r="J47">
        <v>-3</v>
      </c>
      <c r="N47" s="27" t="s">
        <v>247</v>
      </c>
      <c r="O47" s="27" t="s">
        <v>248</v>
      </c>
      <c r="P47" s="28"/>
      <c r="Q47" s="27" t="s">
        <v>117</v>
      </c>
      <c r="R47" s="27" t="s">
        <v>350</v>
      </c>
    </row>
    <row r="48" spans="1:18" x14ac:dyDescent="0.25">
      <c r="A48">
        <v>29111</v>
      </c>
      <c r="B48" t="s">
        <v>199</v>
      </c>
      <c r="C48" t="s">
        <v>200</v>
      </c>
      <c r="D48" t="s">
        <v>34</v>
      </c>
      <c r="E48">
        <v>223</v>
      </c>
      <c r="F48">
        <v>51</v>
      </c>
      <c r="G48" s="1">
        <v>42766</v>
      </c>
      <c r="I48">
        <v>150.82022499999999</v>
      </c>
      <c r="J48">
        <v>-1</v>
      </c>
      <c r="N48" s="25" t="s">
        <v>166</v>
      </c>
      <c r="O48" s="25" t="s">
        <v>167</v>
      </c>
      <c r="P48" s="26"/>
      <c r="Q48" s="25" t="s">
        <v>450</v>
      </c>
      <c r="R48" s="25" t="s">
        <v>351</v>
      </c>
    </row>
    <row r="49" spans="1:18" x14ac:dyDescent="0.25">
      <c r="A49">
        <v>29111</v>
      </c>
      <c r="B49" t="s">
        <v>151</v>
      </c>
      <c r="C49" t="s">
        <v>152</v>
      </c>
      <c r="D49" t="s">
        <v>34</v>
      </c>
      <c r="E49">
        <v>223</v>
      </c>
      <c r="F49">
        <v>51</v>
      </c>
      <c r="G49" s="1">
        <v>42766</v>
      </c>
      <c r="I49">
        <v>154.303371</v>
      </c>
      <c r="J49">
        <v>-1</v>
      </c>
      <c r="N49" s="27" t="s">
        <v>505</v>
      </c>
      <c r="O49" s="27" t="s">
        <v>506</v>
      </c>
      <c r="P49" s="28"/>
      <c r="Q49" s="27" t="s">
        <v>85</v>
      </c>
      <c r="R49" s="27" t="s">
        <v>350</v>
      </c>
    </row>
    <row r="50" spans="1:18" x14ac:dyDescent="0.25">
      <c r="A50">
        <v>29110</v>
      </c>
      <c r="B50" t="s">
        <v>251</v>
      </c>
      <c r="C50" t="s">
        <v>588</v>
      </c>
      <c r="D50" t="s">
        <v>97</v>
      </c>
      <c r="E50">
        <v>355</v>
      </c>
      <c r="F50">
        <v>51</v>
      </c>
      <c r="G50" s="1">
        <v>42766</v>
      </c>
      <c r="I50">
        <v>112.069</v>
      </c>
      <c r="J50">
        <v>-3</v>
      </c>
      <c r="N50" s="25" t="s">
        <v>521</v>
      </c>
      <c r="O50" s="25" t="s">
        <v>522</v>
      </c>
      <c r="P50" s="26"/>
      <c r="Q50" s="25" t="s">
        <v>50</v>
      </c>
      <c r="R50" s="25" t="s">
        <v>350</v>
      </c>
    </row>
    <row r="51" spans="1:18" x14ac:dyDescent="0.25">
      <c r="A51">
        <v>29110</v>
      </c>
      <c r="B51" t="s">
        <v>768</v>
      </c>
      <c r="C51" t="s">
        <v>769</v>
      </c>
      <c r="D51" t="s">
        <v>21</v>
      </c>
      <c r="E51">
        <v>355</v>
      </c>
      <c r="F51">
        <v>51</v>
      </c>
      <c r="G51" s="1">
        <v>42766</v>
      </c>
      <c r="I51">
        <v>105.649824</v>
      </c>
      <c r="J51">
        <v>-1</v>
      </c>
      <c r="N51" s="27" t="s">
        <v>624</v>
      </c>
      <c r="O51" s="27" t="s">
        <v>625</v>
      </c>
      <c r="P51" s="28"/>
      <c r="Q51" s="27" t="s">
        <v>33</v>
      </c>
      <c r="R51" s="27" t="s">
        <v>349</v>
      </c>
    </row>
    <row r="52" spans="1:18" x14ac:dyDescent="0.25">
      <c r="A52">
        <v>29110</v>
      </c>
      <c r="B52" t="s">
        <v>277</v>
      </c>
      <c r="C52" t="s">
        <v>278</v>
      </c>
      <c r="D52" t="s">
        <v>50</v>
      </c>
      <c r="E52">
        <v>355</v>
      </c>
      <c r="F52">
        <v>51</v>
      </c>
      <c r="G52" s="1">
        <v>42766</v>
      </c>
      <c r="I52">
        <v>32.549999999999997</v>
      </c>
      <c r="J52">
        <v>-1</v>
      </c>
      <c r="N52" s="25" t="s">
        <v>1030</v>
      </c>
      <c r="O52" s="25" t="s">
        <v>1031</v>
      </c>
      <c r="P52" s="26"/>
      <c r="Q52" s="25" t="s">
        <v>34</v>
      </c>
      <c r="R52" s="25" t="s">
        <v>339</v>
      </c>
    </row>
    <row r="53" spans="1:18" x14ac:dyDescent="0.25">
      <c r="A53">
        <v>29109</v>
      </c>
      <c r="B53" t="s">
        <v>151</v>
      </c>
      <c r="C53" t="s">
        <v>152</v>
      </c>
      <c r="D53" t="s">
        <v>34</v>
      </c>
      <c r="E53" t="s">
        <v>64</v>
      </c>
      <c r="F53">
        <v>51</v>
      </c>
      <c r="G53" s="1">
        <v>42765</v>
      </c>
      <c r="I53">
        <v>216.024719</v>
      </c>
      <c r="J53">
        <v>-1</v>
      </c>
      <c r="N53" s="27" t="s">
        <v>1032</v>
      </c>
      <c r="O53" s="27" t="s">
        <v>1033</v>
      </c>
      <c r="P53" s="28"/>
      <c r="Q53" s="27" t="s">
        <v>34</v>
      </c>
      <c r="R53" s="27" t="s">
        <v>339</v>
      </c>
    </row>
    <row r="54" spans="1:18" x14ac:dyDescent="0.25">
      <c r="A54">
        <v>29108</v>
      </c>
      <c r="B54" t="s">
        <v>317</v>
      </c>
      <c r="C54" t="s">
        <v>318</v>
      </c>
      <c r="D54" t="s">
        <v>33</v>
      </c>
      <c r="E54">
        <v>44</v>
      </c>
      <c r="F54">
        <v>51</v>
      </c>
      <c r="G54" s="1">
        <v>42765</v>
      </c>
      <c r="I54">
        <v>453.72727300000003</v>
      </c>
      <c r="J54">
        <v>-1</v>
      </c>
      <c r="N54" s="25" t="s">
        <v>511</v>
      </c>
      <c r="O54" s="25" t="s">
        <v>512</v>
      </c>
      <c r="P54" s="26"/>
      <c r="Q54" s="25" t="s">
        <v>50</v>
      </c>
      <c r="R54" s="25" t="s">
        <v>350</v>
      </c>
    </row>
    <row r="55" spans="1:18" x14ac:dyDescent="0.25">
      <c r="A55">
        <v>29107</v>
      </c>
      <c r="B55" t="s">
        <v>42</v>
      </c>
      <c r="C55" t="s">
        <v>43</v>
      </c>
      <c r="D55" t="s">
        <v>100</v>
      </c>
      <c r="E55">
        <v>417</v>
      </c>
      <c r="F55">
        <v>51</v>
      </c>
      <c r="G55" s="1">
        <v>42765</v>
      </c>
      <c r="I55">
        <v>32.464827999999997</v>
      </c>
      <c r="J55">
        <v>-2</v>
      </c>
      <c r="N55" s="27" t="s">
        <v>675</v>
      </c>
      <c r="O55" s="27" t="s">
        <v>676</v>
      </c>
      <c r="P55" s="28"/>
      <c r="Q55" s="27" t="s">
        <v>85</v>
      </c>
      <c r="R55" s="27" t="s">
        <v>350</v>
      </c>
    </row>
    <row r="56" spans="1:18" x14ac:dyDescent="0.25">
      <c r="A56">
        <v>29107</v>
      </c>
      <c r="B56" t="s">
        <v>145</v>
      </c>
      <c r="C56" t="s">
        <v>146</v>
      </c>
      <c r="D56" t="s">
        <v>41</v>
      </c>
      <c r="E56">
        <v>417</v>
      </c>
      <c r="F56">
        <v>51</v>
      </c>
      <c r="G56" s="1">
        <v>42765</v>
      </c>
      <c r="I56">
        <v>27.125</v>
      </c>
      <c r="J56">
        <v>-2</v>
      </c>
      <c r="N56" s="25" t="s">
        <v>665</v>
      </c>
      <c r="O56" s="25" t="s">
        <v>666</v>
      </c>
      <c r="P56" s="26"/>
      <c r="Q56" s="25" t="s">
        <v>117</v>
      </c>
      <c r="R56" s="25" t="s">
        <v>350</v>
      </c>
    </row>
    <row r="57" spans="1:18" x14ac:dyDescent="0.25">
      <c r="A57">
        <v>29106</v>
      </c>
      <c r="B57" t="s">
        <v>451</v>
      </c>
      <c r="C57" t="s">
        <v>452</v>
      </c>
      <c r="D57" t="s">
        <v>450</v>
      </c>
      <c r="E57">
        <v>299</v>
      </c>
      <c r="F57">
        <v>51</v>
      </c>
      <c r="G57" s="1">
        <v>42765</v>
      </c>
      <c r="I57">
        <v>30.172499999999999</v>
      </c>
      <c r="J57">
        <v>-1</v>
      </c>
      <c r="N57" s="27" t="s">
        <v>1034</v>
      </c>
      <c r="O57" s="27" t="s">
        <v>1035</v>
      </c>
      <c r="P57" s="28"/>
      <c r="Q57" s="27" t="s">
        <v>33</v>
      </c>
      <c r="R57" s="27" t="s">
        <v>349</v>
      </c>
    </row>
    <row r="58" spans="1:18" x14ac:dyDescent="0.25">
      <c r="A58">
        <v>29106</v>
      </c>
      <c r="B58" t="s">
        <v>251</v>
      </c>
      <c r="C58" t="s">
        <v>588</v>
      </c>
      <c r="D58" t="s">
        <v>97</v>
      </c>
      <c r="E58">
        <v>299</v>
      </c>
      <c r="F58">
        <v>51</v>
      </c>
      <c r="G58" s="1">
        <v>42765</v>
      </c>
      <c r="I58">
        <v>112.069</v>
      </c>
      <c r="J58">
        <v>-10</v>
      </c>
      <c r="N58" s="25" t="s">
        <v>497</v>
      </c>
      <c r="O58" s="25" t="s">
        <v>498</v>
      </c>
      <c r="P58" s="26"/>
      <c r="Q58" s="25" t="s">
        <v>450</v>
      </c>
      <c r="R58" s="25" t="s">
        <v>351</v>
      </c>
    </row>
    <row r="59" spans="1:18" x14ac:dyDescent="0.25">
      <c r="A59">
        <v>29105</v>
      </c>
      <c r="B59" t="s">
        <v>770</v>
      </c>
      <c r="C59" t="s">
        <v>771</v>
      </c>
      <c r="D59" t="s">
        <v>772</v>
      </c>
      <c r="E59" t="s">
        <v>64</v>
      </c>
      <c r="F59">
        <v>51</v>
      </c>
      <c r="G59" s="1">
        <v>42765</v>
      </c>
      <c r="I59">
        <v>43.103499999999997</v>
      </c>
      <c r="J59">
        <v>-1</v>
      </c>
      <c r="N59" s="27" t="s">
        <v>1036</v>
      </c>
      <c r="O59" s="27" t="s">
        <v>1037</v>
      </c>
      <c r="P59" s="28"/>
      <c r="Q59" s="27" t="s">
        <v>450</v>
      </c>
      <c r="R59" s="27" t="s">
        <v>351</v>
      </c>
    </row>
    <row r="60" spans="1:18" x14ac:dyDescent="0.25">
      <c r="A60">
        <v>29105</v>
      </c>
      <c r="B60" t="s">
        <v>773</v>
      </c>
      <c r="C60" t="s">
        <v>774</v>
      </c>
      <c r="D60" t="s">
        <v>772</v>
      </c>
      <c r="E60" t="s">
        <v>64</v>
      </c>
      <c r="F60">
        <v>51</v>
      </c>
      <c r="G60" s="1">
        <v>42765</v>
      </c>
      <c r="I60">
        <v>43.103499999999997</v>
      </c>
      <c r="J60">
        <v>-1</v>
      </c>
      <c r="N60" s="25" t="s">
        <v>1038</v>
      </c>
      <c r="O60" s="25" t="s">
        <v>1039</v>
      </c>
      <c r="P60" s="26"/>
      <c r="Q60" s="25" t="s">
        <v>74</v>
      </c>
      <c r="R60" s="25" t="s">
        <v>339</v>
      </c>
    </row>
    <row r="61" spans="1:18" x14ac:dyDescent="0.25">
      <c r="A61">
        <v>29105</v>
      </c>
      <c r="B61" t="s">
        <v>775</v>
      </c>
      <c r="C61" t="s">
        <v>776</v>
      </c>
      <c r="D61" t="s">
        <v>772</v>
      </c>
      <c r="E61" t="s">
        <v>64</v>
      </c>
      <c r="F61">
        <v>51</v>
      </c>
      <c r="G61" s="1">
        <v>42765</v>
      </c>
      <c r="I61">
        <v>43.103499999999997</v>
      </c>
      <c r="J61">
        <v>-1</v>
      </c>
      <c r="N61" s="27" t="s">
        <v>439</v>
      </c>
      <c r="O61" s="27" t="s">
        <v>440</v>
      </c>
      <c r="P61" s="28"/>
      <c r="Q61" s="27" t="s">
        <v>50</v>
      </c>
      <c r="R61" s="27" t="s">
        <v>350</v>
      </c>
    </row>
    <row r="62" spans="1:18" x14ac:dyDescent="0.25">
      <c r="A62">
        <v>29105</v>
      </c>
      <c r="B62" t="s">
        <v>777</v>
      </c>
      <c r="C62" t="s">
        <v>778</v>
      </c>
      <c r="D62" t="s">
        <v>772</v>
      </c>
      <c r="E62" t="s">
        <v>64</v>
      </c>
      <c r="F62">
        <v>51</v>
      </c>
      <c r="G62" s="1">
        <v>42765</v>
      </c>
      <c r="I62">
        <v>43.103499999999997</v>
      </c>
      <c r="J62">
        <v>-1</v>
      </c>
      <c r="N62" s="25" t="s">
        <v>1040</v>
      </c>
      <c r="O62" s="25" t="s">
        <v>1041</v>
      </c>
      <c r="P62" s="26">
        <v>42510</v>
      </c>
      <c r="Q62" s="25" t="s">
        <v>122</v>
      </c>
      <c r="R62" s="25" t="s">
        <v>349</v>
      </c>
    </row>
    <row r="63" spans="1:18" x14ac:dyDescent="0.25">
      <c r="A63">
        <v>29104</v>
      </c>
      <c r="B63" t="s">
        <v>26</v>
      </c>
      <c r="C63" t="s">
        <v>27</v>
      </c>
      <c r="D63" t="s">
        <v>28</v>
      </c>
      <c r="E63">
        <v>295</v>
      </c>
      <c r="F63">
        <v>51</v>
      </c>
      <c r="G63" s="1">
        <v>42765</v>
      </c>
      <c r="I63">
        <v>4.2879199999999997</v>
      </c>
      <c r="J63">
        <v>-3</v>
      </c>
      <c r="N63" s="27" t="s">
        <v>131</v>
      </c>
      <c r="O63" s="27" t="s">
        <v>132</v>
      </c>
      <c r="P63" s="28"/>
      <c r="Q63" s="27" t="s">
        <v>21</v>
      </c>
      <c r="R63" s="27" t="s">
        <v>348</v>
      </c>
    </row>
    <row r="64" spans="1:18" x14ac:dyDescent="0.25">
      <c r="A64">
        <v>29104</v>
      </c>
      <c r="B64" t="s">
        <v>155</v>
      </c>
      <c r="C64" t="s">
        <v>156</v>
      </c>
      <c r="D64" t="s">
        <v>100</v>
      </c>
      <c r="E64">
        <v>295</v>
      </c>
      <c r="F64">
        <v>51</v>
      </c>
      <c r="G64" s="1">
        <v>42765</v>
      </c>
      <c r="I64">
        <v>205.72685000000001</v>
      </c>
      <c r="J64">
        <v>-1</v>
      </c>
      <c r="N64" s="25" t="s">
        <v>201</v>
      </c>
      <c r="O64" s="25" t="s">
        <v>1042</v>
      </c>
      <c r="P64" s="26"/>
      <c r="Q64" s="25" t="s">
        <v>85</v>
      </c>
      <c r="R64" s="25" t="s">
        <v>350</v>
      </c>
    </row>
    <row r="65" spans="1:18" x14ac:dyDescent="0.25">
      <c r="A65">
        <v>29103</v>
      </c>
      <c r="B65" t="s">
        <v>289</v>
      </c>
      <c r="C65" t="s">
        <v>290</v>
      </c>
      <c r="D65" t="s">
        <v>33</v>
      </c>
      <c r="E65">
        <v>355</v>
      </c>
      <c r="F65">
        <v>51</v>
      </c>
      <c r="G65" s="1">
        <v>42765</v>
      </c>
      <c r="I65">
        <v>419.20454599999999</v>
      </c>
      <c r="J65">
        <v>-1</v>
      </c>
      <c r="N65" s="27" t="s">
        <v>315</v>
      </c>
      <c r="O65" s="27" t="s">
        <v>316</v>
      </c>
      <c r="P65" s="28"/>
      <c r="Q65" s="27" t="s">
        <v>34</v>
      </c>
      <c r="R65" s="27" t="s">
        <v>339</v>
      </c>
    </row>
    <row r="66" spans="1:18" x14ac:dyDescent="0.25">
      <c r="A66">
        <v>29102</v>
      </c>
      <c r="B66" t="s">
        <v>210</v>
      </c>
      <c r="C66" t="s">
        <v>211</v>
      </c>
      <c r="D66" t="s">
        <v>463</v>
      </c>
      <c r="E66">
        <v>279</v>
      </c>
      <c r="F66">
        <v>51</v>
      </c>
      <c r="G66" s="1">
        <v>42765</v>
      </c>
      <c r="I66">
        <v>108.216092</v>
      </c>
      <c r="J66">
        <v>-1</v>
      </c>
      <c r="N66" s="25" t="s">
        <v>551</v>
      </c>
      <c r="O66" s="25" t="s">
        <v>552</v>
      </c>
      <c r="P66" s="26">
        <v>42587</v>
      </c>
      <c r="Q66" s="25" t="s">
        <v>122</v>
      </c>
      <c r="R66" s="25" t="s">
        <v>339</v>
      </c>
    </row>
    <row r="67" spans="1:18" x14ac:dyDescent="0.25">
      <c r="A67">
        <v>29101</v>
      </c>
      <c r="B67" t="s">
        <v>162</v>
      </c>
      <c r="C67" t="s">
        <v>163</v>
      </c>
      <c r="D67" t="s">
        <v>450</v>
      </c>
      <c r="E67" t="s">
        <v>64</v>
      </c>
      <c r="F67">
        <v>51</v>
      </c>
      <c r="G67" s="1">
        <v>42765</v>
      </c>
      <c r="I67">
        <v>30.172499999999999</v>
      </c>
      <c r="J67">
        <v>-1</v>
      </c>
      <c r="N67" s="27" t="s">
        <v>535</v>
      </c>
      <c r="O67" s="27" t="s">
        <v>536</v>
      </c>
      <c r="P67" s="28"/>
      <c r="Q67" s="27" t="s">
        <v>21</v>
      </c>
      <c r="R67" s="27" t="s">
        <v>348</v>
      </c>
    </row>
    <row r="68" spans="1:18" x14ac:dyDescent="0.25">
      <c r="A68">
        <v>29101</v>
      </c>
      <c r="B68" t="s">
        <v>164</v>
      </c>
      <c r="C68" t="s">
        <v>165</v>
      </c>
      <c r="D68" t="s">
        <v>450</v>
      </c>
      <c r="E68" t="s">
        <v>64</v>
      </c>
      <c r="F68">
        <v>51</v>
      </c>
      <c r="G68" s="1">
        <v>42765</v>
      </c>
      <c r="I68">
        <v>30.172499999999999</v>
      </c>
      <c r="J68">
        <v>-1</v>
      </c>
      <c r="N68" s="25" t="s">
        <v>938</v>
      </c>
      <c r="O68" s="25" t="s">
        <v>939</v>
      </c>
      <c r="P68" s="26"/>
      <c r="Q68" s="25" t="s">
        <v>100</v>
      </c>
      <c r="R68" s="25" t="s">
        <v>348</v>
      </c>
    </row>
    <row r="69" spans="1:18" x14ac:dyDescent="0.25">
      <c r="A69">
        <v>29101</v>
      </c>
      <c r="B69" t="s">
        <v>166</v>
      </c>
      <c r="C69" t="s">
        <v>167</v>
      </c>
      <c r="D69" t="s">
        <v>450</v>
      </c>
      <c r="E69" t="s">
        <v>64</v>
      </c>
      <c r="F69">
        <v>51</v>
      </c>
      <c r="G69" s="1">
        <v>42765</v>
      </c>
      <c r="I69">
        <v>30.172499999999999</v>
      </c>
      <c r="J69">
        <v>-1</v>
      </c>
      <c r="N69" s="27" t="s">
        <v>1043</v>
      </c>
      <c r="O69" s="27" t="s">
        <v>1044</v>
      </c>
      <c r="P69" s="28"/>
      <c r="Q69" s="27" t="s">
        <v>44</v>
      </c>
      <c r="R69" s="27" t="s">
        <v>348</v>
      </c>
    </row>
    <row r="70" spans="1:18" x14ac:dyDescent="0.25">
      <c r="A70">
        <v>29100</v>
      </c>
      <c r="B70" t="s">
        <v>252</v>
      </c>
      <c r="C70" t="s">
        <v>253</v>
      </c>
      <c r="D70" t="s">
        <v>34</v>
      </c>
      <c r="E70">
        <v>54</v>
      </c>
      <c r="F70">
        <v>51</v>
      </c>
      <c r="G70" s="1">
        <v>42765</v>
      </c>
      <c r="I70">
        <v>170</v>
      </c>
      <c r="J70">
        <v>-1</v>
      </c>
      <c r="N70" s="25" t="s">
        <v>1045</v>
      </c>
      <c r="O70" s="25" t="s">
        <v>1046</v>
      </c>
      <c r="P70" s="26"/>
      <c r="Q70" s="25" t="s">
        <v>41</v>
      </c>
      <c r="R70" s="25" t="s">
        <v>350</v>
      </c>
    </row>
    <row r="71" spans="1:18" x14ac:dyDescent="0.25">
      <c r="A71">
        <v>29099</v>
      </c>
      <c r="B71" t="s">
        <v>291</v>
      </c>
      <c r="C71" t="s">
        <v>292</v>
      </c>
      <c r="D71" t="s">
        <v>117</v>
      </c>
      <c r="E71">
        <v>19</v>
      </c>
      <c r="F71">
        <v>51</v>
      </c>
      <c r="G71" s="1">
        <v>42765</v>
      </c>
      <c r="I71">
        <v>144.92500000000001</v>
      </c>
      <c r="J71">
        <v>-2</v>
      </c>
      <c r="N71" s="27" t="s">
        <v>1047</v>
      </c>
      <c r="O71" s="27" t="s">
        <v>1031</v>
      </c>
      <c r="P71" s="28"/>
      <c r="Q71" s="27" t="s">
        <v>34</v>
      </c>
      <c r="R71" s="27" t="s">
        <v>339</v>
      </c>
    </row>
    <row r="72" spans="1:18" x14ac:dyDescent="0.25">
      <c r="A72">
        <v>29098</v>
      </c>
      <c r="B72" t="s">
        <v>779</v>
      </c>
      <c r="C72" t="s">
        <v>780</v>
      </c>
      <c r="D72" t="s">
        <v>450</v>
      </c>
      <c r="E72" t="s">
        <v>64</v>
      </c>
      <c r="F72">
        <v>51</v>
      </c>
      <c r="G72" s="1">
        <v>42765</v>
      </c>
      <c r="H72">
        <v>2</v>
      </c>
      <c r="I72">
        <v>68.965599999999995</v>
      </c>
      <c r="J72">
        <v>-1</v>
      </c>
      <c r="N72" s="25" t="s">
        <v>1048</v>
      </c>
      <c r="O72" s="25" t="s">
        <v>1049</v>
      </c>
      <c r="P72" s="26"/>
      <c r="Q72" s="25" t="s">
        <v>50</v>
      </c>
      <c r="R72" s="25" t="s">
        <v>350</v>
      </c>
    </row>
    <row r="73" spans="1:18" x14ac:dyDescent="0.25">
      <c r="A73">
        <v>29098</v>
      </c>
      <c r="B73" t="s">
        <v>464</v>
      </c>
      <c r="C73" t="s">
        <v>465</v>
      </c>
      <c r="D73" t="s">
        <v>450</v>
      </c>
      <c r="E73" t="s">
        <v>64</v>
      </c>
      <c r="F73">
        <v>51</v>
      </c>
      <c r="G73" s="1">
        <v>42765</v>
      </c>
      <c r="H73">
        <v>2</v>
      </c>
      <c r="I73">
        <v>68.965599999999995</v>
      </c>
      <c r="J73">
        <v>-1</v>
      </c>
      <c r="N73" s="27" t="s">
        <v>185</v>
      </c>
      <c r="O73" s="27" t="s">
        <v>186</v>
      </c>
      <c r="P73" s="28"/>
      <c r="Q73" s="27" t="s">
        <v>463</v>
      </c>
      <c r="R73" s="27" t="s">
        <v>350</v>
      </c>
    </row>
    <row r="74" spans="1:18" x14ac:dyDescent="0.25">
      <c r="A74">
        <v>29098</v>
      </c>
      <c r="B74" t="s">
        <v>466</v>
      </c>
      <c r="C74" t="s">
        <v>467</v>
      </c>
      <c r="D74" t="s">
        <v>450</v>
      </c>
      <c r="E74" t="s">
        <v>64</v>
      </c>
      <c r="F74">
        <v>51</v>
      </c>
      <c r="G74" s="1">
        <v>42765</v>
      </c>
      <c r="H74">
        <v>2</v>
      </c>
      <c r="I74">
        <v>68.965599999999995</v>
      </c>
      <c r="J74">
        <v>-2</v>
      </c>
      <c r="N74" s="25" t="s">
        <v>1050</v>
      </c>
      <c r="O74" s="25" t="s">
        <v>1051</v>
      </c>
      <c r="P74" s="26"/>
      <c r="Q74" s="25" t="s">
        <v>50</v>
      </c>
      <c r="R74" s="25" t="s">
        <v>350</v>
      </c>
    </row>
    <row r="75" spans="1:18" x14ac:dyDescent="0.25">
      <c r="A75">
        <v>29098</v>
      </c>
      <c r="B75" t="s">
        <v>468</v>
      </c>
      <c r="C75" t="s">
        <v>469</v>
      </c>
      <c r="D75" t="s">
        <v>450</v>
      </c>
      <c r="E75" t="s">
        <v>64</v>
      </c>
      <c r="F75">
        <v>51</v>
      </c>
      <c r="G75" s="1">
        <v>42765</v>
      </c>
      <c r="H75">
        <v>2</v>
      </c>
      <c r="I75">
        <v>68.965599999999995</v>
      </c>
      <c r="J75">
        <v>-1</v>
      </c>
      <c r="N75" s="27" t="s">
        <v>980</v>
      </c>
      <c r="O75" s="27" t="s">
        <v>981</v>
      </c>
      <c r="P75" s="28"/>
      <c r="Q75" s="27" t="s">
        <v>47</v>
      </c>
      <c r="R75" s="27" t="s">
        <v>47</v>
      </c>
    </row>
    <row r="76" spans="1:18" x14ac:dyDescent="0.25">
      <c r="A76">
        <v>29097</v>
      </c>
      <c r="B76" t="s">
        <v>252</v>
      </c>
      <c r="C76" t="s">
        <v>253</v>
      </c>
      <c r="D76" t="s">
        <v>34</v>
      </c>
      <c r="E76">
        <v>140</v>
      </c>
      <c r="F76">
        <v>51</v>
      </c>
      <c r="G76" s="1">
        <v>42765</v>
      </c>
      <c r="I76">
        <v>246.420974</v>
      </c>
      <c r="J76">
        <v>-2</v>
      </c>
      <c r="N76" s="25" t="s">
        <v>1052</v>
      </c>
      <c r="O76" s="25" t="s">
        <v>1053</v>
      </c>
      <c r="P76" s="26"/>
      <c r="Q76" s="25" t="s">
        <v>41</v>
      </c>
      <c r="R76" s="25" t="s">
        <v>350</v>
      </c>
    </row>
    <row r="77" spans="1:18" x14ac:dyDescent="0.25">
      <c r="A77">
        <v>29096</v>
      </c>
      <c r="B77" t="s">
        <v>179</v>
      </c>
      <c r="C77" t="s">
        <v>180</v>
      </c>
      <c r="D77" t="s">
        <v>21</v>
      </c>
      <c r="E77">
        <v>24</v>
      </c>
      <c r="F77">
        <v>51</v>
      </c>
      <c r="G77" s="1">
        <v>42765</v>
      </c>
      <c r="I77">
        <v>153.048473</v>
      </c>
      <c r="J77">
        <v>-1</v>
      </c>
      <c r="N77" s="27" t="s">
        <v>801</v>
      </c>
      <c r="O77" s="27" t="s">
        <v>802</v>
      </c>
      <c r="P77" s="28"/>
      <c r="Q77" s="27" t="s">
        <v>85</v>
      </c>
      <c r="R77" s="27" t="s">
        <v>350</v>
      </c>
    </row>
    <row r="78" spans="1:18" x14ac:dyDescent="0.25">
      <c r="A78">
        <v>29096</v>
      </c>
      <c r="B78" t="s">
        <v>266</v>
      </c>
      <c r="C78" t="s">
        <v>267</v>
      </c>
      <c r="D78" t="s">
        <v>88</v>
      </c>
      <c r="E78">
        <v>24</v>
      </c>
      <c r="F78">
        <v>51</v>
      </c>
      <c r="G78" s="1">
        <v>42765</v>
      </c>
      <c r="I78">
        <v>63.848077000000004</v>
      </c>
      <c r="J78">
        <v>-4</v>
      </c>
      <c r="N78" s="25" t="s">
        <v>1054</v>
      </c>
      <c r="O78" s="25" t="s">
        <v>1055</v>
      </c>
      <c r="P78" s="26"/>
      <c r="Q78" s="25" t="s">
        <v>21</v>
      </c>
      <c r="R78" s="25" t="s">
        <v>348</v>
      </c>
    </row>
    <row r="79" spans="1:18" x14ac:dyDescent="0.25">
      <c r="A79">
        <v>29095</v>
      </c>
      <c r="B79" t="s">
        <v>262</v>
      </c>
      <c r="C79" t="s">
        <v>263</v>
      </c>
      <c r="D79" t="s">
        <v>33</v>
      </c>
      <c r="E79">
        <v>50</v>
      </c>
      <c r="F79">
        <v>51</v>
      </c>
      <c r="G79" s="1">
        <v>42765</v>
      </c>
      <c r="I79">
        <v>832.49090899999999</v>
      </c>
      <c r="J79">
        <v>-1</v>
      </c>
      <c r="N79" s="27" t="s">
        <v>731</v>
      </c>
      <c r="O79" s="27" t="s">
        <v>732</v>
      </c>
      <c r="P79" s="28"/>
      <c r="Q79" s="27" t="s">
        <v>21</v>
      </c>
      <c r="R79" s="27" t="s">
        <v>348</v>
      </c>
    </row>
    <row r="80" spans="1:18" x14ac:dyDescent="0.25">
      <c r="A80">
        <v>29094</v>
      </c>
      <c r="B80" t="s">
        <v>247</v>
      </c>
      <c r="C80" t="s">
        <v>248</v>
      </c>
      <c r="D80" t="s">
        <v>117</v>
      </c>
      <c r="E80">
        <v>541</v>
      </c>
      <c r="F80">
        <v>51</v>
      </c>
      <c r="G80" s="1">
        <v>42765</v>
      </c>
      <c r="I80">
        <v>16.274999999999999</v>
      </c>
      <c r="J80">
        <v>-5</v>
      </c>
      <c r="N80" s="25" t="s">
        <v>1056</v>
      </c>
      <c r="O80" s="25" t="s">
        <v>1057</v>
      </c>
      <c r="P80" s="26"/>
      <c r="Q80" s="25" t="s">
        <v>50</v>
      </c>
      <c r="R80" s="25" t="s">
        <v>350</v>
      </c>
    </row>
    <row r="81" spans="1:18" x14ac:dyDescent="0.25">
      <c r="A81">
        <v>29094</v>
      </c>
      <c r="B81" t="s">
        <v>62</v>
      </c>
      <c r="C81" t="s">
        <v>63</v>
      </c>
      <c r="D81" t="s">
        <v>50</v>
      </c>
      <c r="E81">
        <v>541</v>
      </c>
      <c r="F81">
        <v>51</v>
      </c>
      <c r="G81" s="1">
        <v>42765</v>
      </c>
      <c r="I81">
        <v>115</v>
      </c>
      <c r="J81">
        <v>-4</v>
      </c>
      <c r="N81" s="27" t="s">
        <v>1058</v>
      </c>
      <c r="O81" s="27" t="s">
        <v>1059</v>
      </c>
      <c r="P81" s="28"/>
      <c r="Q81" s="27" t="s">
        <v>50</v>
      </c>
      <c r="R81" s="27" t="s">
        <v>350</v>
      </c>
    </row>
    <row r="82" spans="1:18" x14ac:dyDescent="0.25">
      <c r="A82">
        <v>29094</v>
      </c>
      <c r="B82" t="s">
        <v>45</v>
      </c>
      <c r="C82" t="s">
        <v>46</v>
      </c>
      <c r="D82" t="s">
        <v>47</v>
      </c>
      <c r="E82">
        <v>541</v>
      </c>
      <c r="F82">
        <v>51</v>
      </c>
      <c r="G82" s="1">
        <v>42765</v>
      </c>
      <c r="I82">
        <v>1.2</v>
      </c>
      <c r="J82">
        <v>-50</v>
      </c>
      <c r="N82" s="25" t="s">
        <v>1060</v>
      </c>
      <c r="O82" s="25" t="s">
        <v>1061</v>
      </c>
      <c r="P82" s="26"/>
      <c r="Q82" s="25" t="s">
        <v>21</v>
      </c>
      <c r="R82" s="25" t="s">
        <v>348</v>
      </c>
    </row>
    <row r="83" spans="1:18" x14ac:dyDescent="0.25">
      <c r="A83">
        <v>29094</v>
      </c>
      <c r="B83" t="s">
        <v>48</v>
      </c>
      <c r="C83" t="s">
        <v>49</v>
      </c>
      <c r="D83" t="s">
        <v>50</v>
      </c>
      <c r="E83">
        <v>541</v>
      </c>
      <c r="F83">
        <v>51</v>
      </c>
      <c r="G83" s="1">
        <v>42765</v>
      </c>
      <c r="I83">
        <v>9.7650000000000006</v>
      </c>
      <c r="J83">
        <v>-10</v>
      </c>
      <c r="N83" s="27" t="s">
        <v>1062</v>
      </c>
      <c r="O83" s="27" t="s">
        <v>1063</v>
      </c>
      <c r="P83" s="28"/>
      <c r="Q83" s="27" t="s">
        <v>50</v>
      </c>
      <c r="R83" s="27" t="s">
        <v>350</v>
      </c>
    </row>
    <row r="84" spans="1:18" x14ac:dyDescent="0.25">
      <c r="A84">
        <v>29094</v>
      </c>
      <c r="B84" t="s">
        <v>164</v>
      </c>
      <c r="C84" t="s">
        <v>165</v>
      </c>
      <c r="D84" t="s">
        <v>450</v>
      </c>
      <c r="E84">
        <v>541</v>
      </c>
      <c r="F84">
        <v>51</v>
      </c>
      <c r="G84" s="1">
        <v>42765</v>
      </c>
      <c r="I84">
        <v>21.5518</v>
      </c>
      <c r="J84">
        <v>-4</v>
      </c>
      <c r="N84" s="25" t="s">
        <v>1064</v>
      </c>
      <c r="O84" s="25" t="s">
        <v>1065</v>
      </c>
      <c r="P84" s="26"/>
      <c r="Q84" s="25" t="s">
        <v>88</v>
      </c>
      <c r="R84" s="25" t="s">
        <v>348</v>
      </c>
    </row>
    <row r="85" spans="1:18" x14ac:dyDescent="0.25">
      <c r="A85">
        <v>29094</v>
      </c>
      <c r="B85" t="s">
        <v>175</v>
      </c>
      <c r="C85" t="s">
        <v>176</v>
      </c>
      <c r="D85" t="s">
        <v>21</v>
      </c>
      <c r="E85">
        <v>541</v>
      </c>
      <c r="F85">
        <v>51</v>
      </c>
      <c r="G85" s="1">
        <v>42765</v>
      </c>
      <c r="I85">
        <v>200.97274200000001</v>
      </c>
      <c r="J85">
        <v>-1</v>
      </c>
      <c r="N85" s="27" t="s">
        <v>1066</v>
      </c>
      <c r="O85" s="27" t="s">
        <v>1067</v>
      </c>
      <c r="P85" s="28"/>
      <c r="Q85" s="27" t="s">
        <v>50</v>
      </c>
      <c r="R85" s="27" t="s">
        <v>350</v>
      </c>
    </row>
    <row r="86" spans="1:18" x14ac:dyDescent="0.25">
      <c r="A86">
        <v>29094</v>
      </c>
      <c r="B86" t="s">
        <v>177</v>
      </c>
      <c r="C86" t="s">
        <v>178</v>
      </c>
      <c r="D86" t="s">
        <v>21</v>
      </c>
      <c r="E86">
        <v>541</v>
      </c>
      <c r="F86">
        <v>51</v>
      </c>
      <c r="G86" s="1">
        <v>42765</v>
      </c>
      <c r="I86">
        <v>200.97274200000001</v>
      </c>
      <c r="J86">
        <v>-1</v>
      </c>
      <c r="N86" s="25" t="s">
        <v>1068</v>
      </c>
      <c r="O86" s="25" t="s">
        <v>1069</v>
      </c>
      <c r="P86" s="26"/>
      <c r="Q86" s="25" t="s">
        <v>10</v>
      </c>
      <c r="R86" s="25" t="s">
        <v>351</v>
      </c>
    </row>
    <row r="87" spans="1:18" x14ac:dyDescent="0.25">
      <c r="A87">
        <v>29094</v>
      </c>
      <c r="B87" t="s">
        <v>179</v>
      </c>
      <c r="C87" t="s">
        <v>180</v>
      </c>
      <c r="D87" t="s">
        <v>21</v>
      </c>
      <c r="E87">
        <v>541</v>
      </c>
      <c r="F87">
        <v>51</v>
      </c>
      <c r="G87" s="1">
        <v>42765</v>
      </c>
      <c r="I87">
        <v>153.048473</v>
      </c>
      <c r="J87">
        <v>-1</v>
      </c>
      <c r="N87" s="27" t="s">
        <v>890</v>
      </c>
      <c r="O87" s="27" t="s">
        <v>891</v>
      </c>
      <c r="P87" s="28"/>
      <c r="Q87" s="27" t="s">
        <v>159</v>
      </c>
      <c r="R87" s="27" t="s">
        <v>348</v>
      </c>
    </row>
    <row r="88" spans="1:18" x14ac:dyDescent="0.25">
      <c r="A88">
        <v>29094</v>
      </c>
      <c r="B88" t="s">
        <v>66</v>
      </c>
      <c r="C88" t="s">
        <v>67</v>
      </c>
      <c r="D88" t="s">
        <v>21</v>
      </c>
      <c r="E88">
        <v>541</v>
      </c>
      <c r="F88">
        <v>51</v>
      </c>
      <c r="G88" s="1">
        <v>42765</v>
      </c>
      <c r="I88">
        <v>183.30569199999999</v>
      </c>
      <c r="J88">
        <v>-1</v>
      </c>
      <c r="N88" s="25" t="s">
        <v>1070</v>
      </c>
      <c r="O88" s="25" t="s">
        <v>1071</v>
      </c>
      <c r="P88" s="26"/>
      <c r="Q88" s="25" t="s">
        <v>1072</v>
      </c>
      <c r="R88" s="25" t="s">
        <v>350</v>
      </c>
    </row>
    <row r="89" spans="1:18" x14ac:dyDescent="0.25">
      <c r="A89">
        <v>29093</v>
      </c>
      <c r="B89" t="s">
        <v>251</v>
      </c>
      <c r="C89" t="s">
        <v>588</v>
      </c>
      <c r="D89" t="s">
        <v>97</v>
      </c>
      <c r="E89">
        <v>556</v>
      </c>
      <c r="F89">
        <v>51</v>
      </c>
      <c r="G89" s="1">
        <v>42765</v>
      </c>
      <c r="I89">
        <v>112.069</v>
      </c>
      <c r="J89">
        <v>-1</v>
      </c>
      <c r="N89" s="27" t="s">
        <v>982</v>
      </c>
      <c r="O89" s="27" t="s">
        <v>983</v>
      </c>
      <c r="P89" s="28"/>
      <c r="Q89" s="27" t="s">
        <v>88</v>
      </c>
      <c r="R89" s="27" t="s">
        <v>348</v>
      </c>
    </row>
    <row r="90" spans="1:18" x14ac:dyDescent="0.25">
      <c r="A90">
        <v>29093</v>
      </c>
      <c r="B90" t="s">
        <v>238</v>
      </c>
      <c r="C90" t="s">
        <v>237</v>
      </c>
      <c r="D90" t="s">
        <v>17</v>
      </c>
      <c r="E90">
        <v>556</v>
      </c>
      <c r="F90">
        <v>51</v>
      </c>
      <c r="G90" s="1">
        <v>42765</v>
      </c>
      <c r="I90">
        <v>22</v>
      </c>
      <c r="J90">
        <v>-2</v>
      </c>
      <c r="N90" s="25" t="s">
        <v>1073</v>
      </c>
      <c r="O90" s="25" t="s">
        <v>1074</v>
      </c>
      <c r="P90" s="26"/>
      <c r="Q90" s="25" t="s">
        <v>17</v>
      </c>
      <c r="R90" s="25" t="s">
        <v>339</v>
      </c>
    </row>
    <row r="91" spans="1:18" x14ac:dyDescent="0.25">
      <c r="A91">
        <v>29092</v>
      </c>
      <c r="B91" t="s">
        <v>245</v>
      </c>
      <c r="C91" t="s">
        <v>246</v>
      </c>
      <c r="D91" t="s">
        <v>88</v>
      </c>
      <c r="E91">
        <v>519</v>
      </c>
      <c r="F91">
        <v>51</v>
      </c>
      <c r="G91" s="1">
        <v>42765</v>
      </c>
      <c r="I91">
        <v>62.230592000000001</v>
      </c>
      <c r="J91">
        <v>-1</v>
      </c>
      <c r="N91" s="27" t="s">
        <v>1075</v>
      </c>
      <c r="O91" s="27" t="s">
        <v>1076</v>
      </c>
      <c r="P91" s="28"/>
      <c r="Q91" s="27" t="s">
        <v>33</v>
      </c>
      <c r="R91" s="27" t="s">
        <v>349</v>
      </c>
    </row>
    <row r="92" spans="1:18" x14ac:dyDescent="0.25">
      <c r="A92">
        <v>29092</v>
      </c>
      <c r="B92" t="s">
        <v>480</v>
      </c>
      <c r="C92" t="s">
        <v>481</v>
      </c>
      <c r="D92" t="s">
        <v>41</v>
      </c>
      <c r="E92">
        <v>519</v>
      </c>
      <c r="F92">
        <v>51</v>
      </c>
      <c r="G92" s="1">
        <v>42765</v>
      </c>
      <c r="I92">
        <v>314.64999999999998</v>
      </c>
      <c r="J92">
        <v>-1</v>
      </c>
      <c r="N92" s="25" t="s">
        <v>1077</v>
      </c>
      <c r="O92" s="25" t="s">
        <v>1078</v>
      </c>
      <c r="P92" s="26"/>
      <c r="Q92" s="25" t="s">
        <v>21</v>
      </c>
      <c r="R92" s="25" t="s">
        <v>348</v>
      </c>
    </row>
    <row r="93" spans="1:18" x14ac:dyDescent="0.25">
      <c r="A93">
        <v>29092</v>
      </c>
      <c r="B93" t="s">
        <v>781</v>
      </c>
      <c r="C93" t="s">
        <v>782</v>
      </c>
      <c r="D93" t="s">
        <v>41</v>
      </c>
      <c r="E93">
        <v>519</v>
      </c>
      <c r="F93">
        <v>51</v>
      </c>
      <c r="G93" s="1">
        <v>42765</v>
      </c>
      <c r="I93">
        <v>26.04</v>
      </c>
      <c r="J93">
        <v>-1</v>
      </c>
      <c r="N93" s="27" t="s">
        <v>1079</v>
      </c>
      <c r="O93" s="27" t="s">
        <v>1080</v>
      </c>
      <c r="P93" s="28"/>
      <c r="Q93" s="27" t="s">
        <v>33</v>
      </c>
      <c r="R93" s="27" t="s">
        <v>349</v>
      </c>
    </row>
    <row r="94" spans="1:18" x14ac:dyDescent="0.25">
      <c r="A94">
        <v>29092</v>
      </c>
      <c r="B94" t="s">
        <v>783</v>
      </c>
      <c r="C94" t="s">
        <v>784</v>
      </c>
      <c r="D94" t="s">
        <v>41</v>
      </c>
      <c r="E94">
        <v>519</v>
      </c>
      <c r="F94">
        <v>51</v>
      </c>
      <c r="G94" s="1">
        <v>42765</v>
      </c>
      <c r="I94">
        <v>26.04</v>
      </c>
      <c r="J94">
        <v>-1</v>
      </c>
      <c r="N94" s="25" t="s">
        <v>1081</v>
      </c>
      <c r="O94" s="25" t="s">
        <v>1082</v>
      </c>
      <c r="P94" s="26"/>
      <c r="Q94" s="25" t="s">
        <v>100</v>
      </c>
      <c r="R94" s="25" t="s">
        <v>348</v>
      </c>
    </row>
    <row r="95" spans="1:18" x14ac:dyDescent="0.25">
      <c r="A95">
        <v>29092</v>
      </c>
      <c r="B95" t="s">
        <v>785</v>
      </c>
      <c r="C95" t="s">
        <v>786</v>
      </c>
      <c r="D95" t="s">
        <v>41</v>
      </c>
      <c r="E95">
        <v>519</v>
      </c>
      <c r="F95">
        <v>51</v>
      </c>
      <c r="G95" s="1">
        <v>42765</v>
      </c>
      <c r="I95">
        <v>26.04</v>
      </c>
      <c r="J95">
        <v>-1</v>
      </c>
      <c r="N95" s="27" t="s">
        <v>1083</v>
      </c>
      <c r="O95" s="27" t="s">
        <v>1084</v>
      </c>
      <c r="P95" s="28"/>
      <c r="Q95" s="27" t="s">
        <v>33</v>
      </c>
      <c r="R95" s="27" t="s">
        <v>349</v>
      </c>
    </row>
    <row r="96" spans="1:18" x14ac:dyDescent="0.25">
      <c r="A96">
        <v>29092</v>
      </c>
      <c r="B96" t="s">
        <v>787</v>
      </c>
      <c r="C96" t="s">
        <v>788</v>
      </c>
      <c r="D96" t="s">
        <v>41</v>
      </c>
      <c r="E96">
        <v>519</v>
      </c>
      <c r="F96">
        <v>51</v>
      </c>
      <c r="G96" s="1">
        <v>42765</v>
      </c>
      <c r="I96">
        <v>26.04</v>
      </c>
      <c r="J96">
        <v>-1</v>
      </c>
      <c r="N96" s="25" t="s">
        <v>1085</v>
      </c>
      <c r="O96" s="25" t="s">
        <v>1086</v>
      </c>
      <c r="P96" s="26"/>
      <c r="Q96" s="25" t="s">
        <v>1072</v>
      </c>
      <c r="R96" s="25" t="s">
        <v>349</v>
      </c>
    </row>
    <row r="97" spans="1:18" x14ac:dyDescent="0.25">
      <c r="A97">
        <v>29092</v>
      </c>
      <c r="B97" t="s">
        <v>62</v>
      </c>
      <c r="C97" t="s">
        <v>63</v>
      </c>
      <c r="D97" t="s">
        <v>50</v>
      </c>
      <c r="E97">
        <v>519</v>
      </c>
      <c r="F97">
        <v>51</v>
      </c>
      <c r="G97" s="1">
        <v>42765</v>
      </c>
      <c r="I97">
        <v>115</v>
      </c>
      <c r="J97">
        <v>-2</v>
      </c>
      <c r="N97" s="27" t="s">
        <v>577</v>
      </c>
      <c r="O97" s="27" t="s">
        <v>578</v>
      </c>
      <c r="P97" s="28"/>
      <c r="Q97" s="27" t="s">
        <v>122</v>
      </c>
      <c r="R97" s="27" t="s">
        <v>349</v>
      </c>
    </row>
    <row r="98" spans="1:18" x14ac:dyDescent="0.25">
      <c r="A98">
        <v>29092</v>
      </c>
      <c r="B98" t="s">
        <v>59</v>
      </c>
      <c r="C98" t="s">
        <v>60</v>
      </c>
      <c r="D98" t="s">
        <v>61</v>
      </c>
      <c r="E98">
        <v>519</v>
      </c>
      <c r="F98">
        <v>51</v>
      </c>
      <c r="G98" s="1">
        <v>42765</v>
      </c>
      <c r="I98">
        <v>181.03448299999999</v>
      </c>
      <c r="J98">
        <v>-1</v>
      </c>
      <c r="N98" s="25" t="s">
        <v>1087</v>
      </c>
      <c r="O98" s="25" t="s">
        <v>1088</v>
      </c>
      <c r="P98" s="26"/>
      <c r="Q98" s="25" t="s">
        <v>122</v>
      </c>
      <c r="R98" s="25" t="s">
        <v>350</v>
      </c>
    </row>
    <row r="99" spans="1:18" x14ac:dyDescent="0.25">
      <c r="A99">
        <v>29092</v>
      </c>
      <c r="B99" t="s">
        <v>251</v>
      </c>
      <c r="C99" t="s">
        <v>588</v>
      </c>
      <c r="D99" t="s">
        <v>97</v>
      </c>
      <c r="E99">
        <v>519</v>
      </c>
      <c r="F99">
        <v>51</v>
      </c>
      <c r="G99" s="1">
        <v>42765</v>
      </c>
      <c r="I99">
        <v>112.069</v>
      </c>
      <c r="J99">
        <v>-3</v>
      </c>
      <c r="N99" s="27" t="s">
        <v>803</v>
      </c>
      <c r="O99" s="27" t="s">
        <v>804</v>
      </c>
      <c r="P99" s="28"/>
      <c r="Q99" s="27" t="s">
        <v>18</v>
      </c>
      <c r="R99" s="27" t="s">
        <v>47</v>
      </c>
    </row>
    <row r="100" spans="1:18" x14ac:dyDescent="0.25">
      <c r="A100">
        <v>29091</v>
      </c>
      <c r="B100" t="s">
        <v>251</v>
      </c>
      <c r="C100" t="s">
        <v>588</v>
      </c>
      <c r="D100" t="s">
        <v>97</v>
      </c>
      <c r="E100">
        <v>13</v>
      </c>
      <c r="F100">
        <v>51</v>
      </c>
      <c r="G100" s="1">
        <v>42765</v>
      </c>
      <c r="I100">
        <v>112.069</v>
      </c>
      <c r="J100">
        <v>-1</v>
      </c>
      <c r="N100" s="25" t="s">
        <v>400</v>
      </c>
      <c r="O100" s="25" t="s">
        <v>401</v>
      </c>
      <c r="P100" s="26"/>
      <c r="Q100" s="25" t="s">
        <v>117</v>
      </c>
      <c r="R100" s="25" t="s">
        <v>350</v>
      </c>
    </row>
    <row r="101" spans="1:18" x14ac:dyDescent="0.25">
      <c r="A101">
        <v>29090</v>
      </c>
      <c r="B101" t="s">
        <v>251</v>
      </c>
      <c r="C101" t="s">
        <v>588</v>
      </c>
      <c r="D101" t="s">
        <v>97</v>
      </c>
      <c r="E101">
        <v>537</v>
      </c>
      <c r="F101">
        <v>51</v>
      </c>
      <c r="G101" s="1">
        <v>42765</v>
      </c>
      <c r="I101">
        <v>112.069</v>
      </c>
      <c r="J101">
        <v>-2</v>
      </c>
      <c r="N101" s="27" t="s">
        <v>984</v>
      </c>
      <c r="O101" s="27" t="s">
        <v>985</v>
      </c>
      <c r="P101" s="28"/>
      <c r="Q101" s="27" t="s">
        <v>585</v>
      </c>
      <c r="R101" s="27" t="s">
        <v>351</v>
      </c>
    </row>
    <row r="102" spans="1:18" x14ac:dyDescent="0.25">
      <c r="A102">
        <v>29089</v>
      </c>
      <c r="B102" t="s">
        <v>517</v>
      </c>
      <c r="C102" t="s">
        <v>518</v>
      </c>
      <c r="D102" t="s">
        <v>34</v>
      </c>
      <c r="E102">
        <v>555</v>
      </c>
      <c r="F102">
        <v>51</v>
      </c>
      <c r="G102" s="1">
        <v>42765</v>
      </c>
      <c r="I102">
        <v>549.81460700000002</v>
      </c>
      <c r="J102">
        <v>-3</v>
      </c>
      <c r="N102" s="25" t="s">
        <v>1089</v>
      </c>
      <c r="O102" s="25" t="s">
        <v>1090</v>
      </c>
      <c r="P102" s="26"/>
      <c r="Q102" s="25" t="s">
        <v>585</v>
      </c>
      <c r="R102" s="25" t="s">
        <v>351</v>
      </c>
    </row>
    <row r="103" spans="1:18" x14ac:dyDescent="0.25">
      <c r="A103">
        <v>29088</v>
      </c>
      <c r="B103" t="s">
        <v>111</v>
      </c>
      <c r="C103" t="s">
        <v>112</v>
      </c>
      <c r="D103" t="s">
        <v>21</v>
      </c>
      <c r="E103">
        <v>517</v>
      </c>
      <c r="F103">
        <v>51</v>
      </c>
      <c r="G103" s="1">
        <v>42765</v>
      </c>
      <c r="I103">
        <v>93.117442999999994</v>
      </c>
      <c r="J103">
        <v>-1</v>
      </c>
      <c r="N103" s="27" t="s">
        <v>1091</v>
      </c>
      <c r="O103" s="27" t="s">
        <v>1092</v>
      </c>
      <c r="P103" s="28"/>
      <c r="Q103" s="27" t="s">
        <v>33</v>
      </c>
      <c r="R103" s="27" t="s">
        <v>349</v>
      </c>
    </row>
    <row r="104" spans="1:18" x14ac:dyDescent="0.25">
      <c r="A104">
        <v>29088</v>
      </c>
      <c r="B104" t="s">
        <v>143</v>
      </c>
      <c r="C104" t="s">
        <v>144</v>
      </c>
      <c r="D104" t="s">
        <v>50</v>
      </c>
      <c r="E104">
        <v>517</v>
      </c>
      <c r="F104">
        <v>51</v>
      </c>
      <c r="G104" s="1">
        <v>42765</v>
      </c>
      <c r="I104">
        <v>9.7650000000000006</v>
      </c>
      <c r="J104">
        <v>-1</v>
      </c>
      <c r="N104" s="25" t="s">
        <v>1093</v>
      </c>
      <c r="O104" s="25" t="s">
        <v>1094</v>
      </c>
      <c r="P104" s="26"/>
      <c r="Q104" s="25" t="s">
        <v>33</v>
      </c>
      <c r="R104" s="25" t="s">
        <v>349</v>
      </c>
    </row>
    <row r="105" spans="1:18" x14ac:dyDescent="0.25">
      <c r="A105">
        <v>29088</v>
      </c>
      <c r="B105" t="s">
        <v>62</v>
      </c>
      <c r="C105" t="s">
        <v>63</v>
      </c>
      <c r="D105" t="s">
        <v>50</v>
      </c>
      <c r="E105">
        <v>517</v>
      </c>
      <c r="F105">
        <v>51</v>
      </c>
      <c r="G105" s="1">
        <v>42765</v>
      </c>
      <c r="I105">
        <v>115</v>
      </c>
      <c r="J105">
        <v>-1</v>
      </c>
      <c r="N105" s="27" t="s">
        <v>1095</v>
      </c>
      <c r="O105" s="27" t="s">
        <v>1096</v>
      </c>
      <c r="P105" s="28"/>
      <c r="Q105" s="27" t="s">
        <v>85</v>
      </c>
      <c r="R105" s="27" t="s">
        <v>350</v>
      </c>
    </row>
    <row r="106" spans="1:18" x14ac:dyDescent="0.25">
      <c r="A106">
        <v>29088</v>
      </c>
      <c r="B106" t="s">
        <v>145</v>
      </c>
      <c r="C106" t="s">
        <v>146</v>
      </c>
      <c r="D106" t="s">
        <v>41</v>
      </c>
      <c r="E106">
        <v>517</v>
      </c>
      <c r="F106">
        <v>51</v>
      </c>
      <c r="G106" s="1">
        <v>42765</v>
      </c>
      <c r="I106">
        <v>27.125</v>
      </c>
      <c r="J106">
        <v>-2</v>
      </c>
      <c r="N106" s="25" t="s">
        <v>1097</v>
      </c>
      <c r="O106" s="25" t="s">
        <v>1098</v>
      </c>
      <c r="P106" s="26"/>
      <c r="Q106" s="25" t="s">
        <v>44</v>
      </c>
      <c r="R106" s="25" t="s">
        <v>348</v>
      </c>
    </row>
    <row r="107" spans="1:18" x14ac:dyDescent="0.25">
      <c r="A107">
        <v>29087</v>
      </c>
      <c r="B107" t="s">
        <v>209</v>
      </c>
      <c r="C107" t="s">
        <v>599</v>
      </c>
      <c r="D107" t="s">
        <v>41</v>
      </c>
      <c r="E107">
        <v>562</v>
      </c>
      <c r="F107">
        <v>51</v>
      </c>
      <c r="G107" s="1">
        <v>42765</v>
      </c>
      <c r="I107">
        <v>41.591667000000001</v>
      </c>
      <c r="J107">
        <v>-5</v>
      </c>
      <c r="N107" s="27" t="s">
        <v>1099</v>
      </c>
      <c r="O107" s="27" t="s">
        <v>1100</v>
      </c>
      <c r="P107" s="28"/>
      <c r="Q107" s="27" t="s">
        <v>10</v>
      </c>
      <c r="R107" s="27" t="s">
        <v>351</v>
      </c>
    </row>
    <row r="108" spans="1:18" x14ac:dyDescent="0.25">
      <c r="A108">
        <v>29087</v>
      </c>
      <c r="B108" t="s">
        <v>210</v>
      </c>
      <c r="C108" t="s">
        <v>211</v>
      </c>
      <c r="D108" t="s">
        <v>463</v>
      </c>
      <c r="E108">
        <v>562</v>
      </c>
      <c r="F108">
        <v>51</v>
      </c>
      <c r="G108" s="1">
        <v>42765</v>
      </c>
      <c r="I108">
        <v>108.216092</v>
      </c>
      <c r="J108">
        <v>-5</v>
      </c>
      <c r="N108" s="25" t="s">
        <v>1101</v>
      </c>
      <c r="O108" s="25" t="s">
        <v>1102</v>
      </c>
      <c r="P108" s="26"/>
      <c r="Q108" s="25" t="s">
        <v>18</v>
      </c>
      <c r="R108" s="25" t="s">
        <v>47</v>
      </c>
    </row>
    <row r="109" spans="1:18" x14ac:dyDescent="0.25">
      <c r="A109">
        <v>29086</v>
      </c>
      <c r="B109" t="s">
        <v>251</v>
      </c>
      <c r="C109" t="s">
        <v>588</v>
      </c>
      <c r="D109" t="s">
        <v>97</v>
      </c>
      <c r="E109">
        <v>463</v>
      </c>
      <c r="F109">
        <v>51</v>
      </c>
      <c r="G109" s="1">
        <v>42765</v>
      </c>
      <c r="I109">
        <v>112.069</v>
      </c>
      <c r="J109">
        <v>-6</v>
      </c>
      <c r="N109" s="27" t="s">
        <v>1103</v>
      </c>
      <c r="O109" s="27" t="s">
        <v>1104</v>
      </c>
      <c r="P109" s="28"/>
      <c r="Q109" s="27" t="s">
        <v>10</v>
      </c>
      <c r="R109" s="27" t="s">
        <v>351</v>
      </c>
    </row>
    <row r="110" spans="1:18" x14ac:dyDescent="0.25">
      <c r="A110">
        <v>29085</v>
      </c>
      <c r="B110" t="s">
        <v>143</v>
      </c>
      <c r="C110" t="s">
        <v>144</v>
      </c>
      <c r="D110" t="s">
        <v>50</v>
      </c>
      <c r="E110">
        <v>517</v>
      </c>
      <c r="F110">
        <v>51</v>
      </c>
      <c r="G110" s="1">
        <v>42765</v>
      </c>
      <c r="I110">
        <v>9.7650000000000006</v>
      </c>
      <c r="J110">
        <v>-1</v>
      </c>
      <c r="N110" s="25" t="s">
        <v>70</v>
      </c>
      <c r="O110" s="25" t="s">
        <v>71</v>
      </c>
      <c r="P110" s="26"/>
      <c r="Q110" s="25" t="s">
        <v>450</v>
      </c>
      <c r="R110" s="25" t="s">
        <v>351</v>
      </c>
    </row>
    <row r="111" spans="1:18" x14ac:dyDescent="0.25">
      <c r="A111">
        <v>29085</v>
      </c>
      <c r="B111" t="s">
        <v>111</v>
      </c>
      <c r="C111" t="s">
        <v>112</v>
      </c>
      <c r="D111" t="s">
        <v>21</v>
      </c>
      <c r="E111">
        <v>517</v>
      </c>
      <c r="F111">
        <v>51</v>
      </c>
      <c r="G111" s="1">
        <v>42765</v>
      </c>
      <c r="I111">
        <v>93.117442999999994</v>
      </c>
      <c r="J111">
        <v>-1</v>
      </c>
      <c r="N111" s="27" t="s">
        <v>162</v>
      </c>
      <c r="O111" s="27" t="s">
        <v>163</v>
      </c>
      <c r="P111" s="28"/>
      <c r="Q111" s="27" t="s">
        <v>450</v>
      </c>
      <c r="R111" s="27" t="s">
        <v>351</v>
      </c>
    </row>
    <row r="112" spans="1:18" x14ac:dyDescent="0.25">
      <c r="A112" t="s">
        <v>789</v>
      </c>
      <c r="B112" t="s">
        <v>517</v>
      </c>
      <c r="C112" t="s">
        <v>518</v>
      </c>
      <c r="D112" t="s">
        <v>34</v>
      </c>
      <c r="E112">
        <v>203</v>
      </c>
      <c r="F112">
        <v>2</v>
      </c>
      <c r="G112" s="1">
        <v>42765</v>
      </c>
      <c r="H112">
        <v>1</v>
      </c>
      <c r="I112">
        <v>499.83146099999999</v>
      </c>
      <c r="J112">
        <v>1</v>
      </c>
      <c r="N112" s="25" t="s">
        <v>394</v>
      </c>
      <c r="O112" s="25" t="s">
        <v>395</v>
      </c>
      <c r="P112" s="26"/>
      <c r="Q112" s="25" t="s">
        <v>450</v>
      </c>
      <c r="R112" s="25" t="s">
        <v>351</v>
      </c>
    </row>
    <row r="113" spans="1:18" x14ac:dyDescent="0.25">
      <c r="A113">
        <v>29084</v>
      </c>
      <c r="B113" t="s">
        <v>194</v>
      </c>
      <c r="C113" t="s">
        <v>414</v>
      </c>
      <c r="D113" t="s">
        <v>33</v>
      </c>
      <c r="E113">
        <v>37</v>
      </c>
      <c r="F113">
        <v>51</v>
      </c>
      <c r="G113" s="1">
        <v>42765</v>
      </c>
      <c r="I113">
        <v>162.75</v>
      </c>
      <c r="J113">
        <v>-1</v>
      </c>
      <c r="N113" s="27" t="s">
        <v>249</v>
      </c>
      <c r="O113" s="27" t="s">
        <v>250</v>
      </c>
      <c r="P113" s="28"/>
      <c r="Q113" s="27" t="s">
        <v>50</v>
      </c>
      <c r="R113" s="27" t="s">
        <v>350</v>
      </c>
    </row>
    <row r="114" spans="1:18" x14ac:dyDescent="0.25">
      <c r="A114">
        <v>29083</v>
      </c>
      <c r="B114" t="s">
        <v>252</v>
      </c>
      <c r="C114" t="s">
        <v>253</v>
      </c>
      <c r="D114" t="s">
        <v>34</v>
      </c>
      <c r="E114">
        <v>24</v>
      </c>
      <c r="F114">
        <v>51</v>
      </c>
      <c r="G114" s="1">
        <v>42765</v>
      </c>
      <c r="I114">
        <v>246.420974</v>
      </c>
      <c r="J114">
        <v>-2</v>
      </c>
      <c r="N114" s="25" t="s">
        <v>643</v>
      </c>
      <c r="O114" s="25" t="s">
        <v>644</v>
      </c>
      <c r="P114" s="26"/>
      <c r="Q114" s="25" t="s">
        <v>18</v>
      </c>
      <c r="R114" s="25" t="s">
        <v>47</v>
      </c>
    </row>
    <row r="115" spans="1:18" x14ac:dyDescent="0.25">
      <c r="A115">
        <v>29083</v>
      </c>
      <c r="B115" t="s">
        <v>490</v>
      </c>
      <c r="C115" t="s">
        <v>754</v>
      </c>
      <c r="D115" t="s">
        <v>34</v>
      </c>
      <c r="E115">
        <v>24</v>
      </c>
      <c r="F115">
        <v>51</v>
      </c>
      <c r="G115" s="1">
        <v>42765</v>
      </c>
      <c r="I115">
        <v>172.380899</v>
      </c>
      <c r="J115">
        <v>-1</v>
      </c>
      <c r="N115" s="27" t="s">
        <v>517</v>
      </c>
      <c r="O115" s="27" t="s">
        <v>518</v>
      </c>
      <c r="P115" s="28"/>
      <c r="Q115" s="27" t="s">
        <v>34</v>
      </c>
      <c r="R115" s="27" t="s">
        <v>339</v>
      </c>
    </row>
    <row r="116" spans="1:18" x14ac:dyDescent="0.25">
      <c r="A116">
        <v>29083</v>
      </c>
      <c r="B116" t="s">
        <v>251</v>
      </c>
      <c r="C116" t="s">
        <v>588</v>
      </c>
      <c r="D116" t="s">
        <v>97</v>
      </c>
      <c r="E116">
        <v>24</v>
      </c>
      <c r="F116">
        <v>51</v>
      </c>
      <c r="G116" s="1">
        <v>42765</v>
      </c>
      <c r="I116">
        <v>112.069</v>
      </c>
      <c r="J116">
        <v>-4</v>
      </c>
      <c r="N116" s="25" t="s">
        <v>1105</v>
      </c>
      <c r="O116" s="25" t="s">
        <v>1106</v>
      </c>
      <c r="P116" s="26"/>
      <c r="Q116" s="25" t="s">
        <v>159</v>
      </c>
      <c r="R116" s="25" t="s">
        <v>348</v>
      </c>
    </row>
    <row r="117" spans="1:18" x14ac:dyDescent="0.25">
      <c r="A117">
        <v>29076</v>
      </c>
      <c r="B117" t="s">
        <v>790</v>
      </c>
      <c r="C117" t="s">
        <v>791</v>
      </c>
      <c r="D117" t="s">
        <v>74</v>
      </c>
      <c r="E117">
        <v>547</v>
      </c>
      <c r="F117">
        <v>4</v>
      </c>
      <c r="G117" s="1">
        <v>42763</v>
      </c>
      <c r="I117">
        <v>477.4</v>
      </c>
      <c r="J117">
        <v>1</v>
      </c>
      <c r="N117" s="27" t="s">
        <v>678</v>
      </c>
      <c r="O117" s="27" t="s">
        <v>679</v>
      </c>
      <c r="P117" s="28">
        <v>42587</v>
      </c>
      <c r="Q117" s="27" t="s">
        <v>122</v>
      </c>
      <c r="R117" s="27" t="s">
        <v>339</v>
      </c>
    </row>
    <row r="118" spans="1:18" x14ac:dyDescent="0.25">
      <c r="A118">
        <v>29082</v>
      </c>
      <c r="B118" t="s">
        <v>209</v>
      </c>
      <c r="C118" t="s">
        <v>599</v>
      </c>
      <c r="D118" t="s">
        <v>41</v>
      </c>
      <c r="E118" t="s">
        <v>64</v>
      </c>
      <c r="F118">
        <v>51</v>
      </c>
      <c r="G118" s="1">
        <v>42763</v>
      </c>
      <c r="I118">
        <v>55.455556000000001</v>
      </c>
      <c r="J118">
        <v>-1</v>
      </c>
      <c r="N118" s="25" t="s">
        <v>1107</v>
      </c>
      <c r="O118" s="25" t="s">
        <v>1108</v>
      </c>
      <c r="P118" s="26"/>
      <c r="Q118" s="25" t="s">
        <v>50</v>
      </c>
      <c r="R118" s="25" t="s">
        <v>350</v>
      </c>
    </row>
    <row r="119" spans="1:18" x14ac:dyDescent="0.25">
      <c r="A119">
        <v>29081</v>
      </c>
      <c r="B119" t="s">
        <v>251</v>
      </c>
      <c r="C119" t="s">
        <v>588</v>
      </c>
      <c r="D119" t="s">
        <v>97</v>
      </c>
      <c r="E119">
        <v>100</v>
      </c>
      <c r="F119">
        <v>51</v>
      </c>
      <c r="G119" s="1">
        <v>42763</v>
      </c>
      <c r="I119">
        <v>112.069</v>
      </c>
      <c r="J119">
        <v>-4</v>
      </c>
      <c r="N119" s="27" t="s">
        <v>1109</v>
      </c>
      <c r="O119" s="27" t="s">
        <v>1110</v>
      </c>
      <c r="P119" s="28"/>
      <c r="Q119" s="27" t="s">
        <v>450</v>
      </c>
      <c r="R119" s="27" t="s">
        <v>351</v>
      </c>
    </row>
    <row r="120" spans="1:18" x14ac:dyDescent="0.25">
      <c r="A120">
        <v>29080</v>
      </c>
      <c r="B120" t="s">
        <v>264</v>
      </c>
      <c r="C120" t="s">
        <v>265</v>
      </c>
      <c r="D120" t="s">
        <v>33</v>
      </c>
      <c r="E120">
        <v>126</v>
      </c>
      <c r="F120">
        <v>51</v>
      </c>
      <c r="G120" s="1">
        <v>42763</v>
      </c>
      <c r="I120">
        <v>542.5</v>
      </c>
      <c r="J120">
        <v>-1</v>
      </c>
      <c r="N120" s="25" t="s">
        <v>1111</v>
      </c>
      <c r="O120" s="25" t="s">
        <v>1112</v>
      </c>
      <c r="P120" s="26"/>
      <c r="Q120" s="25" t="s">
        <v>450</v>
      </c>
      <c r="R120" s="25" t="s">
        <v>351</v>
      </c>
    </row>
    <row r="121" spans="1:18" x14ac:dyDescent="0.25">
      <c r="A121">
        <v>29079</v>
      </c>
      <c r="B121" t="s">
        <v>792</v>
      </c>
      <c r="C121" t="s">
        <v>793</v>
      </c>
      <c r="D121" t="s">
        <v>450</v>
      </c>
      <c r="E121" t="s">
        <v>64</v>
      </c>
      <c r="F121">
        <v>51</v>
      </c>
      <c r="G121" s="1">
        <v>42763</v>
      </c>
      <c r="I121">
        <v>689.65517199999999</v>
      </c>
      <c r="J121">
        <v>-1</v>
      </c>
      <c r="N121" s="27" t="s">
        <v>792</v>
      </c>
      <c r="O121" s="27" t="s">
        <v>793</v>
      </c>
      <c r="P121" s="28"/>
      <c r="Q121" s="27" t="s">
        <v>450</v>
      </c>
      <c r="R121" s="27" t="s">
        <v>351</v>
      </c>
    </row>
    <row r="122" spans="1:18" x14ac:dyDescent="0.25">
      <c r="A122">
        <v>29078</v>
      </c>
      <c r="B122" t="s">
        <v>283</v>
      </c>
      <c r="C122" t="s">
        <v>284</v>
      </c>
      <c r="D122" t="s">
        <v>100</v>
      </c>
      <c r="E122">
        <v>526</v>
      </c>
      <c r="F122">
        <v>51</v>
      </c>
      <c r="G122" s="1">
        <v>42763</v>
      </c>
      <c r="I122">
        <v>334.61399999999998</v>
      </c>
      <c r="J122">
        <v>-1</v>
      </c>
      <c r="N122" s="25" t="s">
        <v>1113</v>
      </c>
      <c r="O122" s="25" t="s">
        <v>485</v>
      </c>
      <c r="P122" s="26"/>
      <c r="Q122" s="25" t="s">
        <v>97</v>
      </c>
      <c r="R122" s="25" t="s">
        <v>339</v>
      </c>
    </row>
    <row r="123" spans="1:18" x14ac:dyDescent="0.25">
      <c r="A123">
        <v>29077</v>
      </c>
      <c r="B123" t="s">
        <v>380</v>
      </c>
      <c r="C123" t="s">
        <v>381</v>
      </c>
      <c r="D123" t="s">
        <v>34</v>
      </c>
      <c r="E123">
        <v>547</v>
      </c>
      <c r="F123">
        <v>51</v>
      </c>
      <c r="G123" s="1">
        <v>42763</v>
      </c>
      <c r="I123">
        <v>320.01404500000001</v>
      </c>
      <c r="J123">
        <v>-1</v>
      </c>
      <c r="N123" s="27" t="s">
        <v>992</v>
      </c>
      <c r="O123" s="27" t="s">
        <v>993</v>
      </c>
      <c r="P123" s="28"/>
      <c r="Q123" s="27" t="s">
        <v>34</v>
      </c>
      <c r="R123" s="27" t="s">
        <v>339</v>
      </c>
    </row>
    <row r="124" spans="1:18" x14ac:dyDescent="0.25">
      <c r="A124">
        <v>29076</v>
      </c>
      <c r="B124" t="s">
        <v>790</v>
      </c>
      <c r="C124" t="s">
        <v>791</v>
      </c>
      <c r="D124" t="s">
        <v>74</v>
      </c>
      <c r="E124">
        <v>547</v>
      </c>
      <c r="F124">
        <v>51</v>
      </c>
      <c r="G124" s="1">
        <v>42763</v>
      </c>
      <c r="I124">
        <v>477.4</v>
      </c>
      <c r="J124">
        <v>-1</v>
      </c>
      <c r="N124" s="25" t="s">
        <v>1114</v>
      </c>
      <c r="O124" s="25" t="s">
        <v>1115</v>
      </c>
      <c r="P124" s="26"/>
      <c r="Q124" s="25" t="s">
        <v>100</v>
      </c>
      <c r="R124" s="25" t="s">
        <v>348</v>
      </c>
    </row>
    <row r="125" spans="1:18" x14ac:dyDescent="0.25">
      <c r="A125">
        <v>29075</v>
      </c>
      <c r="B125" t="s">
        <v>86</v>
      </c>
      <c r="C125" t="s">
        <v>87</v>
      </c>
      <c r="D125" t="s">
        <v>88</v>
      </c>
      <c r="E125">
        <v>8</v>
      </c>
      <c r="F125">
        <v>51</v>
      </c>
      <c r="G125" s="1">
        <v>42763</v>
      </c>
      <c r="I125">
        <v>58.845599999999997</v>
      </c>
      <c r="J125">
        <v>-6</v>
      </c>
      <c r="N125" s="27" t="s">
        <v>825</v>
      </c>
      <c r="O125" s="27" t="s">
        <v>826</v>
      </c>
      <c r="P125" s="28"/>
      <c r="Q125" s="27" t="s">
        <v>74</v>
      </c>
      <c r="R125" s="27" t="s">
        <v>339</v>
      </c>
    </row>
    <row r="126" spans="1:18" x14ac:dyDescent="0.25">
      <c r="A126">
        <v>29075</v>
      </c>
      <c r="B126" t="s">
        <v>77</v>
      </c>
      <c r="C126" t="s">
        <v>78</v>
      </c>
      <c r="D126" t="s">
        <v>50</v>
      </c>
      <c r="E126">
        <v>8</v>
      </c>
      <c r="F126">
        <v>51</v>
      </c>
      <c r="G126" s="1">
        <v>42763</v>
      </c>
      <c r="I126">
        <v>9.7650000000000006</v>
      </c>
      <c r="J126">
        <v>-4</v>
      </c>
      <c r="N126" s="25" t="s">
        <v>781</v>
      </c>
      <c r="O126" s="25" t="s">
        <v>782</v>
      </c>
      <c r="P126" s="26"/>
      <c r="Q126" s="25" t="s">
        <v>41</v>
      </c>
      <c r="R126" s="25" t="s">
        <v>350</v>
      </c>
    </row>
    <row r="127" spans="1:18" x14ac:dyDescent="0.25">
      <c r="A127">
        <v>29075</v>
      </c>
      <c r="B127" t="s">
        <v>79</v>
      </c>
      <c r="C127" t="s">
        <v>80</v>
      </c>
      <c r="D127" t="s">
        <v>50</v>
      </c>
      <c r="E127">
        <v>8</v>
      </c>
      <c r="F127">
        <v>51</v>
      </c>
      <c r="G127" s="1">
        <v>42763</v>
      </c>
      <c r="I127">
        <v>9.7650000000000006</v>
      </c>
      <c r="J127">
        <v>-4</v>
      </c>
      <c r="N127" s="27" t="s">
        <v>785</v>
      </c>
      <c r="O127" s="27" t="s">
        <v>786</v>
      </c>
      <c r="P127" s="28"/>
      <c r="Q127" s="27" t="s">
        <v>41</v>
      </c>
      <c r="R127" s="27" t="s">
        <v>350</v>
      </c>
    </row>
    <row r="128" spans="1:18" x14ac:dyDescent="0.25">
      <c r="A128">
        <v>29075</v>
      </c>
      <c r="B128" t="s">
        <v>143</v>
      </c>
      <c r="C128" t="s">
        <v>144</v>
      </c>
      <c r="D128" t="s">
        <v>50</v>
      </c>
      <c r="E128">
        <v>8</v>
      </c>
      <c r="F128">
        <v>51</v>
      </c>
      <c r="G128" s="1">
        <v>42763</v>
      </c>
      <c r="I128">
        <v>9.7650000000000006</v>
      </c>
      <c r="J128">
        <v>-4</v>
      </c>
      <c r="N128" s="25" t="s">
        <v>783</v>
      </c>
      <c r="O128" s="25" t="s">
        <v>784</v>
      </c>
      <c r="P128" s="26"/>
      <c r="Q128" s="25" t="s">
        <v>41</v>
      </c>
      <c r="R128" s="25" t="s">
        <v>350</v>
      </c>
    </row>
    <row r="129" spans="1:18" x14ac:dyDescent="0.25">
      <c r="A129">
        <v>29075</v>
      </c>
      <c r="B129" t="s">
        <v>81</v>
      </c>
      <c r="C129" t="s">
        <v>82</v>
      </c>
      <c r="D129" t="s">
        <v>50</v>
      </c>
      <c r="E129">
        <v>8</v>
      </c>
      <c r="F129">
        <v>51</v>
      </c>
      <c r="G129" s="1">
        <v>42763</v>
      </c>
      <c r="I129">
        <v>9.7650000000000006</v>
      </c>
      <c r="J129">
        <v>-4</v>
      </c>
      <c r="N129" s="27" t="s">
        <v>1009</v>
      </c>
      <c r="O129" s="27" t="s">
        <v>1010</v>
      </c>
      <c r="P129" s="28">
        <v>42496</v>
      </c>
      <c r="Q129" s="27" t="s">
        <v>10</v>
      </c>
      <c r="R129" s="27" t="s">
        <v>351</v>
      </c>
    </row>
    <row r="130" spans="1:18" x14ac:dyDescent="0.25">
      <c r="A130">
        <v>29075</v>
      </c>
      <c r="B130" t="s">
        <v>233</v>
      </c>
      <c r="C130" t="s">
        <v>234</v>
      </c>
      <c r="D130" t="s">
        <v>41</v>
      </c>
      <c r="E130">
        <v>8</v>
      </c>
      <c r="F130">
        <v>51</v>
      </c>
      <c r="G130" s="1">
        <v>42763</v>
      </c>
      <c r="I130">
        <v>18.228000000000002</v>
      </c>
      <c r="J130">
        <v>-1</v>
      </c>
      <c r="N130" s="25" t="s">
        <v>1116</v>
      </c>
      <c r="O130" s="25" t="s">
        <v>1117</v>
      </c>
      <c r="P130" s="26"/>
      <c r="Q130" s="25" t="s">
        <v>268</v>
      </c>
      <c r="R130" s="25" t="s">
        <v>47</v>
      </c>
    </row>
    <row r="131" spans="1:18" x14ac:dyDescent="0.25">
      <c r="A131">
        <v>29074</v>
      </c>
      <c r="B131" t="s">
        <v>529</v>
      </c>
      <c r="C131" t="s">
        <v>530</v>
      </c>
      <c r="D131" t="s">
        <v>34</v>
      </c>
      <c r="E131">
        <v>309</v>
      </c>
      <c r="F131">
        <v>51</v>
      </c>
      <c r="G131" s="1">
        <v>42763</v>
      </c>
      <c r="I131">
        <v>452.808989</v>
      </c>
      <c r="J131">
        <v>-1</v>
      </c>
      <c r="N131" s="27" t="s">
        <v>1118</v>
      </c>
      <c r="O131" s="27" t="s">
        <v>1119</v>
      </c>
      <c r="P131" s="28"/>
      <c r="Q131" s="27" t="s">
        <v>18</v>
      </c>
      <c r="R131" s="27" t="s">
        <v>47</v>
      </c>
    </row>
    <row r="132" spans="1:18" x14ac:dyDescent="0.25">
      <c r="A132">
        <v>29074</v>
      </c>
      <c r="B132" t="s">
        <v>377</v>
      </c>
      <c r="C132" t="s">
        <v>378</v>
      </c>
      <c r="D132" t="s">
        <v>34</v>
      </c>
      <c r="E132">
        <v>309</v>
      </c>
      <c r="F132">
        <v>51</v>
      </c>
      <c r="G132" s="1">
        <v>42763</v>
      </c>
      <c r="I132">
        <v>392.41573</v>
      </c>
      <c r="J132">
        <v>-2</v>
      </c>
      <c r="N132" s="25" t="s">
        <v>683</v>
      </c>
      <c r="O132" s="25" t="s">
        <v>684</v>
      </c>
      <c r="P132" s="26"/>
      <c r="Q132" s="25" t="s">
        <v>268</v>
      </c>
      <c r="R132" s="25" t="s">
        <v>47</v>
      </c>
    </row>
    <row r="133" spans="1:18" x14ac:dyDescent="0.25">
      <c r="A133">
        <v>29073</v>
      </c>
      <c r="B133" t="s">
        <v>57</v>
      </c>
      <c r="C133" t="s">
        <v>58</v>
      </c>
      <c r="D133" t="s">
        <v>17</v>
      </c>
      <c r="E133" t="s">
        <v>64</v>
      </c>
      <c r="F133">
        <v>51</v>
      </c>
      <c r="G133" s="1">
        <v>42763</v>
      </c>
      <c r="I133">
        <v>35</v>
      </c>
      <c r="J133">
        <v>-1</v>
      </c>
      <c r="N133" s="27" t="s">
        <v>685</v>
      </c>
      <c r="O133" s="27" t="s">
        <v>686</v>
      </c>
      <c r="P133" s="28"/>
      <c r="Q133" s="27" t="s">
        <v>268</v>
      </c>
      <c r="R133" s="27" t="s">
        <v>47</v>
      </c>
    </row>
    <row r="134" spans="1:18" x14ac:dyDescent="0.25">
      <c r="A134">
        <v>29072</v>
      </c>
      <c r="B134" t="s">
        <v>72</v>
      </c>
      <c r="C134" t="s">
        <v>73</v>
      </c>
      <c r="D134" t="s">
        <v>34</v>
      </c>
      <c r="E134">
        <v>551</v>
      </c>
      <c r="F134">
        <v>51</v>
      </c>
      <c r="G134" s="1">
        <v>42763</v>
      </c>
      <c r="I134">
        <v>129.529494</v>
      </c>
      <c r="J134">
        <v>-1</v>
      </c>
      <c r="N134" s="25" t="s">
        <v>1120</v>
      </c>
      <c r="O134" s="25" t="s">
        <v>1121</v>
      </c>
      <c r="P134" s="26"/>
      <c r="Q134" s="25" t="s">
        <v>47</v>
      </c>
      <c r="R134" s="25" t="s">
        <v>47</v>
      </c>
    </row>
    <row r="135" spans="1:18" x14ac:dyDescent="0.25">
      <c r="A135">
        <v>29071</v>
      </c>
      <c r="B135" t="s">
        <v>251</v>
      </c>
      <c r="C135" t="s">
        <v>588</v>
      </c>
      <c r="D135" t="s">
        <v>97</v>
      </c>
      <c r="E135">
        <v>105</v>
      </c>
      <c r="F135">
        <v>51</v>
      </c>
      <c r="G135" s="1">
        <v>42763</v>
      </c>
      <c r="I135">
        <v>112.069</v>
      </c>
      <c r="J135">
        <v>-2</v>
      </c>
      <c r="N135" s="27" t="s">
        <v>1122</v>
      </c>
      <c r="O135" s="27" t="s">
        <v>1123</v>
      </c>
      <c r="P135" s="28"/>
      <c r="Q135" s="27" t="s">
        <v>585</v>
      </c>
      <c r="R135" s="27" t="s">
        <v>351</v>
      </c>
    </row>
    <row r="136" spans="1:18" x14ac:dyDescent="0.25">
      <c r="A136">
        <v>29071</v>
      </c>
      <c r="B136" t="s">
        <v>490</v>
      </c>
      <c r="C136" t="s">
        <v>754</v>
      </c>
      <c r="D136" t="s">
        <v>34</v>
      </c>
      <c r="E136">
        <v>105</v>
      </c>
      <c r="F136">
        <v>51</v>
      </c>
      <c r="G136" s="1">
        <v>42763</v>
      </c>
      <c r="I136">
        <v>123.129214</v>
      </c>
      <c r="J136">
        <v>-1</v>
      </c>
      <c r="N136" s="25" t="s">
        <v>887</v>
      </c>
      <c r="O136" s="25" t="s">
        <v>1124</v>
      </c>
      <c r="P136" s="26"/>
      <c r="Q136" s="25" t="s">
        <v>85</v>
      </c>
      <c r="R136" s="25" t="s">
        <v>350</v>
      </c>
    </row>
    <row r="137" spans="1:18" x14ac:dyDescent="0.25">
      <c r="A137">
        <v>29070</v>
      </c>
      <c r="B137" t="s">
        <v>214</v>
      </c>
      <c r="C137" t="s">
        <v>215</v>
      </c>
      <c r="D137" t="s">
        <v>17</v>
      </c>
      <c r="E137" t="s">
        <v>64</v>
      </c>
      <c r="F137">
        <v>51</v>
      </c>
      <c r="G137" s="1">
        <v>42762</v>
      </c>
      <c r="I137">
        <v>25</v>
      </c>
      <c r="J137">
        <v>-1</v>
      </c>
      <c r="N137" s="27" t="s">
        <v>537</v>
      </c>
      <c r="O137" s="27" t="s">
        <v>538</v>
      </c>
      <c r="P137" s="28"/>
      <c r="Q137" s="27" t="s">
        <v>50</v>
      </c>
      <c r="R137" s="27" t="s">
        <v>350</v>
      </c>
    </row>
    <row r="138" spans="1:18" x14ac:dyDescent="0.25">
      <c r="A138">
        <v>29070</v>
      </c>
      <c r="B138" t="s">
        <v>216</v>
      </c>
      <c r="C138" t="s">
        <v>217</v>
      </c>
      <c r="D138" t="s">
        <v>17</v>
      </c>
      <c r="E138" t="s">
        <v>64</v>
      </c>
      <c r="F138">
        <v>51</v>
      </c>
      <c r="G138" s="1">
        <v>42762</v>
      </c>
      <c r="I138">
        <v>25</v>
      </c>
      <c r="J138">
        <v>-1</v>
      </c>
      <c r="N138" s="25" t="s">
        <v>622</v>
      </c>
      <c r="O138" s="25" t="s">
        <v>623</v>
      </c>
      <c r="P138" s="26"/>
      <c r="Q138" s="25" t="s">
        <v>21</v>
      </c>
      <c r="R138" s="25" t="s">
        <v>348</v>
      </c>
    </row>
    <row r="139" spans="1:18" x14ac:dyDescent="0.25">
      <c r="A139">
        <v>29070</v>
      </c>
      <c r="B139" t="s">
        <v>89</v>
      </c>
      <c r="C139" t="s">
        <v>90</v>
      </c>
      <c r="D139" t="s">
        <v>17</v>
      </c>
      <c r="E139" t="s">
        <v>64</v>
      </c>
      <c r="F139">
        <v>51</v>
      </c>
      <c r="G139" s="1">
        <v>42762</v>
      </c>
      <c r="I139">
        <v>25</v>
      </c>
      <c r="J139">
        <v>-1</v>
      </c>
      <c r="N139" s="27" t="s">
        <v>1125</v>
      </c>
      <c r="O139" s="27" t="s">
        <v>1126</v>
      </c>
      <c r="P139" s="28"/>
      <c r="Q139" s="27" t="s">
        <v>268</v>
      </c>
      <c r="R139" s="27" t="s">
        <v>47</v>
      </c>
    </row>
    <row r="140" spans="1:18" x14ac:dyDescent="0.25">
      <c r="A140">
        <v>29070</v>
      </c>
      <c r="B140" t="s">
        <v>51</v>
      </c>
      <c r="C140" t="s">
        <v>52</v>
      </c>
      <c r="D140" t="s">
        <v>17</v>
      </c>
      <c r="E140" t="s">
        <v>64</v>
      </c>
      <c r="F140">
        <v>51</v>
      </c>
      <c r="G140" s="1">
        <v>42762</v>
      </c>
      <c r="I140">
        <v>25</v>
      </c>
      <c r="J140">
        <v>-2</v>
      </c>
      <c r="N140" s="25" t="s">
        <v>1127</v>
      </c>
      <c r="O140" s="25" t="s">
        <v>1128</v>
      </c>
      <c r="P140" s="26"/>
      <c r="Q140" s="25" t="s">
        <v>268</v>
      </c>
      <c r="R140" s="25" t="s">
        <v>47</v>
      </c>
    </row>
    <row r="141" spans="1:18" x14ac:dyDescent="0.25">
      <c r="A141">
        <v>29069</v>
      </c>
      <c r="B141" t="s">
        <v>115</v>
      </c>
      <c r="C141" t="s">
        <v>116</v>
      </c>
      <c r="D141" t="s">
        <v>41</v>
      </c>
      <c r="E141">
        <v>295</v>
      </c>
      <c r="F141">
        <v>51</v>
      </c>
      <c r="G141" s="1">
        <v>42762</v>
      </c>
      <c r="I141">
        <v>112.84</v>
      </c>
      <c r="J141">
        <v>-1</v>
      </c>
      <c r="N141" s="27" t="s">
        <v>1129</v>
      </c>
      <c r="O141" s="27" t="s">
        <v>1130</v>
      </c>
      <c r="P141" s="28"/>
      <c r="Q141" s="27" t="s">
        <v>268</v>
      </c>
      <c r="R141" s="27" t="s">
        <v>47</v>
      </c>
    </row>
    <row r="142" spans="1:18" x14ac:dyDescent="0.25">
      <c r="A142">
        <v>29069</v>
      </c>
      <c r="B142" t="s">
        <v>72</v>
      </c>
      <c r="C142" t="s">
        <v>73</v>
      </c>
      <c r="D142" t="s">
        <v>34</v>
      </c>
      <c r="E142">
        <v>295</v>
      </c>
      <c r="F142">
        <v>51</v>
      </c>
      <c r="G142" s="1">
        <v>42762</v>
      </c>
      <c r="I142">
        <v>129.529494</v>
      </c>
      <c r="J142">
        <v>-1</v>
      </c>
      <c r="N142" s="25" t="s">
        <v>1131</v>
      </c>
      <c r="O142" s="25" t="s">
        <v>1132</v>
      </c>
      <c r="P142" s="26"/>
      <c r="Q142" s="25" t="s">
        <v>117</v>
      </c>
      <c r="R142" s="25" t="s">
        <v>350</v>
      </c>
    </row>
    <row r="143" spans="1:18" x14ac:dyDescent="0.25">
      <c r="A143">
        <v>29068</v>
      </c>
      <c r="B143" t="s">
        <v>725</v>
      </c>
      <c r="C143" t="s">
        <v>726</v>
      </c>
      <c r="D143" t="s">
        <v>33</v>
      </c>
      <c r="E143">
        <v>99</v>
      </c>
      <c r="F143">
        <v>51</v>
      </c>
      <c r="G143" s="1">
        <v>42762</v>
      </c>
      <c r="I143">
        <v>172.61363600000001</v>
      </c>
      <c r="J143">
        <v>-1</v>
      </c>
      <c r="N143" s="27" t="s">
        <v>1133</v>
      </c>
      <c r="O143" s="27" t="s">
        <v>1134</v>
      </c>
      <c r="P143" s="28"/>
      <c r="Q143" s="27" t="s">
        <v>34</v>
      </c>
      <c r="R143" s="27" t="s">
        <v>339</v>
      </c>
    </row>
    <row r="144" spans="1:18" x14ac:dyDescent="0.25">
      <c r="A144">
        <v>29068</v>
      </c>
      <c r="B144" t="s">
        <v>195</v>
      </c>
      <c r="C144" t="s">
        <v>196</v>
      </c>
      <c r="D144" t="s">
        <v>50</v>
      </c>
      <c r="E144">
        <v>99</v>
      </c>
      <c r="F144">
        <v>51</v>
      </c>
      <c r="G144" s="1">
        <v>42762</v>
      </c>
      <c r="I144">
        <v>17.36</v>
      </c>
      <c r="J144">
        <v>-1</v>
      </c>
      <c r="N144" s="25" t="s">
        <v>924</v>
      </c>
      <c r="O144" s="25" t="s">
        <v>925</v>
      </c>
      <c r="P144" s="26"/>
      <c r="Q144" s="25" t="s">
        <v>88</v>
      </c>
      <c r="R144" s="25" t="s">
        <v>348</v>
      </c>
    </row>
    <row r="145" spans="1:18" x14ac:dyDescent="0.25">
      <c r="A145">
        <v>29068</v>
      </c>
      <c r="B145" t="s">
        <v>37</v>
      </c>
      <c r="C145" t="s">
        <v>38</v>
      </c>
      <c r="D145" t="s">
        <v>21</v>
      </c>
      <c r="E145">
        <v>99</v>
      </c>
      <c r="F145">
        <v>51</v>
      </c>
      <c r="G145" s="1">
        <v>42762</v>
      </c>
      <c r="I145">
        <v>129.30277000000001</v>
      </c>
      <c r="J145">
        <v>-1</v>
      </c>
      <c r="N145" s="27" t="s">
        <v>1135</v>
      </c>
      <c r="O145" s="27" t="s">
        <v>1136</v>
      </c>
      <c r="P145" s="28"/>
      <c r="Q145" s="27" t="s">
        <v>41</v>
      </c>
      <c r="R145" s="27" t="s">
        <v>350</v>
      </c>
    </row>
    <row r="146" spans="1:18" x14ac:dyDescent="0.25">
      <c r="A146">
        <v>29067</v>
      </c>
      <c r="B146" t="s">
        <v>251</v>
      </c>
      <c r="C146" t="s">
        <v>588</v>
      </c>
      <c r="D146" t="s">
        <v>97</v>
      </c>
      <c r="E146">
        <v>396</v>
      </c>
      <c r="F146">
        <v>51</v>
      </c>
      <c r="G146" s="1">
        <v>42762</v>
      </c>
      <c r="I146">
        <v>112.069</v>
      </c>
      <c r="J146">
        <v>-1</v>
      </c>
      <c r="N146" s="25" t="s">
        <v>1137</v>
      </c>
      <c r="O146" s="25" t="s">
        <v>1138</v>
      </c>
      <c r="P146" s="26"/>
      <c r="Q146" s="25" t="s">
        <v>18</v>
      </c>
      <c r="R146" s="25" t="s">
        <v>47</v>
      </c>
    </row>
    <row r="147" spans="1:18" x14ac:dyDescent="0.25">
      <c r="A147">
        <v>29067</v>
      </c>
      <c r="B147" t="s">
        <v>72</v>
      </c>
      <c r="C147" t="s">
        <v>73</v>
      </c>
      <c r="D147" t="s">
        <v>34</v>
      </c>
      <c r="E147">
        <v>396</v>
      </c>
      <c r="F147">
        <v>51</v>
      </c>
      <c r="G147" s="1">
        <v>42762</v>
      </c>
      <c r="I147">
        <v>129.529494</v>
      </c>
      <c r="J147">
        <v>-2</v>
      </c>
      <c r="N147" s="27" t="s">
        <v>608</v>
      </c>
      <c r="O147" s="27" t="s">
        <v>609</v>
      </c>
      <c r="P147" s="28"/>
      <c r="Q147" s="27" t="s">
        <v>88</v>
      </c>
      <c r="R147" s="27" t="s">
        <v>348</v>
      </c>
    </row>
    <row r="148" spans="1:18" x14ac:dyDescent="0.25">
      <c r="A148">
        <v>29066</v>
      </c>
      <c r="B148" t="s">
        <v>453</v>
      </c>
      <c r="C148" t="s">
        <v>454</v>
      </c>
      <c r="D148" t="s">
        <v>34</v>
      </c>
      <c r="E148">
        <v>388</v>
      </c>
      <c r="F148">
        <v>51</v>
      </c>
      <c r="G148" s="1">
        <v>42762</v>
      </c>
      <c r="H148">
        <v>2</v>
      </c>
      <c r="I148">
        <v>163.24468100000001</v>
      </c>
      <c r="J148">
        <v>-1</v>
      </c>
      <c r="N148" s="25" t="s">
        <v>606</v>
      </c>
      <c r="O148" s="25" t="s">
        <v>607</v>
      </c>
      <c r="P148" s="26"/>
      <c r="Q148" s="25" t="s">
        <v>450</v>
      </c>
      <c r="R148" s="25" t="s">
        <v>351</v>
      </c>
    </row>
    <row r="149" spans="1:18" x14ac:dyDescent="0.25">
      <c r="A149">
        <v>29066</v>
      </c>
      <c r="B149" t="s">
        <v>455</v>
      </c>
      <c r="C149" t="s">
        <v>456</v>
      </c>
      <c r="D149" t="s">
        <v>34</v>
      </c>
      <c r="E149">
        <v>388</v>
      </c>
      <c r="F149">
        <v>51</v>
      </c>
      <c r="G149" s="1">
        <v>42762</v>
      </c>
      <c r="H149">
        <v>2</v>
      </c>
      <c r="I149">
        <v>163.24468100000001</v>
      </c>
      <c r="J149">
        <v>-1</v>
      </c>
      <c r="N149" s="27" t="s">
        <v>1139</v>
      </c>
      <c r="O149" s="27" t="s">
        <v>1140</v>
      </c>
      <c r="P149" s="28"/>
      <c r="Q149" s="27" t="s">
        <v>34</v>
      </c>
      <c r="R149" s="27" t="s">
        <v>339</v>
      </c>
    </row>
    <row r="150" spans="1:18" x14ac:dyDescent="0.25">
      <c r="A150">
        <v>29066</v>
      </c>
      <c r="B150" t="s">
        <v>457</v>
      </c>
      <c r="C150" t="s">
        <v>458</v>
      </c>
      <c r="D150" t="s">
        <v>34</v>
      </c>
      <c r="E150">
        <v>388</v>
      </c>
      <c r="F150">
        <v>51</v>
      </c>
      <c r="G150" s="1">
        <v>42762</v>
      </c>
      <c r="H150">
        <v>2</v>
      </c>
      <c r="I150">
        <v>163.24468100000001</v>
      </c>
      <c r="J150">
        <v>-1</v>
      </c>
      <c r="N150" s="25" t="s">
        <v>1141</v>
      </c>
      <c r="O150" s="25" t="s">
        <v>1142</v>
      </c>
      <c r="P150" s="26"/>
      <c r="Q150" s="25" t="s">
        <v>50</v>
      </c>
      <c r="R150" s="25" t="s">
        <v>350</v>
      </c>
    </row>
    <row r="151" spans="1:18" x14ac:dyDescent="0.25">
      <c r="A151">
        <v>29066</v>
      </c>
      <c r="B151" t="s">
        <v>459</v>
      </c>
      <c r="C151" t="s">
        <v>460</v>
      </c>
      <c r="D151" t="s">
        <v>34</v>
      </c>
      <c r="E151">
        <v>388</v>
      </c>
      <c r="F151">
        <v>51</v>
      </c>
      <c r="G151" s="1">
        <v>42762</v>
      </c>
      <c r="H151">
        <v>2</v>
      </c>
      <c r="I151">
        <v>163.24468100000001</v>
      </c>
      <c r="J151">
        <v>-1</v>
      </c>
      <c r="N151" s="27" t="s">
        <v>1143</v>
      </c>
      <c r="O151" s="27" t="s">
        <v>1144</v>
      </c>
      <c r="P151" s="28"/>
      <c r="Q151" s="27" t="s">
        <v>17</v>
      </c>
      <c r="R151" s="27" t="s">
        <v>339</v>
      </c>
    </row>
    <row r="152" spans="1:18" x14ac:dyDescent="0.25">
      <c r="A152">
        <v>29066</v>
      </c>
      <c r="B152" t="s">
        <v>254</v>
      </c>
      <c r="C152" t="s">
        <v>255</v>
      </c>
      <c r="D152" t="s">
        <v>34</v>
      </c>
      <c r="E152">
        <v>388</v>
      </c>
      <c r="F152">
        <v>51</v>
      </c>
      <c r="G152" s="1">
        <v>42762</v>
      </c>
      <c r="H152">
        <v>2</v>
      </c>
      <c r="I152">
        <v>247.67021299999999</v>
      </c>
      <c r="J152">
        <v>-1</v>
      </c>
      <c r="N152" s="25" t="s">
        <v>1145</v>
      </c>
      <c r="O152" s="25" t="s">
        <v>1146</v>
      </c>
      <c r="P152" s="26"/>
      <c r="Q152" s="25" t="s">
        <v>18</v>
      </c>
      <c r="R152" s="25" t="s">
        <v>47</v>
      </c>
    </row>
    <row r="153" spans="1:18" x14ac:dyDescent="0.25">
      <c r="A153">
        <v>29066</v>
      </c>
      <c r="B153" t="s">
        <v>220</v>
      </c>
      <c r="C153" t="s">
        <v>221</v>
      </c>
      <c r="D153" t="s">
        <v>34</v>
      </c>
      <c r="E153">
        <v>388</v>
      </c>
      <c r="F153">
        <v>51</v>
      </c>
      <c r="G153" s="1">
        <v>42762</v>
      </c>
      <c r="H153">
        <v>2</v>
      </c>
      <c r="I153">
        <v>247.67021299999999</v>
      </c>
      <c r="J153">
        <v>-1</v>
      </c>
      <c r="N153" s="27" t="s">
        <v>1147</v>
      </c>
      <c r="O153" s="27" t="s">
        <v>1148</v>
      </c>
      <c r="P153" s="28"/>
      <c r="Q153" s="27" t="s">
        <v>159</v>
      </c>
      <c r="R153" s="27" t="s">
        <v>348</v>
      </c>
    </row>
    <row r="154" spans="1:18" x14ac:dyDescent="0.25">
      <c r="A154">
        <v>29066</v>
      </c>
      <c r="B154" t="s">
        <v>256</v>
      </c>
      <c r="C154" t="s">
        <v>257</v>
      </c>
      <c r="D154" t="s">
        <v>34</v>
      </c>
      <c r="E154">
        <v>388</v>
      </c>
      <c r="F154">
        <v>51</v>
      </c>
      <c r="G154" s="1">
        <v>42762</v>
      </c>
      <c r="H154">
        <v>2</v>
      </c>
      <c r="I154">
        <v>247.67021299999999</v>
      </c>
      <c r="J154">
        <v>-1</v>
      </c>
      <c r="N154" s="25" t="s">
        <v>1149</v>
      </c>
      <c r="O154" s="25" t="s">
        <v>1150</v>
      </c>
      <c r="P154" s="26"/>
      <c r="Q154" s="25" t="s">
        <v>34</v>
      </c>
      <c r="R154" s="25" t="s">
        <v>339</v>
      </c>
    </row>
    <row r="155" spans="1:18" x14ac:dyDescent="0.25">
      <c r="A155">
        <v>29066</v>
      </c>
      <c r="B155" t="s">
        <v>258</v>
      </c>
      <c r="C155" t="s">
        <v>259</v>
      </c>
      <c r="D155" t="s">
        <v>34</v>
      </c>
      <c r="E155">
        <v>388</v>
      </c>
      <c r="F155">
        <v>51</v>
      </c>
      <c r="G155" s="1">
        <v>42762</v>
      </c>
      <c r="H155">
        <v>2</v>
      </c>
      <c r="I155">
        <v>247.67021299999999</v>
      </c>
      <c r="J155">
        <v>-1</v>
      </c>
      <c r="N155" s="27" t="s">
        <v>1151</v>
      </c>
      <c r="O155" s="27" t="s">
        <v>1152</v>
      </c>
      <c r="P155" s="28"/>
      <c r="Q155" s="27" t="s">
        <v>34</v>
      </c>
      <c r="R155" s="27" t="s">
        <v>339</v>
      </c>
    </row>
    <row r="156" spans="1:18" x14ac:dyDescent="0.25">
      <c r="A156">
        <v>29066</v>
      </c>
      <c r="B156" t="s">
        <v>287</v>
      </c>
      <c r="C156" t="s">
        <v>288</v>
      </c>
      <c r="D156" t="s">
        <v>34</v>
      </c>
      <c r="E156">
        <v>388</v>
      </c>
      <c r="F156">
        <v>51</v>
      </c>
      <c r="G156" s="1">
        <v>42762</v>
      </c>
      <c r="H156">
        <v>2</v>
      </c>
      <c r="I156">
        <v>303.96276599999999</v>
      </c>
      <c r="J156">
        <v>-1</v>
      </c>
      <c r="N156" s="25" t="s">
        <v>1153</v>
      </c>
      <c r="O156" s="25" t="s">
        <v>1154</v>
      </c>
      <c r="P156" s="26">
        <v>42510</v>
      </c>
      <c r="Q156" s="25" t="s">
        <v>122</v>
      </c>
      <c r="R156" s="25" t="s">
        <v>339</v>
      </c>
    </row>
    <row r="157" spans="1:18" x14ac:dyDescent="0.25">
      <c r="A157">
        <v>29065</v>
      </c>
      <c r="B157" t="s">
        <v>764</v>
      </c>
      <c r="C157" t="s">
        <v>765</v>
      </c>
      <c r="D157" t="s">
        <v>18</v>
      </c>
      <c r="E157">
        <v>388</v>
      </c>
      <c r="F157">
        <v>51</v>
      </c>
      <c r="G157" s="1">
        <v>42762</v>
      </c>
      <c r="I157">
        <v>172.41550000000001</v>
      </c>
      <c r="J157">
        <v>-2</v>
      </c>
      <c r="N157" s="27" t="s">
        <v>1155</v>
      </c>
      <c r="O157" s="27" t="s">
        <v>1156</v>
      </c>
      <c r="P157" s="28"/>
      <c r="Q157" s="27" t="s">
        <v>74</v>
      </c>
      <c r="R157" s="27" t="s">
        <v>339</v>
      </c>
    </row>
    <row r="158" spans="1:18" x14ac:dyDescent="0.25">
      <c r="A158">
        <v>29065</v>
      </c>
      <c r="B158" t="s">
        <v>602</v>
      </c>
      <c r="C158" t="s">
        <v>603</v>
      </c>
      <c r="D158" t="s">
        <v>18</v>
      </c>
      <c r="E158">
        <v>388</v>
      </c>
      <c r="F158">
        <v>51</v>
      </c>
      <c r="G158" s="1">
        <v>42762</v>
      </c>
      <c r="I158">
        <v>85</v>
      </c>
      <c r="J158">
        <v>-3</v>
      </c>
      <c r="N158" s="25" t="s">
        <v>1157</v>
      </c>
      <c r="O158" s="25" t="s">
        <v>1158</v>
      </c>
      <c r="P158" s="26"/>
      <c r="Q158" s="25" t="s">
        <v>41</v>
      </c>
      <c r="R158" s="25" t="s">
        <v>350</v>
      </c>
    </row>
    <row r="159" spans="1:18" x14ac:dyDescent="0.25">
      <c r="A159">
        <v>29065</v>
      </c>
      <c r="B159" t="s">
        <v>147</v>
      </c>
      <c r="C159" t="s">
        <v>148</v>
      </c>
      <c r="D159" t="s">
        <v>85</v>
      </c>
      <c r="E159">
        <v>388</v>
      </c>
      <c r="F159">
        <v>51</v>
      </c>
      <c r="G159" s="1">
        <v>42762</v>
      </c>
      <c r="I159">
        <v>51.012360000000001</v>
      </c>
      <c r="J159">
        <v>-1</v>
      </c>
      <c r="N159" s="27" t="s">
        <v>629</v>
      </c>
      <c r="O159" s="27" t="s">
        <v>630</v>
      </c>
      <c r="P159" s="28"/>
      <c r="Q159" s="27" t="s">
        <v>117</v>
      </c>
      <c r="R159" s="27" t="s">
        <v>350</v>
      </c>
    </row>
    <row r="160" spans="1:18" x14ac:dyDescent="0.25">
      <c r="A160">
        <v>29065</v>
      </c>
      <c r="B160" t="s">
        <v>141</v>
      </c>
      <c r="C160" t="s">
        <v>142</v>
      </c>
      <c r="D160" t="s">
        <v>88</v>
      </c>
      <c r="E160">
        <v>388</v>
      </c>
      <c r="F160">
        <v>51</v>
      </c>
      <c r="G160" s="1">
        <v>42762</v>
      </c>
      <c r="I160">
        <v>40.29907</v>
      </c>
      <c r="J160">
        <v>-5</v>
      </c>
      <c r="N160" s="25" t="s">
        <v>1159</v>
      </c>
      <c r="O160" s="25" t="s">
        <v>1160</v>
      </c>
      <c r="P160" s="26"/>
      <c r="Q160" s="25" t="s">
        <v>117</v>
      </c>
      <c r="R160" s="25" t="s">
        <v>350</v>
      </c>
    </row>
    <row r="161" spans="1:18" x14ac:dyDescent="0.25">
      <c r="A161">
        <v>29065</v>
      </c>
      <c r="B161" t="s">
        <v>155</v>
      </c>
      <c r="C161" t="s">
        <v>156</v>
      </c>
      <c r="D161" t="s">
        <v>100</v>
      </c>
      <c r="E161">
        <v>388</v>
      </c>
      <c r="F161">
        <v>51</v>
      </c>
      <c r="G161" s="1">
        <v>42762</v>
      </c>
      <c r="I161">
        <v>198.71341000000001</v>
      </c>
      <c r="J161">
        <v>-3</v>
      </c>
      <c r="N161" s="27" t="s">
        <v>1161</v>
      </c>
      <c r="O161" s="27" t="s">
        <v>1162</v>
      </c>
      <c r="P161" s="28"/>
      <c r="Q161" s="27" t="s">
        <v>21</v>
      </c>
      <c r="R161" s="27" t="s">
        <v>348</v>
      </c>
    </row>
    <row r="162" spans="1:18" x14ac:dyDescent="0.25">
      <c r="A162">
        <v>29065</v>
      </c>
      <c r="B162" t="s">
        <v>490</v>
      </c>
      <c r="C162" t="s">
        <v>754</v>
      </c>
      <c r="D162" t="s">
        <v>34</v>
      </c>
      <c r="E162">
        <v>388</v>
      </c>
      <c r="F162">
        <v>51</v>
      </c>
      <c r="G162" s="1">
        <v>42762</v>
      </c>
      <c r="I162">
        <v>116.579787</v>
      </c>
      <c r="J162">
        <v>-5</v>
      </c>
      <c r="N162" s="25" t="s">
        <v>1163</v>
      </c>
      <c r="O162" s="25" t="s">
        <v>1164</v>
      </c>
      <c r="P162" s="26"/>
      <c r="Q162" s="25" t="s">
        <v>682</v>
      </c>
      <c r="R162" s="25" t="s">
        <v>350</v>
      </c>
    </row>
    <row r="163" spans="1:18" x14ac:dyDescent="0.25">
      <c r="A163">
        <v>29061</v>
      </c>
      <c r="B163" t="s">
        <v>113</v>
      </c>
      <c r="C163" t="s">
        <v>114</v>
      </c>
      <c r="D163" t="s">
        <v>34</v>
      </c>
      <c r="E163">
        <v>388</v>
      </c>
      <c r="F163">
        <v>4</v>
      </c>
      <c r="G163" s="1">
        <v>42762</v>
      </c>
      <c r="I163">
        <v>274.05319200000002</v>
      </c>
      <c r="J163">
        <v>5</v>
      </c>
      <c r="N163" s="27" t="s">
        <v>410</v>
      </c>
      <c r="O163" s="27" t="s">
        <v>411</v>
      </c>
      <c r="P163" s="28"/>
      <c r="Q163" s="27" t="s">
        <v>33</v>
      </c>
      <c r="R163" s="27" t="s">
        <v>349</v>
      </c>
    </row>
    <row r="164" spans="1:18" x14ac:dyDescent="0.25">
      <c r="A164">
        <v>29061</v>
      </c>
      <c r="B164" t="s">
        <v>251</v>
      </c>
      <c r="C164" t="s">
        <v>588</v>
      </c>
      <c r="D164" t="s">
        <v>97</v>
      </c>
      <c r="E164">
        <v>388</v>
      </c>
      <c r="F164">
        <v>4</v>
      </c>
      <c r="G164" s="1">
        <v>42762</v>
      </c>
      <c r="I164">
        <v>107.7587</v>
      </c>
      <c r="J164">
        <v>20</v>
      </c>
      <c r="N164" s="25" t="s">
        <v>830</v>
      </c>
      <c r="O164" s="25" t="s">
        <v>1165</v>
      </c>
      <c r="P164" s="26"/>
      <c r="Q164" s="25" t="s">
        <v>33</v>
      </c>
      <c r="R164" s="25" t="s">
        <v>349</v>
      </c>
    </row>
    <row r="165" spans="1:18" x14ac:dyDescent="0.25">
      <c r="A165">
        <v>29058</v>
      </c>
      <c r="B165" t="s">
        <v>490</v>
      </c>
      <c r="C165" t="s">
        <v>754</v>
      </c>
      <c r="D165" t="s">
        <v>34</v>
      </c>
      <c r="E165">
        <v>388</v>
      </c>
      <c r="F165">
        <v>4</v>
      </c>
      <c r="G165" s="1">
        <v>42762</v>
      </c>
      <c r="I165">
        <v>118.191489</v>
      </c>
      <c r="J165">
        <v>5</v>
      </c>
      <c r="N165" s="27" t="s">
        <v>1166</v>
      </c>
      <c r="O165" s="27" t="s">
        <v>1167</v>
      </c>
      <c r="P165" s="28"/>
      <c r="Q165" s="27" t="s">
        <v>591</v>
      </c>
      <c r="R165" s="27" t="s">
        <v>349</v>
      </c>
    </row>
    <row r="166" spans="1:18" x14ac:dyDescent="0.25">
      <c r="A166">
        <v>29058</v>
      </c>
      <c r="B166" t="s">
        <v>251</v>
      </c>
      <c r="C166" t="s">
        <v>588</v>
      </c>
      <c r="D166" t="s">
        <v>97</v>
      </c>
      <c r="E166">
        <v>388</v>
      </c>
      <c r="F166">
        <v>4</v>
      </c>
      <c r="G166" s="1">
        <v>42762</v>
      </c>
      <c r="I166">
        <v>107.7587</v>
      </c>
      <c r="J166">
        <v>20</v>
      </c>
      <c r="N166" s="25" t="s">
        <v>408</v>
      </c>
      <c r="O166" s="25" t="s">
        <v>409</v>
      </c>
      <c r="P166" s="26"/>
      <c r="Q166" s="25" t="s">
        <v>33</v>
      </c>
      <c r="R166" s="25" t="s">
        <v>349</v>
      </c>
    </row>
    <row r="167" spans="1:18" x14ac:dyDescent="0.25">
      <c r="A167">
        <v>29057</v>
      </c>
      <c r="B167" t="s">
        <v>764</v>
      </c>
      <c r="C167" t="s">
        <v>765</v>
      </c>
      <c r="D167" t="s">
        <v>18</v>
      </c>
      <c r="E167">
        <v>388</v>
      </c>
      <c r="F167">
        <v>4</v>
      </c>
      <c r="G167" s="1">
        <v>42762</v>
      </c>
      <c r="I167">
        <v>172.41550000000001</v>
      </c>
      <c r="J167">
        <v>2</v>
      </c>
      <c r="N167" s="27" t="s">
        <v>1168</v>
      </c>
      <c r="O167" s="27" t="s">
        <v>1169</v>
      </c>
      <c r="P167" s="28"/>
      <c r="Q167" s="27" t="s">
        <v>34</v>
      </c>
      <c r="R167" s="27" t="s">
        <v>339</v>
      </c>
    </row>
    <row r="168" spans="1:18" x14ac:dyDescent="0.25">
      <c r="A168">
        <v>29057</v>
      </c>
      <c r="B168" t="s">
        <v>251</v>
      </c>
      <c r="C168" t="s">
        <v>588</v>
      </c>
      <c r="D168" t="s">
        <v>97</v>
      </c>
      <c r="E168">
        <v>388</v>
      </c>
      <c r="F168">
        <v>4</v>
      </c>
      <c r="G168" s="1">
        <v>42762</v>
      </c>
      <c r="I168">
        <v>107.7587</v>
      </c>
      <c r="J168">
        <v>20</v>
      </c>
      <c r="N168" s="25" t="s">
        <v>1170</v>
      </c>
      <c r="O168" s="25" t="s">
        <v>1171</v>
      </c>
      <c r="P168" s="26"/>
      <c r="Q168" s="25" t="s">
        <v>447</v>
      </c>
      <c r="R168" s="25" t="s">
        <v>350</v>
      </c>
    </row>
    <row r="169" spans="1:18" x14ac:dyDescent="0.25">
      <c r="A169">
        <v>29064</v>
      </c>
      <c r="B169" t="s">
        <v>645</v>
      </c>
      <c r="C169" t="s">
        <v>646</v>
      </c>
      <c r="D169" t="s">
        <v>21</v>
      </c>
      <c r="E169">
        <v>388</v>
      </c>
      <c r="F169">
        <v>51</v>
      </c>
      <c r="G169" s="1">
        <v>42762</v>
      </c>
      <c r="I169">
        <v>126.149044</v>
      </c>
      <c r="J169">
        <v>-1</v>
      </c>
      <c r="N169" s="27" t="s">
        <v>1172</v>
      </c>
      <c r="O169" s="27" t="s">
        <v>1173</v>
      </c>
      <c r="P169" s="28"/>
      <c r="Q169" s="27" t="s">
        <v>1174</v>
      </c>
      <c r="R169" s="27" t="s">
        <v>348</v>
      </c>
    </row>
    <row r="170" spans="1:18" x14ac:dyDescent="0.25">
      <c r="A170">
        <v>29064</v>
      </c>
      <c r="B170" t="s">
        <v>647</v>
      </c>
      <c r="C170" t="s">
        <v>648</v>
      </c>
      <c r="D170" t="s">
        <v>21</v>
      </c>
      <c r="E170">
        <v>388</v>
      </c>
      <c r="F170">
        <v>51</v>
      </c>
      <c r="G170" s="1">
        <v>42762</v>
      </c>
      <c r="I170">
        <v>100.430493</v>
      </c>
      <c r="J170">
        <v>-1</v>
      </c>
      <c r="N170" s="25" t="s">
        <v>1175</v>
      </c>
      <c r="O170" s="25" t="s">
        <v>1176</v>
      </c>
      <c r="P170" s="26"/>
      <c r="Q170" s="25" t="s">
        <v>1174</v>
      </c>
      <c r="R170" s="25" t="s">
        <v>348</v>
      </c>
    </row>
    <row r="171" spans="1:18" x14ac:dyDescent="0.25">
      <c r="A171">
        <v>29064</v>
      </c>
      <c r="B171" t="s">
        <v>631</v>
      </c>
      <c r="C171" t="s">
        <v>632</v>
      </c>
      <c r="D171" t="s">
        <v>21</v>
      </c>
      <c r="E171">
        <v>388</v>
      </c>
      <c r="F171">
        <v>51</v>
      </c>
      <c r="G171" s="1">
        <v>42762</v>
      </c>
      <c r="I171">
        <v>127.66891200000001</v>
      </c>
      <c r="J171">
        <v>-1</v>
      </c>
      <c r="N171" s="27" t="s">
        <v>1177</v>
      </c>
      <c r="O171" s="27" t="s">
        <v>1178</v>
      </c>
      <c r="P171" s="28"/>
      <c r="Q171" s="27" t="s">
        <v>1174</v>
      </c>
      <c r="R171" s="27" t="s">
        <v>348</v>
      </c>
    </row>
    <row r="172" spans="1:18" x14ac:dyDescent="0.25">
      <c r="A172">
        <v>29064</v>
      </c>
      <c r="B172" t="s">
        <v>618</v>
      </c>
      <c r="C172" t="s">
        <v>619</v>
      </c>
      <c r="D172" t="s">
        <v>21</v>
      </c>
      <c r="E172">
        <v>388</v>
      </c>
      <c r="F172">
        <v>51</v>
      </c>
      <c r="G172" s="1">
        <v>42762</v>
      </c>
      <c r="I172">
        <v>126.149044</v>
      </c>
      <c r="J172">
        <v>-1</v>
      </c>
      <c r="N172" s="25" t="s">
        <v>1179</v>
      </c>
      <c r="O172" s="25" t="s">
        <v>1180</v>
      </c>
      <c r="P172" s="26"/>
      <c r="Q172" s="25" t="s">
        <v>17</v>
      </c>
      <c r="R172" s="25" t="s">
        <v>339</v>
      </c>
    </row>
    <row r="173" spans="1:18" x14ac:dyDescent="0.25">
      <c r="A173">
        <v>29064</v>
      </c>
      <c r="B173" t="s">
        <v>105</v>
      </c>
      <c r="C173" t="s">
        <v>106</v>
      </c>
      <c r="D173" t="s">
        <v>21</v>
      </c>
      <c r="E173">
        <v>388</v>
      </c>
      <c r="F173">
        <v>51</v>
      </c>
      <c r="G173" s="1">
        <v>42762</v>
      </c>
      <c r="I173">
        <v>68.407340000000005</v>
      </c>
      <c r="J173">
        <v>-2</v>
      </c>
      <c r="N173" s="27" t="s">
        <v>1181</v>
      </c>
      <c r="O173" s="27" t="s">
        <v>1182</v>
      </c>
      <c r="P173" s="28"/>
      <c r="Q173" s="27" t="s">
        <v>21</v>
      </c>
      <c r="R173" s="27" t="s">
        <v>348</v>
      </c>
    </row>
    <row r="174" spans="1:18" x14ac:dyDescent="0.25">
      <c r="A174">
        <v>29064</v>
      </c>
      <c r="B174" t="s">
        <v>107</v>
      </c>
      <c r="C174" t="s">
        <v>108</v>
      </c>
      <c r="D174" t="s">
        <v>21</v>
      </c>
      <c r="E174">
        <v>388</v>
      </c>
      <c r="F174">
        <v>51</v>
      </c>
      <c r="G174" s="1">
        <v>42762</v>
      </c>
      <c r="I174">
        <v>74.517799999999994</v>
      </c>
      <c r="J174">
        <v>-2</v>
      </c>
      <c r="N174" s="25" t="s">
        <v>1183</v>
      </c>
      <c r="O174" s="25" t="s">
        <v>1184</v>
      </c>
      <c r="P174" s="26"/>
      <c r="Q174" s="25" t="s">
        <v>41</v>
      </c>
      <c r="R174" s="25" t="s">
        <v>350</v>
      </c>
    </row>
    <row r="175" spans="1:18" x14ac:dyDescent="0.25">
      <c r="A175">
        <v>29064</v>
      </c>
      <c r="B175" t="s">
        <v>111</v>
      </c>
      <c r="C175" t="s">
        <v>112</v>
      </c>
      <c r="D175" t="s">
        <v>21</v>
      </c>
      <c r="E175">
        <v>388</v>
      </c>
      <c r="F175">
        <v>51</v>
      </c>
      <c r="G175" s="1">
        <v>42762</v>
      </c>
      <c r="I175">
        <v>89.942984999999993</v>
      </c>
      <c r="J175">
        <v>-2</v>
      </c>
      <c r="N175" s="27" t="s">
        <v>1185</v>
      </c>
      <c r="O175" s="27" t="s">
        <v>1186</v>
      </c>
      <c r="P175" s="28"/>
      <c r="Q175" s="27" t="s">
        <v>21</v>
      </c>
      <c r="R175" s="27" t="s">
        <v>348</v>
      </c>
    </row>
    <row r="176" spans="1:18" x14ac:dyDescent="0.25">
      <c r="A176">
        <v>29064</v>
      </c>
      <c r="B176" t="s">
        <v>109</v>
      </c>
      <c r="C176" t="s">
        <v>110</v>
      </c>
      <c r="D176" t="s">
        <v>21</v>
      </c>
      <c r="E176">
        <v>388</v>
      </c>
      <c r="F176">
        <v>51</v>
      </c>
      <c r="G176" s="1">
        <v>42762</v>
      </c>
      <c r="I176">
        <v>74.517799999999994</v>
      </c>
      <c r="J176">
        <v>-2</v>
      </c>
      <c r="N176" s="25" t="s">
        <v>636</v>
      </c>
      <c r="O176" s="25" t="s">
        <v>637</v>
      </c>
      <c r="P176" s="26"/>
      <c r="Q176" s="25" t="s">
        <v>50</v>
      </c>
      <c r="R176" s="25" t="s">
        <v>350</v>
      </c>
    </row>
    <row r="177" spans="1:18" x14ac:dyDescent="0.25">
      <c r="A177">
        <v>29064</v>
      </c>
      <c r="B177" t="s">
        <v>145</v>
      </c>
      <c r="C177" t="s">
        <v>146</v>
      </c>
      <c r="D177" t="s">
        <v>41</v>
      </c>
      <c r="E177">
        <v>388</v>
      </c>
      <c r="F177">
        <v>51</v>
      </c>
      <c r="G177" s="1">
        <v>42762</v>
      </c>
      <c r="I177">
        <v>25.038461999999999</v>
      </c>
      <c r="J177">
        <v>-3</v>
      </c>
      <c r="N177" s="27" t="s">
        <v>1187</v>
      </c>
      <c r="O177" s="27" t="s">
        <v>1188</v>
      </c>
      <c r="P177" s="28"/>
      <c r="Q177" s="27" t="s">
        <v>21</v>
      </c>
      <c r="R177" s="27" t="s">
        <v>348</v>
      </c>
    </row>
    <row r="178" spans="1:18" x14ac:dyDescent="0.25">
      <c r="A178">
        <v>29064</v>
      </c>
      <c r="B178" t="s">
        <v>189</v>
      </c>
      <c r="C178" t="s">
        <v>190</v>
      </c>
      <c r="D178" t="s">
        <v>41</v>
      </c>
      <c r="E178">
        <v>388</v>
      </c>
      <c r="F178">
        <v>51</v>
      </c>
      <c r="G178" s="1">
        <v>42762</v>
      </c>
      <c r="I178">
        <v>25.038461999999999</v>
      </c>
      <c r="J178">
        <v>-3</v>
      </c>
      <c r="N178" s="25" t="s">
        <v>1189</v>
      </c>
      <c r="O178" s="25" t="s">
        <v>1190</v>
      </c>
      <c r="P178" s="26"/>
      <c r="Q178" s="25" t="s">
        <v>33</v>
      </c>
      <c r="R178" s="25" t="s">
        <v>349</v>
      </c>
    </row>
    <row r="179" spans="1:18" x14ac:dyDescent="0.25">
      <c r="A179">
        <v>29064</v>
      </c>
      <c r="B179" t="s">
        <v>160</v>
      </c>
      <c r="C179" t="s">
        <v>161</v>
      </c>
      <c r="D179" t="s">
        <v>446</v>
      </c>
      <c r="E179">
        <v>388</v>
      </c>
      <c r="F179">
        <v>51</v>
      </c>
      <c r="G179" s="1">
        <v>42762</v>
      </c>
      <c r="I179">
        <v>173.6</v>
      </c>
      <c r="J179">
        <v>-2</v>
      </c>
      <c r="N179" s="27" t="s">
        <v>1191</v>
      </c>
      <c r="O179" s="27" t="s">
        <v>1192</v>
      </c>
      <c r="P179" s="28"/>
      <c r="Q179" s="27" t="s">
        <v>50</v>
      </c>
      <c r="R179" s="27" t="s">
        <v>350</v>
      </c>
    </row>
    <row r="180" spans="1:18" x14ac:dyDescent="0.25">
      <c r="A180">
        <v>29064</v>
      </c>
      <c r="B180" t="s">
        <v>115</v>
      </c>
      <c r="C180" t="s">
        <v>116</v>
      </c>
      <c r="D180" t="s">
        <v>41</v>
      </c>
      <c r="E180">
        <v>388</v>
      </c>
      <c r="F180">
        <v>51</v>
      </c>
      <c r="G180" s="1">
        <v>42762</v>
      </c>
      <c r="I180">
        <v>108.5</v>
      </c>
      <c r="J180">
        <v>-3</v>
      </c>
      <c r="N180" s="25" t="s">
        <v>1193</v>
      </c>
      <c r="O180" s="25" t="s">
        <v>1194</v>
      </c>
      <c r="P180" s="26"/>
      <c r="Q180" s="25" t="s">
        <v>33</v>
      </c>
      <c r="R180" s="25" t="s">
        <v>349</v>
      </c>
    </row>
    <row r="181" spans="1:18" x14ac:dyDescent="0.25">
      <c r="A181">
        <v>29064</v>
      </c>
      <c r="B181" t="s">
        <v>62</v>
      </c>
      <c r="C181" t="s">
        <v>63</v>
      </c>
      <c r="D181" t="s">
        <v>50</v>
      </c>
      <c r="E181">
        <v>388</v>
      </c>
      <c r="F181">
        <v>51</v>
      </c>
      <c r="G181" s="1">
        <v>42762</v>
      </c>
      <c r="I181">
        <v>115</v>
      </c>
      <c r="J181">
        <v>-9</v>
      </c>
      <c r="N181" s="27" t="s">
        <v>1195</v>
      </c>
      <c r="O181" s="27" t="s">
        <v>1196</v>
      </c>
      <c r="P181" s="28"/>
      <c r="Q181" s="27" t="s">
        <v>591</v>
      </c>
      <c r="R181" s="27" t="s">
        <v>349</v>
      </c>
    </row>
    <row r="182" spans="1:18" x14ac:dyDescent="0.25">
      <c r="A182">
        <v>29063</v>
      </c>
      <c r="B182" t="s">
        <v>794</v>
      </c>
      <c r="C182" t="s">
        <v>795</v>
      </c>
      <c r="D182" t="s">
        <v>122</v>
      </c>
      <c r="E182">
        <v>388</v>
      </c>
      <c r="F182">
        <v>51</v>
      </c>
      <c r="G182" s="1">
        <v>42762</v>
      </c>
      <c r="I182" s="2">
        <v>1253.175</v>
      </c>
      <c r="J182">
        <v>-5</v>
      </c>
      <c r="N182" s="25" t="s">
        <v>1197</v>
      </c>
      <c r="O182" s="25" t="s">
        <v>1198</v>
      </c>
      <c r="P182" s="26"/>
      <c r="Q182" s="25" t="s">
        <v>585</v>
      </c>
      <c r="R182" s="25" t="s">
        <v>351</v>
      </c>
    </row>
    <row r="183" spans="1:18" x14ac:dyDescent="0.25">
      <c r="A183">
        <v>29063</v>
      </c>
      <c r="B183" t="s">
        <v>139</v>
      </c>
      <c r="C183" t="s">
        <v>140</v>
      </c>
      <c r="D183" t="s">
        <v>34</v>
      </c>
      <c r="E183">
        <v>388</v>
      </c>
      <c r="F183">
        <v>51</v>
      </c>
      <c r="G183" s="1">
        <v>42762</v>
      </c>
      <c r="I183">
        <v>224.07943299999999</v>
      </c>
      <c r="J183">
        <v>-3</v>
      </c>
      <c r="N183" s="27" t="s">
        <v>1199</v>
      </c>
      <c r="O183" s="27" t="s">
        <v>1200</v>
      </c>
      <c r="P183" s="28"/>
      <c r="Q183" s="27" t="s">
        <v>585</v>
      </c>
      <c r="R183" s="27" t="s">
        <v>351</v>
      </c>
    </row>
    <row r="184" spans="1:18" x14ac:dyDescent="0.25">
      <c r="A184">
        <v>29063</v>
      </c>
      <c r="B184" t="s">
        <v>187</v>
      </c>
      <c r="C184" t="s">
        <v>188</v>
      </c>
      <c r="D184" t="s">
        <v>34</v>
      </c>
      <c r="E184">
        <v>388</v>
      </c>
      <c r="F184">
        <v>51</v>
      </c>
      <c r="G184" s="1">
        <v>42762</v>
      </c>
      <c r="I184">
        <v>225.656915</v>
      </c>
      <c r="J184">
        <v>-3</v>
      </c>
      <c r="N184" s="25" t="s">
        <v>1201</v>
      </c>
      <c r="O184" s="25" t="s">
        <v>1202</v>
      </c>
      <c r="P184" s="26"/>
      <c r="Q184" s="25" t="s">
        <v>10</v>
      </c>
      <c r="R184" s="25" t="s">
        <v>351</v>
      </c>
    </row>
    <row r="185" spans="1:18" x14ac:dyDescent="0.25">
      <c r="A185">
        <v>29062</v>
      </c>
      <c r="B185" t="s">
        <v>113</v>
      </c>
      <c r="C185" t="s">
        <v>114</v>
      </c>
      <c r="D185" t="s">
        <v>34</v>
      </c>
      <c r="E185">
        <v>388</v>
      </c>
      <c r="F185">
        <v>51</v>
      </c>
      <c r="G185" s="1">
        <v>42762</v>
      </c>
      <c r="I185">
        <v>274.05319200000002</v>
      </c>
      <c r="J185">
        <v>-5</v>
      </c>
      <c r="N185" s="27" t="s">
        <v>755</v>
      </c>
      <c r="O185" s="27" t="s">
        <v>756</v>
      </c>
      <c r="P185" s="28">
        <v>42587</v>
      </c>
      <c r="Q185" s="27" t="s">
        <v>122</v>
      </c>
      <c r="R185" s="27" t="s">
        <v>339</v>
      </c>
    </row>
    <row r="186" spans="1:18" x14ac:dyDescent="0.25">
      <c r="A186">
        <v>29062</v>
      </c>
      <c r="B186" t="s">
        <v>251</v>
      </c>
      <c r="C186" t="s">
        <v>588</v>
      </c>
      <c r="D186" t="s">
        <v>97</v>
      </c>
      <c r="E186">
        <v>388</v>
      </c>
      <c r="F186">
        <v>51</v>
      </c>
      <c r="G186" s="1">
        <v>42762</v>
      </c>
      <c r="I186">
        <v>107.7587</v>
      </c>
      <c r="J186">
        <v>-20</v>
      </c>
      <c r="N186" s="25" t="s">
        <v>1203</v>
      </c>
      <c r="O186" s="25" t="s">
        <v>1204</v>
      </c>
      <c r="P186" s="26"/>
      <c r="Q186" s="25" t="s">
        <v>34</v>
      </c>
      <c r="R186" s="25" t="s">
        <v>339</v>
      </c>
    </row>
    <row r="187" spans="1:18" x14ac:dyDescent="0.25">
      <c r="A187">
        <v>29061</v>
      </c>
      <c r="B187" t="s">
        <v>113</v>
      </c>
      <c r="C187" t="s">
        <v>114</v>
      </c>
      <c r="D187" t="s">
        <v>34</v>
      </c>
      <c r="E187">
        <v>388</v>
      </c>
      <c r="F187">
        <v>51</v>
      </c>
      <c r="G187" s="1">
        <v>42762</v>
      </c>
      <c r="I187">
        <v>274.05319200000002</v>
      </c>
      <c r="J187">
        <v>-5</v>
      </c>
      <c r="N187" s="27" t="s">
        <v>962</v>
      </c>
      <c r="O187" s="27" t="s">
        <v>963</v>
      </c>
      <c r="P187" s="28"/>
      <c r="Q187" s="27" t="s">
        <v>34</v>
      </c>
      <c r="R187" s="27" t="s">
        <v>339</v>
      </c>
    </row>
    <row r="188" spans="1:18" x14ac:dyDescent="0.25">
      <c r="A188">
        <v>29061</v>
      </c>
      <c r="B188" t="s">
        <v>251</v>
      </c>
      <c r="C188" t="s">
        <v>588</v>
      </c>
      <c r="D188" t="s">
        <v>97</v>
      </c>
      <c r="E188">
        <v>388</v>
      </c>
      <c r="F188">
        <v>51</v>
      </c>
      <c r="G188" s="1">
        <v>42762</v>
      </c>
      <c r="I188">
        <v>107.7587</v>
      </c>
      <c r="J188">
        <v>-20</v>
      </c>
      <c r="N188" s="25" t="s">
        <v>133</v>
      </c>
      <c r="O188" s="25" t="s">
        <v>134</v>
      </c>
      <c r="P188" s="26"/>
      <c r="Q188" s="25" t="s">
        <v>21</v>
      </c>
      <c r="R188" s="25" t="s">
        <v>348</v>
      </c>
    </row>
    <row r="189" spans="1:18" x14ac:dyDescent="0.25">
      <c r="A189">
        <v>29060</v>
      </c>
      <c r="B189" t="s">
        <v>379</v>
      </c>
      <c r="C189" t="s">
        <v>626</v>
      </c>
      <c r="D189" t="s">
        <v>34</v>
      </c>
      <c r="E189">
        <v>388</v>
      </c>
      <c r="F189">
        <v>51</v>
      </c>
      <c r="G189" s="1">
        <v>42762</v>
      </c>
      <c r="I189">
        <v>152.36170200000001</v>
      </c>
      <c r="J189">
        <v>-5</v>
      </c>
      <c r="N189" s="27" t="s">
        <v>127</v>
      </c>
      <c r="O189" s="27" t="s">
        <v>128</v>
      </c>
      <c r="P189" s="28"/>
      <c r="Q189" s="27" t="s">
        <v>21</v>
      </c>
      <c r="R189" s="27" t="s">
        <v>348</v>
      </c>
    </row>
    <row r="190" spans="1:18" x14ac:dyDescent="0.25">
      <c r="A190">
        <v>29060</v>
      </c>
      <c r="B190" t="s">
        <v>251</v>
      </c>
      <c r="C190" t="s">
        <v>588</v>
      </c>
      <c r="D190" t="s">
        <v>97</v>
      </c>
      <c r="E190">
        <v>388</v>
      </c>
      <c r="F190">
        <v>51</v>
      </c>
      <c r="G190" s="1">
        <v>42762</v>
      </c>
      <c r="I190">
        <v>107.7587</v>
      </c>
      <c r="J190">
        <v>-20</v>
      </c>
      <c r="N190" s="25" t="s">
        <v>129</v>
      </c>
      <c r="O190" s="25" t="s">
        <v>130</v>
      </c>
      <c r="P190" s="26"/>
      <c r="Q190" s="25" t="s">
        <v>21</v>
      </c>
      <c r="R190" s="25" t="s">
        <v>348</v>
      </c>
    </row>
    <row r="191" spans="1:18" x14ac:dyDescent="0.25">
      <c r="A191">
        <v>29059</v>
      </c>
      <c r="B191" t="s">
        <v>139</v>
      </c>
      <c r="C191" t="s">
        <v>140</v>
      </c>
      <c r="D191" t="s">
        <v>34</v>
      </c>
      <c r="E191" t="s">
        <v>64</v>
      </c>
      <c r="F191">
        <v>51</v>
      </c>
      <c r="G191" s="1">
        <v>42762</v>
      </c>
      <c r="I191">
        <v>331.33543100000003</v>
      </c>
      <c r="J191">
        <v>-2</v>
      </c>
      <c r="N191" s="27" t="s">
        <v>1205</v>
      </c>
      <c r="O191" s="27" t="s">
        <v>1206</v>
      </c>
      <c r="P191" s="28"/>
      <c r="Q191" s="27" t="s">
        <v>10</v>
      </c>
      <c r="R191" s="27" t="s">
        <v>351</v>
      </c>
    </row>
    <row r="192" spans="1:18" x14ac:dyDescent="0.25">
      <c r="A192">
        <v>29058</v>
      </c>
      <c r="B192" t="s">
        <v>490</v>
      </c>
      <c r="C192" t="s">
        <v>754</v>
      </c>
      <c r="D192" t="s">
        <v>34</v>
      </c>
      <c r="E192">
        <v>388</v>
      </c>
      <c r="F192">
        <v>51</v>
      </c>
      <c r="G192" s="1">
        <v>42762</v>
      </c>
      <c r="I192">
        <v>118.191489</v>
      </c>
      <c r="J192">
        <v>-5</v>
      </c>
      <c r="N192" s="25" t="s">
        <v>1207</v>
      </c>
      <c r="O192" s="25" t="s">
        <v>1031</v>
      </c>
      <c r="P192" s="26"/>
      <c r="Q192" s="25" t="s">
        <v>34</v>
      </c>
      <c r="R192" s="25" t="s">
        <v>339</v>
      </c>
    </row>
    <row r="193" spans="1:18" x14ac:dyDescent="0.25">
      <c r="A193">
        <v>29058</v>
      </c>
      <c r="B193" t="s">
        <v>251</v>
      </c>
      <c r="C193" t="s">
        <v>588</v>
      </c>
      <c r="D193" t="s">
        <v>97</v>
      </c>
      <c r="E193">
        <v>388</v>
      </c>
      <c r="F193">
        <v>51</v>
      </c>
      <c r="G193" s="1">
        <v>42762</v>
      </c>
      <c r="I193">
        <v>107.7587</v>
      </c>
      <c r="J193">
        <v>-20</v>
      </c>
      <c r="N193" s="27" t="s">
        <v>1208</v>
      </c>
      <c r="O193" s="27" t="s">
        <v>1209</v>
      </c>
      <c r="P193" s="28"/>
      <c r="Q193" s="27" t="s">
        <v>50</v>
      </c>
      <c r="R193" s="27" t="s">
        <v>350</v>
      </c>
    </row>
    <row r="194" spans="1:18" x14ac:dyDescent="0.25">
      <c r="A194">
        <v>29057</v>
      </c>
      <c r="B194" t="s">
        <v>764</v>
      </c>
      <c r="C194" t="s">
        <v>765</v>
      </c>
      <c r="D194" t="s">
        <v>18</v>
      </c>
      <c r="E194">
        <v>388</v>
      </c>
      <c r="F194">
        <v>51</v>
      </c>
      <c r="G194" s="1">
        <v>42762</v>
      </c>
      <c r="I194">
        <v>172.41550000000001</v>
      </c>
      <c r="J194">
        <v>-2</v>
      </c>
      <c r="N194" s="25" t="s">
        <v>1210</v>
      </c>
      <c r="O194" s="25" t="s">
        <v>1211</v>
      </c>
      <c r="P194" s="26">
        <v>42681</v>
      </c>
      <c r="Q194" s="25" t="s">
        <v>122</v>
      </c>
      <c r="R194" s="25" t="s">
        <v>339</v>
      </c>
    </row>
    <row r="195" spans="1:18" x14ac:dyDescent="0.25">
      <c r="A195">
        <v>29057</v>
      </c>
      <c r="B195" t="s">
        <v>251</v>
      </c>
      <c r="C195" t="s">
        <v>588</v>
      </c>
      <c r="D195" t="s">
        <v>97</v>
      </c>
      <c r="E195">
        <v>388</v>
      </c>
      <c r="F195">
        <v>51</v>
      </c>
      <c r="G195" s="1">
        <v>42762</v>
      </c>
      <c r="I195">
        <v>107.7587</v>
      </c>
      <c r="J195">
        <v>-20</v>
      </c>
      <c r="N195" s="27" t="s">
        <v>1212</v>
      </c>
      <c r="O195" s="27" t="s">
        <v>1213</v>
      </c>
      <c r="P195" s="28"/>
      <c r="Q195" s="27" t="s">
        <v>21</v>
      </c>
      <c r="R195" s="27" t="s">
        <v>348</v>
      </c>
    </row>
    <row r="196" spans="1:18" x14ac:dyDescent="0.25">
      <c r="A196">
        <v>29056</v>
      </c>
      <c r="B196" t="s">
        <v>251</v>
      </c>
      <c r="C196" t="s">
        <v>588</v>
      </c>
      <c r="D196" t="s">
        <v>97</v>
      </c>
      <c r="E196" t="s">
        <v>64</v>
      </c>
      <c r="F196">
        <v>51</v>
      </c>
      <c r="G196" s="1">
        <v>42762</v>
      </c>
      <c r="I196">
        <v>189.65520000000001</v>
      </c>
      <c r="J196">
        <v>-2</v>
      </c>
      <c r="N196" s="24" t="s">
        <v>829</v>
      </c>
      <c r="O196" s="25" t="s">
        <v>170</v>
      </c>
      <c r="P196" s="26"/>
      <c r="Q196" s="25" t="s">
        <v>34</v>
      </c>
      <c r="R196" s="25" t="s">
        <v>339</v>
      </c>
    </row>
    <row r="197" spans="1:18" x14ac:dyDescent="0.25">
      <c r="A197" t="s">
        <v>796</v>
      </c>
      <c r="B197" t="s">
        <v>252</v>
      </c>
      <c r="C197" t="s">
        <v>253</v>
      </c>
      <c r="D197" t="s">
        <v>34</v>
      </c>
      <c r="E197">
        <v>203</v>
      </c>
      <c r="F197">
        <v>2</v>
      </c>
      <c r="G197" s="1">
        <v>42762</v>
      </c>
      <c r="H197">
        <v>1</v>
      </c>
      <c r="I197">
        <v>246.420974</v>
      </c>
      <c r="J197">
        <v>1</v>
      </c>
      <c r="N197" s="24" t="s">
        <v>490</v>
      </c>
      <c r="O197" s="27" t="s">
        <v>754</v>
      </c>
      <c r="P197" s="28"/>
      <c r="Q197" s="27" t="s">
        <v>34</v>
      </c>
      <c r="R197" s="27" t="s">
        <v>339</v>
      </c>
    </row>
    <row r="198" spans="1:18" x14ac:dyDescent="0.25">
      <c r="A198" t="s">
        <v>796</v>
      </c>
      <c r="B198" t="s">
        <v>251</v>
      </c>
      <c r="C198" t="s">
        <v>588</v>
      </c>
      <c r="D198" t="s">
        <v>97</v>
      </c>
      <c r="E198">
        <v>203</v>
      </c>
      <c r="F198">
        <v>2</v>
      </c>
      <c r="G198" s="1">
        <v>42762</v>
      </c>
      <c r="H198">
        <v>1</v>
      </c>
      <c r="I198">
        <v>123.433989</v>
      </c>
      <c r="J198">
        <v>1</v>
      </c>
      <c r="N198" s="24" t="s">
        <v>173</v>
      </c>
      <c r="O198" s="25" t="s">
        <v>174</v>
      </c>
      <c r="P198" s="26"/>
      <c r="Q198" s="25" t="s">
        <v>34</v>
      </c>
      <c r="R198" s="25" t="s">
        <v>339</v>
      </c>
    </row>
    <row r="199" spans="1:18" x14ac:dyDescent="0.25">
      <c r="A199" t="s">
        <v>796</v>
      </c>
      <c r="B199" t="s">
        <v>486</v>
      </c>
      <c r="C199" t="s">
        <v>487</v>
      </c>
      <c r="D199" t="s">
        <v>97</v>
      </c>
      <c r="E199">
        <v>203</v>
      </c>
      <c r="F199">
        <v>2</v>
      </c>
      <c r="G199" s="1">
        <v>42762</v>
      </c>
      <c r="H199">
        <v>1</v>
      </c>
      <c r="I199">
        <v>123.129214</v>
      </c>
      <c r="J199">
        <v>1</v>
      </c>
      <c r="N199" s="24" t="s">
        <v>978</v>
      </c>
      <c r="O199" s="27" t="s">
        <v>979</v>
      </c>
      <c r="P199" s="28"/>
      <c r="Q199" s="27" t="s">
        <v>34</v>
      </c>
      <c r="R199" s="27" t="s">
        <v>339</v>
      </c>
    </row>
    <row r="200" spans="1:18" x14ac:dyDescent="0.25">
      <c r="A200">
        <v>29055</v>
      </c>
      <c r="B200" t="s">
        <v>490</v>
      </c>
      <c r="C200" t="s">
        <v>754</v>
      </c>
      <c r="D200" t="s">
        <v>34</v>
      </c>
      <c r="E200">
        <v>76</v>
      </c>
      <c r="F200">
        <v>51</v>
      </c>
      <c r="G200" s="1">
        <v>42762</v>
      </c>
      <c r="I200">
        <v>123.129214</v>
      </c>
      <c r="J200">
        <v>-1</v>
      </c>
      <c r="N200" s="25" t="s">
        <v>62</v>
      </c>
      <c r="O200" s="25" t="s">
        <v>63</v>
      </c>
      <c r="P200" s="26"/>
      <c r="Q200" s="25" t="s">
        <v>50</v>
      </c>
      <c r="R200" s="25" t="s">
        <v>350</v>
      </c>
    </row>
    <row r="201" spans="1:18" x14ac:dyDescent="0.25">
      <c r="A201">
        <v>29054</v>
      </c>
      <c r="B201" t="s">
        <v>120</v>
      </c>
      <c r="C201" t="s">
        <v>121</v>
      </c>
      <c r="D201" t="s">
        <v>21</v>
      </c>
      <c r="E201">
        <v>517</v>
      </c>
      <c r="F201">
        <v>51</v>
      </c>
      <c r="G201" s="1">
        <v>42762</v>
      </c>
      <c r="I201">
        <v>227.85</v>
      </c>
      <c r="J201">
        <v>-1</v>
      </c>
      <c r="N201" s="27" t="s">
        <v>68</v>
      </c>
      <c r="O201" s="27" t="s">
        <v>69</v>
      </c>
      <c r="P201" s="28"/>
      <c r="Q201" s="27" t="s">
        <v>34</v>
      </c>
      <c r="R201" s="27" t="s">
        <v>339</v>
      </c>
    </row>
    <row r="202" spans="1:18" x14ac:dyDescent="0.25">
      <c r="A202">
        <v>29054</v>
      </c>
      <c r="B202" t="s">
        <v>324</v>
      </c>
      <c r="C202" t="s">
        <v>325</v>
      </c>
      <c r="D202" t="s">
        <v>193</v>
      </c>
      <c r="E202">
        <v>517</v>
      </c>
      <c r="F202">
        <v>51</v>
      </c>
      <c r="G202" s="1">
        <v>42762</v>
      </c>
      <c r="I202">
        <v>58.915500000000002</v>
      </c>
      <c r="J202">
        <v>-1</v>
      </c>
      <c r="N202" s="25" t="s">
        <v>72</v>
      </c>
      <c r="O202" s="25" t="s">
        <v>73</v>
      </c>
      <c r="P202" s="26"/>
      <c r="Q202" s="25" t="s">
        <v>34</v>
      </c>
      <c r="R202" s="25" t="s">
        <v>339</v>
      </c>
    </row>
    <row r="203" spans="1:18" x14ac:dyDescent="0.25">
      <c r="A203">
        <v>29054</v>
      </c>
      <c r="B203" t="s">
        <v>266</v>
      </c>
      <c r="C203" t="s">
        <v>267</v>
      </c>
      <c r="D203" t="s">
        <v>88</v>
      </c>
      <c r="E203">
        <v>517</v>
      </c>
      <c r="F203">
        <v>51</v>
      </c>
      <c r="G203" s="1">
        <v>42762</v>
      </c>
      <c r="I203">
        <v>70.942307999999997</v>
      </c>
      <c r="J203">
        <v>-1</v>
      </c>
      <c r="N203" s="27" t="s">
        <v>143</v>
      </c>
      <c r="O203" s="27" t="s">
        <v>144</v>
      </c>
      <c r="P203" s="28"/>
      <c r="Q203" s="27" t="s">
        <v>50</v>
      </c>
      <c r="R203" s="27" t="s">
        <v>350</v>
      </c>
    </row>
    <row r="204" spans="1:18" x14ac:dyDescent="0.25">
      <c r="A204">
        <v>29053</v>
      </c>
      <c r="B204" t="s">
        <v>24</v>
      </c>
      <c r="C204" t="s">
        <v>25</v>
      </c>
      <c r="D204" t="s">
        <v>21</v>
      </c>
      <c r="E204">
        <v>537</v>
      </c>
      <c r="F204">
        <v>51</v>
      </c>
      <c r="G204" s="1">
        <v>42762</v>
      </c>
      <c r="H204">
        <v>2</v>
      </c>
      <c r="I204">
        <v>100.919235</v>
      </c>
      <c r="J204">
        <v>-1</v>
      </c>
      <c r="N204" s="25" t="s">
        <v>77</v>
      </c>
      <c r="O204" s="25" t="s">
        <v>78</v>
      </c>
      <c r="P204" s="26"/>
      <c r="Q204" s="25" t="s">
        <v>50</v>
      </c>
      <c r="R204" s="25" t="s">
        <v>350</v>
      </c>
    </row>
    <row r="205" spans="1:18" x14ac:dyDescent="0.25">
      <c r="A205">
        <v>29052</v>
      </c>
      <c r="B205" t="s">
        <v>402</v>
      </c>
      <c r="C205" t="s">
        <v>403</v>
      </c>
      <c r="D205" t="s">
        <v>193</v>
      </c>
      <c r="E205">
        <v>355</v>
      </c>
      <c r="F205">
        <v>51</v>
      </c>
      <c r="G205" s="1">
        <v>42762</v>
      </c>
      <c r="I205">
        <v>65.099999999999994</v>
      </c>
      <c r="J205">
        <v>-1</v>
      </c>
      <c r="N205" s="27" t="s">
        <v>81</v>
      </c>
      <c r="O205" s="27" t="s">
        <v>82</v>
      </c>
      <c r="P205" s="28"/>
      <c r="Q205" s="27" t="s">
        <v>50</v>
      </c>
      <c r="R205" s="27" t="s">
        <v>350</v>
      </c>
    </row>
    <row r="206" spans="1:18" x14ac:dyDescent="0.25">
      <c r="A206">
        <v>29052</v>
      </c>
      <c r="B206" t="s">
        <v>147</v>
      </c>
      <c r="C206" t="s">
        <v>148</v>
      </c>
      <c r="D206" t="s">
        <v>85</v>
      </c>
      <c r="E206">
        <v>355</v>
      </c>
      <c r="F206">
        <v>51</v>
      </c>
      <c r="G206" s="1">
        <v>42762</v>
      </c>
      <c r="I206">
        <v>54.200090000000003</v>
      </c>
      <c r="J206">
        <v>-1</v>
      </c>
      <c r="N206" s="25" t="s">
        <v>238</v>
      </c>
      <c r="O206" s="25" t="s">
        <v>237</v>
      </c>
      <c r="P206" s="26"/>
      <c r="Q206" s="25" t="s">
        <v>17</v>
      </c>
      <c r="R206" s="25" t="s">
        <v>339</v>
      </c>
    </row>
    <row r="207" spans="1:18" x14ac:dyDescent="0.25">
      <c r="A207">
        <v>29052</v>
      </c>
      <c r="B207" t="s">
        <v>209</v>
      </c>
      <c r="C207" t="s">
        <v>599</v>
      </c>
      <c r="D207" t="s">
        <v>41</v>
      </c>
      <c r="E207">
        <v>355</v>
      </c>
      <c r="F207">
        <v>51</v>
      </c>
      <c r="G207" s="1">
        <v>42762</v>
      </c>
      <c r="I207">
        <v>41.591667000000001</v>
      </c>
      <c r="J207">
        <v>-1</v>
      </c>
      <c r="N207" s="27" t="s">
        <v>220</v>
      </c>
      <c r="O207" s="27" t="s">
        <v>221</v>
      </c>
      <c r="P207" s="28"/>
      <c r="Q207" s="27" t="s">
        <v>34</v>
      </c>
      <c r="R207" s="27" t="s">
        <v>339</v>
      </c>
    </row>
    <row r="208" spans="1:18" x14ac:dyDescent="0.25">
      <c r="A208">
        <v>29052</v>
      </c>
      <c r="B208" t="s">
        <v>210</v>
      </c>
      <c r="C208" t="s">
        <v>211</v>
      </c>
      <c r="D208" t="s">
        <v>463</v>
      </c>
      <c r="E208">
        <v>355</v>
      </c>
      <c r="F208">
        <v>51</v>
      </c>
      <c r="G208" s="1">
        <v>42762</v>
      </c>
      <c r="I208">
        <v>108.216092</v>
      </c>
      <c r="J208">
        <v>-1</v>
      </c>
      <c r="N208" s="25" t="s">
        <v>254</v>
      </c>
      <c r="O208" s="25" t="s">
        <v>255</v>
      </c>
      <c r="P208" s="26"/>
      <c r="Q208" s="25" t="s">
        <v>34</v>
      </c>
      <c r="R208" s="25" t="s">
        <v>339</v>
      </c>
    </row>
    <row r="209" spans="1:18" x14ac:dyDescent="0.25">
      <c r="A209">
        <v>29052</v>
      </c>
      <c r="B209" t="s">
        <v>251</v>
      </c>
      <c r="C209" t="s">
        <v>588</v>
      </c>
      <c r="D209" t="s">
        <v>97</v>
      </c>
      <c r="E209">
        <v>355</v>
      </c>
      <c r="F209">
        <v>51</v>
      </c>
      <c r="G209" s="1">
        <v>42762</v>
      </c>
      <c r="I209">
        <v>112.069</v>
      </c>
      <c r="J209">
        <v>-3</v>
      </c>
      <c r="N209" s="27" t="s">
        <v>83</v>
      </c>
      <c r="O209" s="27" t="s">
        <v>84</v>
      </c>
      <c r="P209" s="28"/>
      <c r="Q209" s="27" t="s">
        <v>85</v>
      </c>
      <c r="R209" s="27" t="s">
        <v>349</v>
      </c>
    </row>
    <row r="210" spans="1:18" x14ac:dyDescent="0.25">
      <c r="A210">
        <v>29051</v>
      </c>
      <c r="B210" t="s">
        <v>212</v>
      </c>
      <c r="C210" t="s">
        <v>213</v>
      </c>
      <c r="D210" t="s">
        <v>61</v>
      </c>
      <c r="E210" t="s">
        <v>64</v>
      </c>
      <c r="F210">
        <v>51</v>
      </c>
      <c r="G210" s="1">
        <v>42762</v>
      </c>
      <c r="I210">
        <v>224.13793100000001</v>
      </c>
      <c r="J210">
        <v>-1</v>
      </c>
      <c r="N210" s="25" t="s">
        <v>326</v>
      </c>
      <c r="O210" s="25" t="s">
        <v>327</v>
      </c>
      <c r="P210" s="26"/>
      <c r="Q210" s="25" t="s">
        <v>117</v>
      </c>
      <c r="R210" s="25" t="s">
        <v>350</v>
      </c>
    </row>
    <row r="211" spans="1:18" x14ac:dyDescent="0.25">
      <c r="A211">
        <v>29050</v>
      </c>
      <c r="B211" t="s">
        <v>251</v>
      </c>
      <c r="C211" t="s">
        <v>588</v>
      </c>
      <c r="D211" t="s">
        <v>97</v>
      </c>
      <c r="E211">
        <v>530</v>
      </c>
      <c r="F211">
        <v>51</v>
      </c>
      <c r="G211" s="1">
        <v>42762</v>
      </c>
      <c r="I211">
        <v>112.069</v>
      </c>
      <c r="J211">
        <v>-1</v>
      </c>
      <c r="N211" s="27" t="s">
        <v>37</v>
      </c>
      <c r="O211" s="27" t="s">
        <v>38</v>
      </c>
      <c r="P211" s="28"/>
      <c r="Q211" s="27" t="s">
        <v>21</v>
      </c>
      <c r="R211" s="27" t="s">
        <v>348</v>
      </c>
    </row>
    <row r="212" spans="1:18" x14ac:dyDescent="0.25">
      <c r="A212">
        <v>29049</v>
      </c>
      <c r="B212" t="s">
        <v>26</v>
      </c>
      <c r="C212" t="s">
        <v>27</v>
      </c>
      <c r="D212" t="s">
        <v>28</v>
      </c>
      <c r="E212">
        <v>295</v>
      </c>
      <c r="F212">
        <v>51</v>
      </c>
      <c r="G212" s="1">
        <v>42762</v>
      </c>
      <c r="I212">
        <v>4.2879199999999997</v>
      </c>
      <c r="J212">
        <v>-3</v>
      </c>
      <c r="N212" s="25" t="s">
        <v>153</v>
      </c>
      <c r="O212" s="25" t="s">
        <v>154</v>
      </c>
      <c r="P212" s="26"/>
      <c r="Q212" s="25" t="s">
        <v>21</v>
      </c>
      <c r="R212" s="25" t="s">
        <v>348</v>
      </c>
    </row>
    <row r="213" spans="1:18" x14ac:dyDescent="0.25">
      <c r="A213">
        <v>29049</v>
      </c>
      <c r="B213" t="s">
        <v>210</v>
      </c>
      <c r="C213" t="s">
        <v>211</v>
      </c>
      <c r="D213" t="s">
        <v>463</v>
      </c>
      <c r="E213">
        <v>295</v>
      </c>
      <c r="F213">
        <v>51</v>
      </c>
      <c r="G213" s="1">
        <v>42762</v>
      </c>
      <c r="I213">
        <v>108.216092</v>
      </c>
      <c r="J213">
        <v>-1</v>
      </c>
      <c r="N213" s="27" t="s">
        <v>149</v>
      </c>
      <c r="O213" s="27" t="s">
        <v>150</v>
      </c>
      <c r="P213" s="28"/>
      <c r="Q213" s="27" t="s">
        <v>33</v>
      </c>
      <c r="R213" s="27" t="s">
        <v>349</v>
      </c>
    </row>
    <row r="214" spans="1:18" x14ac:dyDescent="0.25">
      <c r="A214">
        <v>29049</v>
      </c>
      <c r="B214" t="s">
        <v>209</v>
      </c>
      <c r="C214" t="s">
        <v>599</v>
      </c>
      <c r="D214" t="s">
        <v>41</v>
      </c>
      <c r="E214">
        <v>295</v>
      </c>
      <c r="F214">
        <v>51</v>
      </c>
      <c r="G214" s="1">
        <v>42762</v>
      </c>
      <c r="I214">
        <v>41.591667000000001</v>
      </c>
      <c r="J214">
        <v>-1</v>
      </c>
      <c r="N214" s="25" t="s">
        <v>266</v>
      </c>
      <c r="O214" s="25" t="s">
        <v>267</v>
      </c>
      <c r="P214" s="26"/>
      <c r="Q214" s="25" t="s">
        <v>88</v>
      </c>
      <c r="R214" s="25" t="s">
        <v>348</v>
      </c>
    </row>
    <row r="215" spans="1:18" x14ac:dyDescent="0.25">
      <c r="A215">
        <v>29049</v>
      </c>
      <c r="B215" t="s">
        <v>266</v>
      </c>
      <c r="C215" t="s">
        <v>267</v>
      </c>
      <c r="D215" t="s">
        <v>88</v>
      </c>
      <c r="E215">
        <v>295</v>
      </c>
      <c r="F215">
        <v>51</v>
      </c>
      <c r="G215" s="1">
        <v>42762</v>
      </c>
      <c r="I215">
        <v>70.942307999999997</v>
      </c>
      <c r="J215">
        <v>-2</v>
      </c>
      <c r="N215" s="27" t="s">
        <v>86</v>
      </c>
      <c r="O215" s="27" t="s">
        <v>87</v>
      </c>
      <c r="P215" s="28"/>
      <c r="Q215" s="27" t="s">
        <v>88</v>
      </c>
      <c r="R215" s="27" t="s">
        <v>348</v>
      </c>
    </row>
    <row r="216" spans="1:18" x14ac:dyDescent="0.25">
      <c r="A216">
        <v>29048</v>
      </c>
      <c r="B216" t="s">
        <v>271</v>
      </c>
      <c r="C216" t="s">
        <v>272</v>
      </c>
      <c r="D216" t="s">
        <v>33</v>
      </c>
      <c r="E216">
        <v>19</v>
      </c>
      <c r="F216">
        <v>51</v>
      </c>
      <c r="G216" s="1">
        <v>42762</v>
      </c>
      <c r="I216">
        <v>216.03555600000001</v>
      </c>
      <c r="J216">
        <v>-1</v>
      </c>
      <c r="N216" s="25" t="s">
        <v>382</v>
      </c>
      <c r="O216" s="25" t="s">
        <v>383</v>
      </c>
      <c r="P216" s="26"/>
      <c r="Q216" s="25" t="s">
        <v>384</v>
      </c>
      <c r="R216" s="25" t="s">
        <v>47</v>
      </c>
    </row>
    <row r="217" spans="1:18" x14ac:dyDescent="0.25">
      <c r="A217">
        <v>29047</v>
      </c>
      <c r="B217" t="s">
        <v>115</v>
      </c>
      <c r="C217" t="s">
        <v>116</v>
      </c>
      <c r="D217" t="s">
        <v>41</v>
      </c>
      <c r="E217">
        <v>12</v>
      </c>
      <c r="F217">
        <v>51</v>
      </c>
      <c r="G217" s="1">
        <v>42762</v>
      </c>
      <c r="I217">
        <v>112.84</v>
      </c>
      <c r="J217">
        <v>-1</v>
      </c>
      <c r="N217" s="27" t="s">
        <v>264</v>
      </c>
      <c r="O217" s="27" t="s">
        <v>1214</v>
      </c>
      <c r="P217" s="28"/>
      <c r="Q217" s="27" t="s">
        <v>33</v>
      </c>
      <c r="R217" s="27" t="s">
        <v>349</v>
      </c>
    </row>
    <row r="218" spans="1:18" x14ac:dyDescent="0.25">
      <c r="A218">
        <v>29047</v>
      </c>
      <c r="B218" t="s">
        <v>663</v>
      </c>
      <c r="C218" t="s">
        <v>664</v>
      </c>
      <c r="D218" t="s">
        <v>33</v>
      </c>
      <c r="E218">
        <v>12</v>
      </c>
      <c r="F218">
        <v>51</v>
      </c>
      <c r="G218" s="1">
        <v>42762</v>
      </c>
      <c r="I218">
        <v>210.09545499999999</v>
      </c>
      <c r="J218">
        <v>-1</v>
      </c>
      <c r="N218" s="25" t="s">
        <v>680</v>
      </c>
      <c r="O218" s="25" t="s">
        <v>681</v>
      </c>
      <c r="P218" s="26"/>
      <c r="Q218" s="25" t="s">
        <v>682</v>
      </c>
      <c r="R218" s="25" t="s">
        <v>350</v>
      </c>
    </row>
    <row r="219" spans="1:18" x14ac:dyDescent="0.25">
      <c r="A219">
        <v>29046</v>
      </c>
      <c r="B219" t="s">
        <v>251</v>
      </c>
      <c r="C219" t="s">
        <v>588</v>
      </c>
      <c r="D219" t="s">
        <v>97</v>
      </c>
      <c r="E219" t="s">
        <v>64</v>
      </c>
      <c r="F219">
        <v>51</v>
      </c>
      <c r="G219" s="1">
        <v>42762</v>
      </c>
      <c r="H219">
        <v>2</v>
      </c>
      <c r="I219">
        <v>189.65520000000001</v>
      </c>
      <c r="J219">
        <v>-1</v>
      </c>
      <c r="N219" s="27" t="s">
        <v>691</v>
      </c>
      <c r="O219" s="27" t="s">
        <v>692</v>
      </c>
      <c r="P219" s="28"/>
      <c r="Q219" s="27" t="s">
        <v>34</v>
      </c>
      <c r="R219" s="27" t="s">
        <v>339</v>
      </c>
    </row>
    <row r="220" spans="1:18" x14ac:dyDescent="0.25">
      <c r="A220">
        <v>29045</v>
      </c>
      <c r="B220" t="s">
        <v>151</v>
      </c>
      <c r="C220" t="s">
        <v>152</v>
      </c>
      <c r="D220" t="s">
        <v>34</v>
      </c>
      <c r="E220">
        <v>374</v>
      </c>
      <c r="F220">
        <v>51</v>
      </c>
      <c r="G220" s="1">
        <v>42762</v>
      </c>
      <c r="I220">
        <v>148.11550199999999</v>
      </c>
      <c r="J220">
        <v>-1</v>
      </c>
      <c r="N220" s="25" t="s">
        <v>230</v>
      </c>
      <c r="O220" s="25" t="s">
        <v>231</v>
      </c>
      <c r="P220" s="26"/>
      <c r="Q220" s="25" t="s">
        <v>232</v>
      </c>
      <c r="R220" s="25" t="s">
        <v>350</v>
      </c>
    </row>
    <row r="221" spans="1:18" x14ac:dyDescent="0.25">
      <c r="A221">
        <v>29045</v>
      </c>
      <c r="B221" t="s">
        <v>283</v>
      </c>
      <c r="C221" t="s">
        <v>284</v>
      </c>
      <c r="D221" t="s">
        <v>100</v>
      </c>
      <c r="E221">
        <v>374</v>
      </c>
      <c r="F221">
        <v>51</v>
      </c>
      <c r="G221" s="1">
        <v>42762</v>
      </c>
      <c r="I221">
        <v>339.24</v>
      </c>
      <c r="J221">
        <v>-1</v>
      </c>
      <c r="N221" s="27" t="s">
        <v>109</v>
      </c>
      <c r="O221" s="27" t="s">
        <v>110</v>
      </c>
      <c r="P221" s="28"/>
      <c r="Q221" s="27" t="s">
        <v>21</v>
      </c>
      <c r="R221" s="27" t="s">
        <v>348</v>
      </c>
    </row>
    <row r="222" spans="1:18" x14ac:dyDescent="0.25">
      <c r="A222">
        <v>29045</v>
      </c>
      <c r="B222" t="s">
        <v>120</v>
      </c>
      <c r="C222" t="s">
        <v>121</v>
      </c>
      <c r="D222" t="s">
        <v>21</v>
      </c>
      <c r="E222">
        <v>374</v>
      </c>
      <c r="F222">
        <v>51</v>
      </c>
      <c r="G222" s="1">
        <v>42762</v>
      </c>
      <c r="I222">
        <v>224.4</v>
      </c>
      <c r="J222">
        <v>-1</v>
      </c>
      <c r="N222" s="25" t="s">
        <v>107</v>
      </c>
      <c r="O222" s="25" t="s">
        <v>108</v>
      </c>
      <c r="P222" s="26"/>
      <c r="Q222" s="25" t="s">
        <v>21</v>
      </c>
      <c r="R222" s="25" t="s">
        <v>348</v>
      </c>
    </row>
    <row r="223" spans="1:18" x14ac:dyDescent="0.25">
      <c r="A223">
        <v>29045</v>
      </c>
      <c r="B223" t="s">
        <v>155</v>
      </c>
      <c r="C223" t="s">
        <v>156</v>
      </c>
      <c r="D223" t="s">
        <v>100</v>
      </c>
      <c r="E223">
        <v>374</v>
      </c>
      <c r="F223">
        <v>51</v>
      </c>
      <c r="G223" s="1">
        <v>42762</v>
      </c>
      <c r="I223">
        <v>201.4606</v>
      </c>
      <c r="J223">
        <v>-2</v>
      </c>
      <c r="N223" s="27" t="s">
        <v>139</v>
      </c>
      <c r="O223" s="27" t="s">
        <v>140</v>
      </c>
      <c r="P223" s="28"/>
      <c r="Q223" s="27" t="s">
        <v>34</v>
      </c>
      <c r="R223" s="27" t="s">
        <v>339</v>
      </c>
    </row>
    <row r="224" spans="1:18" x14ac:dyDescent="0.25">
      <c r="A224">
        <v>29045</v>
      </c>
      <c r="B224" t="s">
        <v>179</v>
      </c>
      <c r="C224" t="s">
        <v>180</v>
      </c>
      <c r="D224" t="s">
        <v>21</v>
      </c>
      <c r="E224">
        <v>374</v>
      </c>
      <c r="F224">
        <v>51</v>
      </c>
      <c r="G224" s="1">
        <v>42762</v>
      </c>
      <c r="I224">
        <v>149.55600000000001</v>
      </c>
      <c r="J224">
        <v>-3</v>
      </c>
      <c r="N224" s="25" t="s">
        <v>313</v>
      </c>
      <c r="O224" s="25" t="s">
        <v>314</v>
      </c>
      <c r="P224" s="26"/>
      <c r="Q224" s="25" t="s">
        <v>50</v>
      </c>
      <c r="R224" s="25" t="s">
        <v>350</v>
      </c>
    </row>
    <row r="225" spans="1:18" x14ac:dyDescent="0.25">
      <c r="A225">
        <v>29045</v>
      </c>
      <c r="B225" t="s">
        <v>48</v>
      </c>
      <c r="C225" t="s">
        <v>49</v>
      </c>
      <c r="D225" t="s">
        <v>50</v>
      </c>
      <c r="E225">
        <v>374</v>
      </c>
      <c r="F225">
        <v>51</v>
      </c>
      <c r="G225" s="1">
        <v>42762</v>
      </c>
      <c r="I225">
        <v>8.8000000000000007</v>
      </c>
      <c r="J225">
        <v>-5</v>
      </c>
      <c r="N225" s="27" t="s">
        <v>402</v>
      </c>
      <c r="O225" s="27" t="s">
        <v>403</v>
      </c>
      <c r="P225" s="28"/>
      <c r="Q225" s="27" t="s">
        <v>193</v>
      </c>
      <c r="R225" s="27" t="s">
        <v>350</v>
      </c>
    </row>
    <row r="226" spans="1:18" x14ac:dyDescent="0.25">
      <c r="A226">
        <v>29030</v>
      </c>
      <c r="B226" t="s">
        <v>252</v>
      </c>
      <c r="C226" t="s">
        <v>253</v>
      </c>
      <c r="D226" t="s">
        <v>34</v>
      </c>
      <c r="E226">
        <v>54</v>
      </c>
      <c r="F226">
        <v>4</v>
      </c>
      <c r="G226" s="1">
        <v>42761</v>
      </c>
      <c r="I226">
        <v>249.82771500000001</v>
      </c>
      <c r="J226">
        <v>1</v>
      </c>
      <c r="N226" s="25" t="s">
        <v>135</v>
      </c>
      <c r="O226" s="25" t="s">
        <v>136</v>
      </c>
      <c r="P226" s="26"/>
      <c r="Q226" s="25" t="s">
        <v>41</v>
      </c>
      <c r="R226" s="25" t="s">
        <v>350</v>
      </c>
    </row>
    <row r="227" spans="1:18" x14ac:dyDescent="0.25">
      <c r="A227">
        <v>29039</v>
      </c>
      <c r="B227" t="s">
        <v>266</v>
      </c>
      <c r="C227" t="s">
        <v>267</v>
      </c>
      <c r="D227" t="s">
        <v>88</v>
      </c>
      <c r="E227">
        <v>37</v>
      </c>
      <c r="F227">
        <v>4</v>
      </c>
      <c r="G227" s="1">
        <v>42761</v>
      </c>
      <c r="I227">
        <v>71.923077000000006</v>
      </c>
      <c r="J227">
        <v>2</v>
      </c>
      <c r="N227" s="27" t="s">
        <v>51</v>
      </c>
      <c r="O227" s="27" t="s">
        <v>52</v>
      </c>
      <c r="P227" s="28"/>
      <c r="Q227" s="27" t="s">
        <v>17</v>
      </c>
      <c r="R227" s="27" t="s">
        <v>339</v>
      </c>
    </row>
    <row r="228" spans="1:18" x14ac:dyDescent="0.25">
      <c r="A228">
        <v>29044</v>
      </c>
      <c r="B228" t="s">
        <v>361</v>
      </c>
      <c r="C228" t="s">
        <v>362</v>
      </c>
      <c r="D228" t="s">
        <v>50</v>
      </c>
      <c r="E228">
        <v>47</v>
      </c>
      <c r="F228">
        <v>51</v>
      </c>
      <c r="G228" s="1">
        <v>42761</v>
      </c>
      <c r="H228">
        <v>2</v>
      </c>
      <c r="I228">
        <v>28.6</v>
      </c>
      <c r="J228">
        <v>-2</v>
      </c>
      <c r="N228" s="25" t="s">
        <v>42</v>
      </c>
      <c r="O228" s="25" t="s">
        <v>43</v>
      </c>
      <c r="P228" s="26"/>
      <c r="Q228" s="25" t="s">
        <v>100</v>
      </c>
      <c r="R228" s="25" t="s">
        <v>348</v>
      </c>
    </row>
    <row r="229" spans="1:18" x14ac:dyDescent="0.25">
      <c r="A229">
        <v>29044</v>
      </c>
      <c r="B229" t="s">
        <v>797</v>
      </c>
      <c r="C229" t="s">
        <v>798</v>
      </c>
      <c r="D229" t="s">
        <v>21</v>
      </c>
      <c r="E229">
        <v>47</v>
      </c>
      <c r="F229">
        <v>51</v>
      </c>
      <c r="G229" s="1">
        <v>42761</v>
      </c>
      <c r="H229">
        <v>2</v>
      </c>
      <c r="I229">
        <v>60.749194000000003</v>
      </c>
      <c r="J229">
        <v>-3</v>
      </c>
      <c r="N229" s="27" t="s">
        <v>155</v>
      </c>
      <c r="O229" s="27" t="s">
        <v>156</v>
      </c>
      <c r="P229" s="28"/>
      <c r="Q229" s="27" t="s">
        <v>100</v>
      </c>
      <c r="R229" s="27" t="s">
        <v>348</v>
      </c>
    </row>
    <row r="230" spans="1:18" x14ac:dyDescent="0.25">
      <c r="A230">
        <v>29044</v>
      </c>
      <c r="B230" t="s">
        <v>251</v>
      </c>
      <c r="C230" t="s">
        <v>588</v>
      </c>
      <c r="D230" t="s">
        <v>97</v>
      </c>
      <c r="E230">
        <v>47</v>
      </c>
      <c r="F230">
        <v>51</v>
      </c>
      <c r="G230" s="1">
        <v>42761</v>
      </c>
      <c r="H230">
        <v>2</v>
      </c>
      <c r="I230">
        <v>112.069</v>
      </c>
      <c r="J230">
        <v>-3</v>
      </c>
      <c r="N230" s="25" t="s">
        <v>309</v>
      </c>
      <c r="O230" s="25" t="s">
        <v>310</v>
      </c>
      <c r="P230" s="26"/>
      <c r="Q230" s="25" t="s">
        <v>10</v>
      </c>
      <c r="R230" s="25" t="s">
        <v>351</v>
      </c>
    </row>
    <row r="231" spans="1:18" x14ac:dyDescent="0.25">
      <c r="A231">
        <v>29044</v>
      </c>
      <c r="B231" t="s">
        <v>113</v>
      </c>
      <c r="C231" t="s">
        <v>114</v>
      </c>
      <c r="D231" t="s">
        <v>34</v>
      </c>
      <c r="E231">
        <v>47</v>
      </c>
      <c r="F231">
        <v>51</v>
      </c>
      <c r="G231" s="1">
        <v>42761</v>
      </c>
      <c r="H231">
        <v>2</v>
      </c>
      <c r="I231">
        <v>293.45104300000003</v>
      </c>
      <c r="J231">
        <v>-3</v>
      </c>
      <c r="N231" s="27" t="s">
        <v>303</v>
      </c>
      <c r="O231" s="27" t="s">
        <v>304</v>
      </c>
      <c r="P231" s="28"/>
      <c r="Q231" s="27" t="s">
        <v>10</v>
      </c>
      <c r="R231" s="27" t="s">
        <v>351</v>
      </c>
    </row>
    <row r="232" spans="1:18" x14ac:dyDescent="0.25">
      <c r="A232">
        <v>29044</v>
      </c>
      <c r="B232" t="s">
        <v>137</v>
      </c>
      <c r="C232" t="s">
        <v>138</v>
      </c>
      <c r="D232" t="s">
        <v>41</v>
      </c>
      <c r="E232">
        <v>47</v>
      </c>
      <c r="F232">
        <v>51</v>
      </c>
      <c r="G232" s="1">
        <v>42761</v>
      </c>
      <c r="H232">
        <v>2</v>
      </c>
      <c r="I232">
        <v>18.333333</v>
      </c>
      <c r="J232">
        <v>-5</v>
      </c>
      <c r="N232" s="25" t="s">
        <v>480</v>
      </c>
      <c r="O232" s="25" t="s">
        <v>1215</v>
      </c>
      <c r="P232" s="26"/>
      <c r="Q232" s="25" t="s">
        <v>41</v>
      </c>
      <c r="R232" s="25" t="s">
        <v>350</v>
      </c>
    </row>
    <row r="233" spans="1:18" x14ac:dyDescent="0.25">
      <c r="A233">
        <v>29044</v>
      </c>
      <c r="B233" t="s">
        <v>243</v>
      </c>
      <c r="C233" t="s">
        <v>244</v>
      </c>
      <c r="D233" t="s">
        <v>41</v>
      </c>
      <c r="E233">
        <v>47</v>
      </c>
      <c r="F233">
        <v>51</v>
      </c>
      <c r="G233" s="1">
        <v>42761</v>
      </c>
      <c r="H233">
        <v>2</v>
      </c>
      <c r="I233">
        <v>37.4</v>
      </c>
      <c r="J233">
        <v>-5</v>
      </c>
      <c r="N233" s="27" t="s">
        <v>1216</v>
      </c>
      <c r="O233" s="27" t="s">
        <v>1217</v>
      </c>
      <c r="P233" s="28"/>
      <c r="Q233" s="27" t="s">
        <v>33</v>
      </c>
      <c r="R233" s="27" t="s">
        <v>349</v>
      </c>
    </row>
    <row r="234" spans="1:18" x14ac:dyDescent="0.25">
      <c r="A234">
        <v>29044</v>
      </c>
      <c r="B234" t="s">
        <v>37</v>
      </c>
      <c r="C234" t="s">
        <v>38</v>
      </c>
      <c r="D234" t="s">
        <v>21</v>
      </c>
      <c r="E234">
        <v>47</v>
      </c>
      <c r="F234">
        <v>51</v>
      </c>
      <c r="G234" s="1">
        <v>42761</v>
      </c>
      <c r="H234">
        <v>2</v>
      </c>
      <c r="I234">
        <v>131.09036599999999</v>
      </c>
      <c r="J234">
        <v>-10</v>
      </c>
      <c r="N234" s="25" t="s">
        <v>373</v>
      </c>
      <c r="O234" s="25" t="s">
        <v>374</v>
      </c>
      <c r="P234" s="26">
        <v>42510</v>
      </c>
      <c r="Q234" s="25" t="s">
        <v>122</v>
      </c>
      <c r="R234" s="25" t="s">
        <v>339</v>
      </c>
    </row>
    <row r="235" spans="1:18" x14ac:dyDescent="0.25">
      <c r="A235">
        <v>29043</v>
      </c>
      <c r="B235" t="s">
        <v>361</v>
      </c>
      <c r="C235" t="s">
        <v>362</v>
      </c>
      <c r="D235" t="s">
        <v>50</v>
      </c>
      <c r="E235">
        <v>47</v>
      </c>
      <c r="F235">
        <v>4</v>
      </c>
      <c r="G235" s="1">
        <v>42761</v>
      </c>
      <c r="H235">
        <v>2</v>
      </c>
      <c r="I235">
        <v>28.6</v>
      </c>
      <c r="J235">
        <v>2</v>
      </c>
      <c r="N235" s="27" t="s">
        <v>369</v>
      </c>
      <c r="O235" s="27" t="s">
        <v>370</v>
      </c>
      <c r="P235" s="28">
        <v>42510</v>
      </c>
      <c r="Q235" s="27" t="s">
        <v>122</v>
      </c>
      <c r="R235" s="27" t="s">
        <v>339</v>
      </c>
    </row>
    <row r="236" spans="1:18" x14ac:dyDescent="0.25">
      <c r="A236">
        <v>29043</v>
      </c>
      <c r="B236" t="s">
        <v>797</v>
      </c>
      <c r="C236" t="s">
        <v>798</v>
      </c>
      <c r="D236" t="s">
        <v>21</v>
      </c>
      <c r="E236">
        <v>47</v>
      </c>
      <c r="F236">
        <v>4</v>
      </c>
      <c r="G236" s="1">
        <v>42761</v>
      </c>
      <c r="H236">
        <v>2</v>
      </c>
      <c r="I236">
        <v>60.749194000000003</v>
      </c>
      <c r="J236">
        <v>3</v>
      </c>
      <c r="N236" s="25" t="s">
        <v>105</v>
      </c>
      <c r="O236" s="25" t="s">
        <v>106</v>
      </c>
      <c r="P236" s="26"/>
      <c r="Q236" s="25" t="s">
        <v>21</v>
      </c>
      <c r="R236" s="25" t="s">
        <v>348</v>
      </c>
    </row>
    <row r="237" spans="1:18" x14ac:dyDescent="0.25">
      <c r="A237">
        <v>29043</v>
      </c>
      <c r="B237" t="s">
        <v>251</v>
      </c>
      <c r="C237" t="s">
        <v>588</v>
      </c>
      <c r="D237" t="s">
        <v>97</v>
      </c>
      <c r="E237">
        <v>47</v>
      </c>
      <c r="F237">
        <v>4</v>
      </c>
      <c r="G237" s="1">
        <v>42761</v>
      </c>
      <c r="H237">
        <v>2</v>
      </c>
      <c r="I237">
        <v>112.069</v>
      </c>
      <c r="J237">
        <v>3</v>
      </c>
      <c r="N237" s="27" t="s">
        <v>529</v>
      </c>
      <c r="O237" s="27" t="s">
        <v>530</v>
      </c>
      <c r="P237" s="28"/>
      <c r="Q237" s="27" t="s">
        <v>34</v>
      </c>
      <c r="R237" s="27" t="s">
        <v>339</v>
      </c>
    </row>
    <row r="238" spans="1:18" x14ac:dyDescent="0.25">
      <c r="A238">
        <v>29043</v>
      </c>
      <c r="B238" t="s">
        <v>113</v>
      </c>
      <c r="C238" t="s">
        <v>114</v>
      </c>
      <c r="D238" t="s">
        <v>34</v>
      </c>
      <c r="E238">
        <v>47</v>
      </c>
      <c r="F238">
        <v>4</v>
      </c>
      <c r="G238" s="1">
        <v>42761</v>
      </c>
      <c r="H238">
        <v>2</v>
      </c>
      <c r="I238">
        <v>293.45104300000003</v>
      </c>
      <c r="J238">
        <v>3</v>
      </c>
      <c r="N238" s="25" t="s">
        <v>191</v>
      </c>
      <c r="O238" s="25" t="s">
        <v>192</v>
      </c>
      <c r="P238" s="26"/>
      <c r="Q238" s="25" t="s">
        <v>193</v>
      </c>
      <c r="R238" s="25" t="s">
        <v>350</v>
      </c>
    </row>
    <row r="239" spans="1:18" x14ac:dyDescent="0.25">
      <c r="A239">
        <v>29043</v>
      </c>
      <c r="B239" t="s">
        <v>137</v>
      </c>
      <c r="C239" t="s">
        <v>138</v>
      </c>
      <c r="D239" t="s">
        <v>41</v>
      </c>
      <c r="E239">
        <v>47</v>
      </c>
      <c r="F239">
        <v>4</v>
      </c>
      <c r="G239" s="1">
        <v>42761</v>
      </c>
      <c r="H239">
        <v>2</v>
      </c>
      <c r="I239">
        <v>18.333333</v>
      </c>
      <c r="J239">
        <v>5</v>
      </c>
      <c r="N239" s="27" t="s">
        <v>1218</v>
      </c>
      <c r="O239" s="27" t="s">
        <v>1219</v>
      </c>
      <c r="P239" s="28"/>
      <c r="Q239" s="27" t="s">
        <v>450</v>
      </c>
      <c r="R239" s="27" t="s">
        <v>351</v>
      </c>
    </row>
    <row r="240" spans="1:18" x14ac:dyDescent="0.25">
      <c r="A240">
        <v>29043</v>
      </c>
      <c r="B240" t="s">
        <v>243</v>
      </c>
      <c r="C240" t="s">
        <v>244</v>
      </c>
      <c r="D240" t="s">
        <v>41</v>
      </c>
      <c r="E240">
        <v>47</v>
      </c>
      <c r="F240">
        <v>4</v>
      </c>
      <c r="G240" s="1">
        <v>42761</v>
      </c>
      <c r="H240">
        <v>2</v>
      </c>
      <c r="I240">
        <v>37.4</v>
      </c>
      <c r="J240">
        <v>5</v>
      </c>
      <c r="N240" s="25" t="s">
        <v>1220</v>
      </c>
      <c r="O240" s="25" t="s">
        <v>1221</v>
      </c>
      <c r="P240" s="26"/>
      <c r="Q240" s="25" t="s">
        <v>33</v>
      </c>
      <c r="R240" s="25" t="s">
        <v>349</v>
      </c>
    </row>
    <row r="241" spans="1:18" x14ac:dyDescent="0.25">
      <c r="A241">
        <v>29043</v>
      </c>
      <c r="B241" t="s">
        <v>37</v>
      </c>
      <c r="C241" t="s">
        <v>38</v>
      </c>
      <c r="D241" t="s">
        <v>21</v>
      </c>
      <c r="E241">
        <v>47</v>
      </c>
      <c r="F241">
        <v>4</v>
      </c>
      <c r="G241" s="1">
        <v>42761</v>
      </c>
      <c r="H241">
        <v>2</v>
      </c>
      <c r="I241">
        <v>131.09036599999999</v>
      </c>
      <c r="J241">
        <v>10</v>
      </c>
      <c r="N241" s="27" t="s">
        <v>547</v>
      </c>
      <c r="O241" s="27" t="s">
        <v>548</v>
      </c>
      <c r="P241" s="28"/>
      <c r="Q241" s="27" t="s">
        <v>33</v>
      </c>
      <c r="R241" s="27" t="s">
        <v>349</v>
      </c>
    </row>
    <row r="242" spans="1:18" x14ac:dyDescent="0.25">
      <c r="A242">
        <v>29043</v>
      </c>
      <c r="B242" t="s">
        <v>361</v>
      </c>
      <c r="C242" t="s">
        <v>362</v>
      </c>
      <c r="D242" t="s">
        <v>50</v>
      </c>
      <c r="E242">
        <v>47</v>
      </c>
      <c r="F242">
        <v>51</v>
      </c>
      <c r="G242" s="1">
        <v>42761</v>
      </c>
      <c r="H242">
        <v>2</v>
      </c>
      <c r="I242">
        <v>28.6</v>
      </c>
      <c r="J242">
        <v>-2</v>
      </c>
      <c r="N242" s="25" t="s">
        <v>1222</v>
      </c>
      <c r="O242" s="25" t="s">
        <v>1223</v>
      </c>
      <c r="P242" s="26"/>
      <c r="Q242" s="25" t="s">
        <v>450</v>
      </c>
      <c r="R242" s="25" t="s">
        <v>351</v>
      </c>
    </row>
    <row r="243" spans="1:18" x14ac:dyDescent="0.25">
      <c r="A243">
        <v>29043</v>
      </c>
      <c r="B243" t="s">
        <v>797</v>
      </c>
      <c r="C243" t="s">
        <v>798</v>
      </c>
      <c r="D243" t="s">
        <v>21</v>
      </c>
      <c r="E243">
        <v>47</v>
      </c>
      <c r="F243">
        <v>51</v>
      </c>
      <c r="G243" s="1">
        <v>42761</v>
      </c>
      <c r="H243">
        <v>2</v>
      </c>
      <c r="I243">
        <v>60.749194000000003</v>
      </c>
      <c r="J243">
        <v>-3</v>
      </c>
      <c r="N243" s="27" t="s">
        <v>1224</v>
      </c>
      <c r="O243" s="27" t="s">
        <v>1225</v>
      </c>
      <c r="P243" s="28"/>
      <c r="Q243" s="27" t="s">
        <v>44</v>
      </c>
      <c r="R243" s="27" t="s">
        <v>349</v>
      </c>
    </row>
    <row r="244" spans="1:18" x14ac:dyDescent="0.25">
      <c r="A244">
        <v>29043</v>
      </c>
      <c r="B244" t="s">
        <v>251</v>
      </c>
      <c r="C244" t="s">
        <v>588</v>
      </c>
      <c r="D244" t="s">
        <v>97</v>
      </c>
      <c r="E244">
        <v>47</v>
      </c>
      <c r="F244">
        <v>51</v>
      </c>
      <c r="G244" s="1">
        <v>42761</v>
      </c>
      <c r="H244">
        <v>2</v>
      </c>
      <c r="I244">
        <v>112.069</v>
      </c>
      <c r="J244">
        <v>-3</v>
      </c>
      <c r="N244" s="25" t="s">
        <v>1226</v>
      </c>
      <c r="O244" s="25" t="s">
        <v>1227</v>
      </c>
      <c r="P244" s="26"/>
      <c r="Q244" s="25" t="s">
        <v>17</v>
      </c>
      <c r="R244" s="25" t="s">
        <v>339</v>
      </c>
    </row>
    <row r="245" spans="1:18" x14ac:dyDescent="0.25">
      <c r="A245">
        <v>29043</v>
      </c>
      <c r="B245" t="s">
        <v>113</v>
      </c>
      <c r="C245" t="s">
        <v>114</v>
      </c>
      <c r="D245" t="s">
        <v>34</v>
      </c>
      <c r="E245">
        <v>47</v>
      </c>
      <c r="F245">
        <v>51</v>
      </c>
      <c r="G245" s="1">
        <v>42761</v>
      </c>
      <c r="H245">
        <v>2</v>
      </c>
      <c r="I245">
        <v>293.45104300000003</v>
      </c>
      <c r="J245">
        <v>-3</v>
      </c>
      <c r="N245" s="27" t="s">
        <v>1228</v>
      </c>
      <c r="O245" s="27" t="s">
        <v>1229</v>
      </c>
      <c r="P245" s="28">
        <v>42534</v>
      </c>
      <c r="Q245" s="27" t="s">
        <v>122</v>
      </c>
      <c r="R245" s="27" t="s">
        <v>349</v>
      </c>
    </row>
    <row r="246" spans="1:18" x14ac:dyDescent="0.25">
      <c r="A246">
        <v>29043</v>
      </c>
      <c r="B246" t="s">
        <v>137</v>
      </c>
      <c r="C246" t="s">
        <v>138</v>
      </c>
      <c r="D246" t="s">
        <v>41</v>
      </c>
      <c r="E246">
        <v>47</v>
      </c>
      <c r="F246">
        <v>51</v>
      </c>
      <c r="G246" s="1">
        <v>42761</v>
      </c>
      <c r="H246">
        <v>2</v>
      </c>
      <c r="I246">
        <v>18.333333</v>
      </c>
      <c r="J246">
        <v>-5</v>
      </c>
      <c r="N246" s="25" t="s">
        <v>1230</v>
      </c>
      <c r="O246" s="25" t="s">
        <v>1231</v>
      </c>
      <c r="P246" s="26"/>
      <c r="Q246" s="25" t="s">
        <v>33</v>
      </c>
      <c r="R246" s="25" t="s">
        <v>349</v>
      </c>
    </row>
    <row r="247" spans="1:18" x14ac:dyDescent="0.25">
      <c r="A247">
        <v>29043</v>
      </c>
      <c r="B247" t="s">
        <v>243</v>
      </c>
      <c r="C247" t="s">
        <v>244</v>
      </c>
      <c r="D247" t="s">
        <v>41</v>
      </c>
      <c r="E247">
        <v>47</v>
      </c>
      <c r="F247">
        <v>51</v>
      </c>
      <c r="G247" s="1">
        <v>42761</v>
      </c>
      <c r="H247">
        <v>2</v>
      </c>
      <c r="I247">
        <v>37.4</v>
      </c>
      <c r="J247">
        <v>-5</v>
      </c>
      <c r="N247" s="27" t="s">
        <v>1232</v>
      </c>
      <c r="O247" s="27" t="s">
        <v>1233</v>
      </c>
      <c r="P247" s="28"/>
      <c r="Q247" s="27" t="s">
        <v>34</v>
      </c>
      <c r="R247" s="27" t="s">
        <v>339</v>
      </c>
    </row>
    <row r="248" spans="1:18" x14ac:dyDescent="0.25">
      <c r="A248">
        <v>29043</v>
      </c>
      <c r="B248" t="s">
        <v>37</v>
      </c>
      <c r="C248" t="s">
        <v>38</v>
      </c>
      <c r="D248" t="s">
        <v>21</v>
      </c>
      <c r="E248">
        <v>47</v>
      </c>
      <c r="F248">
        <v>51</v>
      </c>
      <c r="G248" s="1">
        <v>42761</v>
      </c>
      <c r="H248">
        <v>2</v>
      </c>
      <c r="I248">
        <v>131.09036599999999</v>
      </c>
      <c r="J248">
        <v>-10</v>
      </c>
      <c r="N248" s="25" t="s">
        <v>1234</v>
      </c>
      <c r="O248" s="25" t="s">
        <v>1235</v>
      </c>
      <c r="P248" s="26">
        <v>42623</v>
      </c>
      <c r="Q248" s="25" t="s">
        <v>268</v>
      </c>
      <c r="R248" s="25" t="s">
        <v>47</v>
      </c>
    </row>
    <row r="249" spans="1:18" x14ac:dyDescent="0.25">
      <c r="A249">
        <v>29042</v>
      </c>
      <c r="B249" t="s">
        <v>251</v>
      </c>
      <c r="C249" t="s">
        <v>588</v>
      </c>
      <c r="D249" t="s">
        <v>97</v>
      </c>
      <c r="E249" t="s">
        <v>64</v>
      </c>
      <c r="F249">
        <v>51</v>
      </c>
      <c r="G249" s="1">
        <v>42761</v>
      </c>
      <c r="I249">
        <v>189.65520000000001</v>
      </c>
      <c r="J249">
        <v>-3</v>
      </c>
      <c r="N249" s="27" t="s">
        <v>1236</v>
      </c>
      <c r="O249" s="27" t="s">
        <v>1237</v>
      </c>
      <c r="P249" s="28"/>
      <c r="Q249" s="27" t="s">
        <v>159</v>
      </c>
      <c r="R249" s="27" t="s">
        <v>348</v>
      </c>
    </row>
    <row r="250" spans="1:18" x14ac:dyDescent="0.25">
      <c r="A250">
        <v>29041</v>
      </c>
      <c r="B250" t="s">
        <v>181</v>
      </c>
      <c r="C250" t="s">
        <v>182</v>
      </c>
      <c r="D250" t="s">
        <v>88</v>
      </c>
      <c r="E250">
        <v>37</v>
      </c>
      <c r="F250">
        <v>51</v>
      </c>
      <c r="G250" s="1">
        <v>42761</v>
      </c>
      <c r="I250">
        <v>110.1991</v>
      </c>
      <c r="J250">
        <v>-2</v>
      </c>
      <c r="N250" s="25" t="s">
        <v>719</v>
      </c>
      <c r="O250" s="25" t="s">
        <v>720</v>
      </c>
      <c r="P250" s="26"/>
      <c r="Q250" s="25" t="s">
        <v>41</v>
      </c>
      <c r="R250" s="25" t="s">
        <v>350</v>
      </c>
    </row>
    <row r="251" spans="1:18" x14ac:dyDescent="0.25">
      <c r="A251">
        <v>29040</v>
      </c>
      <c r="B251" t="s">
        <v>448</v>
      </c>
      <c r="C251" t="s">
        <v>449</v>
      </c>
      <c r="D251" t="s">
        <v>41</v>
      </c>
      <c r="E251" t="s">
        <v>64</v>
      </c>
      <c r="F251">
        <v>51</v>
      </c>
      <c r="G251" s="1">
        <v>42761</v>
      </c>
      <c r="I251">
        <v>94.844443999999996</v>
      </c>
      <c r="J251">
        <v>-1</v>
      </c>
      <c r="N251" s="27" t="s">
        <v>718</v>
      </c>
      <c r="O251" s="27" t="s">
        <v>613</v>
      </c>
      <c r="P251" s="28">
        <v>42587</v>
      </c>
      <c r="Q251" s="27" t="s">
        <v>122</v>
      </c>
      <c r="R251" s="27" t="s">
        <v>339</v>
      </c>
    </row>
    <row r="252" spans="1:18" x14ac:dyDescent="0.25">
      <c r="A252">
        <v>29039</v>
      </c>
      <c r="B252" t="s">
        <v>266</v>
      </c>
      <c r="C252" t="s">
        <v>267</v>
      </c>
      <c r="D252" t="s">
        <v>88</v>
      </c>
      <c r="E252">
        <v>37</v>
      </c>
      <c r="F252">
        <v>51</v>
      </c>
      <c r="G252" s="1">
        <v>42761</v>
      </c>
      <c r="I252">
        <v>71.923077000000006</v>
      </c>
      <c r="J252">
        <v>-2</v>
      </c>
      <c r="N252" s="25" t="s">
        <v>1238</v>
      </c>
      <c r="O252" s="25" t="s">
        <v>1239</v>
      </c>
      <c r="P252" s="26"/>
      <c r="Q252" s="25" t="s">
        <v>1240</v>
      </c>
      <c r="R252" s="25" t="s">
        <v>47</v>
      </c>
    </row>
    <row r="253" spans="1:18" x14ac:dyDescent="0.25">
      <c r="A253">
        <v>29038</v>
      </c>
      <c r="B253" t="s">
        <v>507</v>
      </c>
      <c r="C253" t="s">
        <v>508</v>
      </c>
      <c r="D253" t="s">
        <v>50</v>
      </c>
      <c r="E253">
        <v>16</v>
      </c>
      <c r="F253">
        <v>51</v>
      </c>
      <c r="G253" s="1">
        <v>42761</v>
      </c>
      <c r="I253">
        <v>190.14285699999999</v>
      </c>
      <c r="J253">
        <v>-1</v>
      </c>
      <c r="N253" s="27" t="s">
        <v>1241</v>
      </c>
      <c r="O253" s="27" t="s">
        <v>1242</v>
      </c>
      <c r="P253" s="28"/>
      <c r="Q253" s="27" t="s">
        <v>50</v>
      </c>
      <c r="R253" s="27" t="s">
        <v>350</v>
      </c>
    </row>
    <row r="254" spans="1:18" x14ac:dyDescent="0.25">
      <c r="A254">
        <v>29037</v>
      </c>
      <c r="B254" t="s">
        <v>141</v>
      </c>
      <c r="C254" t="s">
        <v>142</v>
      </c>
      <c r="D254" t="s">
        <v>88</v>
      </c>
      <c r="E254">
        <v>16</v>
      </c>
      <c r="F254">
        <v>51</v>
      </c>
      <c r="G254" s="1">
        <v>42761</v>
      </c>
      <c r="H254">
        <v>2</v>
      </c>
      <c r="I254">
        <v>40.856200000000001</v>
      </c>
      <c r="J254">
        <v>-10</v>
      </c>
      <c r="N254" s="25" t="s">
        <v>1243</v>
      </c>
      <c r="O254" s="25" t="s">
        <v>1244</v>
      </c>
      <c r="P254" s="26">
        <v>42623</v>
      </c>
      <c r="Q254" s="25" t="s">
        <v>268</v>
      </c>
      <c r="R254" s="25" t="s">
        <v>47</v>
      </c>
    </row>
    <row r="255" spans="1:18" x14ac:dyDescent="0.25">
      <c r="A255">
        <v>29036</v>
      </c>
      <c r="B255" t="s">
        <v>98</v>
      </c>
      <c r="C255" t="s">
        <v>99</v>
      </c>
      <c r="D255" t="s">
        <v>88</v>
      </c>
      <c r="E255">
        <v>16</v>
      </c>
      <c r="F255">
        <v>51</v>
      </c>
      <c r="G255" s="1">
        <v>42761</v>
      </c>
      <c r="I255">
        <v>47.538277000000001</v>
      </c>
      <c r="J255">
        <v>-10</v>
      </c>
      <c r="N255" s="27" t="s">
        <v>1245</v>
      </c>
      <c r="O255" s="27" t="s">
        <v>1246</v>
      </c>
      <c r="P255" s="28"/>
      <c r="Q255" s="27" t="s">
        <v>1247</v>
      </c>
      <c r="R255" s="27" t="s">
        <v>350</v>
      </c>
    </row>
    <row r="256" spans="1:18" x14ac:dyDescent="0.25">
      <c r="A256">
        <v>29036</v>
      </c>
      <c r="B256" t="s">
        <v>251</v>
      </c>
      <c r="C256" t="s">
        <v>588</v>
      </c>
      <c r="D256" t="s">
        <v>97</v>
      </c>
      <c r="E256">
        <v>16</v>
      </c>
      <c r="F256">
        <v>51</v>
      </c>
      <c r="G256" s="1">
        <v>42761</v>
      </c>
      <c r="I256">
        <v>107.7587</v>
      </c>
      <c r="J256">
        <v>-5</v>
      </c>
      <c r="N256" s="25" t="s">
        <v>1248</v>
      </c>
      <c r="O256" s="25" t="s">
        <v>1249</v>
      </c>
      <c r="P256" s="26"/>
      <c r="Q256" s="25" t="s">
        <v>44</v>
      </c>
      <c r="R256" s="25" t="s">
        <v>348</v>
      </c>
    </row>
    <row r="257" spans="1:18" x14ac:dyDescent="0.25">
      <c r="A257">
        <v>29035</v>
      </c>
      <c r="B257" t="s">
        <v>209</v>
      </c>
      <c r="C257" t="s">
        <v>599</v>
      </c>
      <c r="D257" t="s">
        <v>41</v>
      </c>
      <c r="E257">
        <v>99</v>
      </c>
      <c r="F257">
        <v>51</v>
      </c>
      <c r="G257" s="1">
        <v>42761</v>
      </c>
      <c r="I257">
        <v>42.166666999999997</v>
      </c>
      <c r="J257">
        <v>-5</v>
      </c>
      <c r="N257" s="27" t="s">
        <v>123</v>
      </c>
      <c r="O257" s="27" t="s">
        <v>124</v>
      </c>
      <c r="P257" s="28"/>
      <c r="Q257" s="27" t="s">
        <v>44</v>
      </c>
      <c r="R257" s="27" t="s">
        <v>348</v>
      </c>
    </row>
    <row r="258" spans="1:18" x14ac:dyDescent="0.25">
      <c r="A258">
        <v>29034</v>
      </c>
      <c r="B258" t="s">
        <v>251</v>
      </c>
      <c r="C258" t="s">
        <v>588</v>
      </c>
      <c r="D258" t="s">
        <v>97</v>
      </c>
      <c r="E258">
        <v>405</v>
      </c>
      <c r="F258">
        <v>51</v>
      </c>
      <c r="G258" s="1">
        <v>42761</v>
      </c>
      <c r="I258">
        <v>112.069</v>
      </c>
      <c r="J258">
        <v>-1</v>
      </c>
      <c r="N258" s="25" t="s">
        <v>484</v>
      </c>
      <c r="O258" s="25" t="s">
        <v>485</v>
      </c>
      <c r="P258" s="26"/>
      <c r="Q258" s="25" t="s">
        <v>34</v>
      </c>
      <c r="R258" s="25" t="s">
        <v>339</v>
      </c>
    </row>
    <row r="259" spans="1:18" x14ac:dyDescent="0.25">
      <c r="A259">
        <v>29034</v>
      </c>
      <c r="B259" t="s">
        <v>197</v>
      </c>
      <c r="C259" t="s">
        <v>198</v>
      </c>
      <c r="D259" t="s">
        <v>117</v>
      </c>
      <c r="E259">
        <v>405</v>
      </c>
      <c r="F259">
        <v>51</v>
      </c>
      <c r="G259" s="1">
        <v>42761</v>
      </c>
      <c r="I259">
        <v>33</v>
      </c>
      <c r="J259">
        <v>-3</v>
      </c>
      <c r="N259" s="27" t="s">
        <v>1250</v>
      </c>
      <c r="O259" s="27" t="s">
        <v>1251</v>
      </c>
      <c r="P259" s="28"/>
      <c r="Q259" s="27" t="s">
        <v>18</v>
      </c>
      <c r="R259" s="27" t="s">
        <v>350</v>
      </c>
    </row>
    <row r="260" spans="1:18" x14ac:dyDescent="0.25">
      <c r="A260">
        <v>29034</v>
      </c>
      <c r="B260" t="s">
        <v>210</v>
      </c>
      <c r="C260" t="s">
        <v>211</v>
      </c>
      <c r="D260" t="s">
        <v>463</v>
      </c>
      <c r="E260">
        <v>405</v>
      </c>
      <c r="F260">
        <v>51</v>
      </c>
      <c r="G260" s="1">
        <v>42761</v>
      </c>
      <c r="I260">
        <v>109.71216699999999</v>
      </c>
      <c r="J260">
        <v>-1</v>
      </c>
      <c r="N260" s="25" t="s">
        <v>819</v>
      </c>
      <c r="O260" s="25" t="s">
        <v>820</v>
      </c>
      <c r="P260" s="26">
        <v>42587</v>
      </c>
      <c r="Q260" s="25" t="s">
        <v>122</v>
      </c>
      <c r="R260" s="25" t="s">
        <v>339</v>
      </c>
    </row>
    <row r="261" spans="1:18" x14ac:dyDescent="0.25">
      <c r="A261">
        <v>29033</v>
      </c>
      <c r="B261" t="s">
        <v>125</v>
      </c>
      <c r="C261" t="s">
        <v>126</v>
      </c>
      <c r="D261" t="s">
        <v>34</v>
      </c>
      <c r="E261">
        <v>505</v>
      </c>
      <c r="F261">
        <v>51</v>
      </c>
      <c r="G261" s="1">
        <v>42761</v>
      </c>
      <c r="I261">
        <v>171.28882999999999</v>
      </c>
      <c r="J261">
        <v>-6</v>
      </c>
      <c r="N261" s="27" t="s">
        <v>1252</v>
      </c>
      <c r="O261" s="27" t="s">
        <v>1253</v>
      </c>
      <c r="P261" s="28"/>
      <c r="Q261" s="27" t="s">
        <v>33</v>
      </c>
      <c r="R261" s="27" t="s">
        <v>349</v>
      </c>
    </row>
    <row r="262" spans="1:18" x14ac:dyDescent="0.25">
      <c r="A262">
        <v>29033</v>
      </c>
      <c r="B262" t="s">
        <v>689</v>
      </c>
      <c r="C262" t="s">
        <v>690</v>
      </c>
      <c r="D262" t="s">
        <v>34</v>
      </c>
      <c r="E262">
        <v>505</v>
      </c>
      <c r="F262">
        <v>51</v>
      </c>
      <c r="G262" s="1">
        <v>42761</v>
      </c>
      <c r="I262">
        <v>403.066755</v>
      </c>
      <c r="J262">
        <v>-4</v>
      </c>
      <c r="N262" s="25" t="s">
        <v>1254</v>
      </c>
      <c r="O262" s="25" t="s">
        <v>1255</v>
      </c>
      <c r="P262" s="26"/>
      <c r="Q262" s="25" t="s">
        <v>33</v>
      </c>
      <c r="R262" s="25" t="s">
        <v>349</v>
      </c>
    </row>
    <row r="263" spans="1:18" x14ac:dyDescent="0.25">
      <c r="A263">
        <v>29032</v>
      </c>
      <c r="B263" t="s">
        <v>490</v>
      </c>
      <c r="C263" t="s">
        <v>754</v>
      </c>
      <c r="D263" t="s">
        <v>34</v>
      </c>
      <c r="E263">
        <v>556</v>
      </c>
      <c r="F263">
        <v>51</v>
      </c>
      <c r="G263" s="1">
        <v>42761</v>
      </c>
      <c r="I263">
        <v>124.831461</v>
      </c>
      <c r="J263">
        <v>-1</v>
      </c>
      <c r="N263" s="27" t="s">
        <v>1256</v>
      </c>
      <c r="O263" s="27" t="s">
        <v>1257</v>
      </c>
      <c r="P263" s="28">
        <v>42623</v>
      </c>
      <c r="Q263" s="27" t="s">
        <v>268</v>
      </c>
      <c r="R263" s="27" t="s">
        <v>47</v>
      </c>
    </row>
    <row r="264" spans="1:18" x14ac:dyDescent="0.25">
      <c r="A264">
        <v>29032</v>
      </c>
      <c r="B264" t="s">
        <v>251</v>
      </c>
      <c r="C264" t="s">
        <v>588</v>
      </c>
      <c r="D264" t="s">
        <v>97</v>
      </c>
      <c r="E264">
        <v>556</v>
      </c>
      <c r="F264">
        <v>51</v>
      </c>
      <c r="G264" s="1">
        <v>42761</v>
      </c>
      <c r="I264">
        <v>112.069</v>
      </c>
      <c r="J264">
        <v>-3</v>
      </c>
      <c r="N264" s="25" t="s">
        <v>1258</v>
      </c>
      <c r="O264" s="25" t="s">
        <v>1259</v>
      </c>
      <c r="P264" s="26"/>
      <c r="Q264" s="25" t="s">
        <v>193</v>
      </c>
      <c r="R264" s="25" t="s">
        <v>47</v>
      </c>
    </row>
    <row r="265" spans="1:18" x14ac:dyDescent="0.25">
      <c r="A265">
        <v>29031</v>
      </c>
      <c r="B265" t="s">
        <v>26</v>
      </c>
      <c r="C265" t="s">
        <v>27</v>
      </c>
      <c r="D265" t="s">
        <v>28</v>
      </c>
      <c r="E265">
        <v>497</v>
      </c>
      <c r="F265">
        <v>51</v>
      </c>
      <c r="G265" s="1">
        <v>42761</v>
      </c>
      <c r="I265">
        <v>4.3472</v>
      </c>
      <c r="J265">
        <v>-7</v>
      </c>
      <c r="N265" s="27" t="s">
        <v>1260</v>
      </c>
      <c r="O265" s="27" t="s">
        <v>1261</v>
      </c>
      <c r="P265" s="28"/>
      <c r="Q265" s="27" t="s">
        <v>33</v>
      </c>
      <c r="R265" s="27" t="s">
        <v>349</v>
      </c>
    </row>
    <row r="266" spans="1:18" x14ac:dyDescent="0.25">
      <c r="A266">
        <v>29031</v>
      </c>
      <c r="B266" t="s">
        <v>245</v>
      </c>
      <c r="C266" t="s">
        <v>246</v>
      </c>
      <c r="D266" t="s">
        <v>88</v>
      </c>
      <c r="E266">
        <v>497</v>
      </c>
      <c r="F266">
        <v>51</v>
      </c>
      <c r="G266" s="1">
        <v>42761</v>
      </c>
      <c r="I266">
        <v>63.090922999999997</v>
      </c>
      <c r="J266">
        <v>-1</v>
      </c>
      <c r="N266" s="25" t="s">
        <v>181</v>
      </c>
      <c r="O266" s="25" t="s">
        <v>182</v>
      </c>
      <c r="P266" s="26"/>
      <c r="Q266" s="25" t="s">
        <v>88</v>
      </c>
      <c r="R266" s="25" t="s">
        <v>348</v>
      </c>
    </row>
    <row r="267" spans="1:18" x14ac:dyDescent="0.25">
      <c r="A267">
        <v>29031</v>
      </c>
      <c r="B267" t="s">
        <v>42</v>
      </c>
      <c r="C267" t="s">
        <v>43</v>
      </c>
      <c r="D267" t="s">
        <v>100</v>
      </c>
      <c r="E267">
        <v>497</v>
      </c>
      <c r="F267">
        <v>51</v>
      </c>
      <c r="G267" s="1">
        <v>42761</v>
      </c>
      <c r="I267">
        <v>32.913649999999997</v>
      </c>
      <c r="J267">
        <v>-1</v>
      </c>
      <c r="N267" s="27" t="s">
        <v>813</v>
      </c>
      <c r="O267" s="27" t="s">
        <v>814</v>
      </c>
      <c r="P267" s="28"/>
      <c r="Q267" s="27" t="s">
        <v>88</v>
      </c>
      <c r="R267" s="27" t="s">
        <v>348</v>
      </c>
    </row>
    <row r="268" spans="1:18" x14ac:dyDescent="0.25">
      <c r="A268">
        <v>29030</v>
      </c>
      <c r="B268" t="s">
        <v>252</v>
      </c>
      <c r="C268" t="s">
        <v>253</v>
      </c>
      <c r="D268" t="s">
        <v>34</v>
      </c>
      <c r="E268">
        <v>54</v>
      </c>
      <c r="F268">
        <v>51</v>
      </c>
      <c r="G268" s="1">
        <v>42761</v>
      </c>
      <c r="I268">
        <v>249.82771500000001</v>
      </c>
      <c r="J268">
        <v>-1</v>
      </c>
      <c r="N268" s="25" t="s">
        <v>1262</v>
      </c>
      <c r="O268" s="25" t="s">
        <v>1263</v>
      </c>
      <c r="P268" s="26">
        <v>42686</v>
      </c>
      <c r="Q268" s="25" t="s">
        <v>268</v>
      </c>
      <c r="R268" s="25" t="s">
        <v>47</v>
      </c>
    </row>
    <row r="269" spans="1:18" x14ac:dyDescent="0.25">
      <c r="A269">
        <v>29029</v>
      </c>
      <c r="B269" t="s">
        <v>37</v>
      </c>
      <c r="C269" t="s">
        <v>38</v>
      </c>
      <c r="D269" t="s">
        <v>21</v>
      </c>
      <c r="E269">
        <v>418</v>
      </c>
      <c r="F269">
        <v>51</v>
      </c>
      <c r="G269" s="1">
        <v>42761</v>
      </c>
      <c r="I269">
        <v>131.09036599999999</v>
      </c>
      <c r="J269">
        <v>-2</v>
      </c>
      <c r="N269" s="27" t="s">
        <v>1264</v>
      </c>
      <c r="O269" s="27" t="s">
        <v>1265</v>
      </c>
      <c r="P269" s="28"/>
      <c r="Q269" s="27" t="s">
        <v>21</v>
      </c>
      <c r="R269" s="27" t="s">
        <v>348</v>
      </c>
    </row>
    <row r="270" spans="1:18" x14ac:dyDescent="0.25">
      <c r="A270">
        <v>29029</v>
      </c>
      <c r="B270" t="s">
        <v>194</v>
      </c>
      <c r="C270" t="s">
        <v>414</v>
      </c>
      <c r="D270" t="s">
        <v>33</v>
      </c>
      <c r="E270">
        <v>418</v>
      </c>
      <c r="F270">
        <v>51</v>
      </c>
      <c r="G270" s="1">
        <v>42761</v>
      </c>
      <c r="I270">
        <v>165</v>
      </c>
      <c r="J270">
        <v>-1</v>
      </c>
      <c r="N270" s="25" t="s">
        <v>1266</v>
      </c>
      <c r="O270" s="25" t="s">
        <v>1267</v>
      </c>
      <c r="P270" s="26">
        <v>42510</v>
      </c>
      <c r="Q270" s="25" t="s">
        <v>122</v>
      </c>
      <c r="R270" s="25" t="s">
        <v>339</v>
      </c>
    </row>
    <row r="271" spans="1:18" x14ac:dyDescent="0.25">
      <c r="A271">
        <v>29029</v>
      </c>
      <c r="B271" t="s">
        <v>301</v>
      </c>
      <c r="C271" t="s">
        <v>302</v>
      </c>
      <c r="D271" t="s">
        <v>50</v>
      </c>
      <c r="E271">
        <v>418</v>
      </c>
      <c r="F271">
        <v>51</v>
      </c>
      <c r="G271" s="1">
        <v>42761</v>
      </c>
      <c r="I271">
        <v>42.9</v>
      </c>
      <c r="J271">
        <v>-1</v>
      </c>
      <c r="N271" s="27" t="s">
        <v>1268</v>
      </c>
      <c r="O271" s="27" t="s">
        <v>1269</v>
      </c>
      <c r="P271" s="28"/>
      <c r="Q271" s="27" t="s">
        <v>18</v>
      </c>
      <c r="R271" s="27" t="s">
        <v>47</v>
      </c>
    </row>
    <row r="272" spans="1:18" x14ac:dyDescent="0.25">
      <c r="A272">
        <v>29029</v>
      </c>
      <c r="B272" t="s">
        <v>437</v>
      </c>
      <c r="C272" t="s">
        <v>438</v>
      </c>
      <c r="D272" t="s">
        <v>117</v>
      </c>
      <c r="E272">
        <v>418</v>
      </c>
      <c r="F272">
        <v>51</v>
      </c>
      <c r="G272" s="1">
        <v>42761</v>
      </c>
      <c r="I272">
        <v>110</v>
      </c>
      <c r="J272">
        <v>-1</v>
      </c>
      <c r="N272" s="25" t="s">
        <v>1270</v>
      </c>
      <c r="O272" s="25" t="s">
        <v>1271</v>
      </c>
      <c r="P272" s="26">
        <v>42623</v>
      </c>
      <c r="Q272" s="25" t="s">
        <v>268</v>
      </c>
      <c r="R272" s="25" t="s">
        <v>47</v>
      </c>
    </row>
    <row r="273" spans="1:18" x14ac:dyDescent="0.25">
      <c r="A273">
        <v>29029</v>
      </c>
      <c r="B273" t="s">
        <v>260</v>
      </c>
      <c r="C273" t="s">
        <v>261</v>
      </c>
      <c r="D273" t="s">
        <v>117</v>
      </c>
      <c r="E273">
        <v>418</v>
      </c>
      <c r="F273">
        <v>51</v>
      </c>
      <c r="G273" s="1">
        <v>42761</v>
      </c>
      <c r="I273">
        <v>37.4</v>
      </c>
      <c r="J273">
        <v>-1</v>
      </c>
      <c r="N273" s="27" t="s">
        <v>1272</v>
      </c>
      <c r="O273" s="27" t="s">
        <v>1273</v>
      </c>
      <c r="P273" s="28">
        <v>42623</v>
      </c>
      <c r="Q273" s="27" t="s">
        <v>268</v>
      </c>
      <c r="R273" s="27" t="s">
        <v>47</v>
      </c>
    </row>
    <row r="274" spans="1:18" x14ac:dyDescent="0.25">
      <c r="A274">
        <v>29029</v>
      </c>
      <c r="B274" t="s">
        <v>195</v>
      </c>
      <c r="C274" t="s">
        <v>196</v>
      </c>
      <c r="D274" t="s">
        <v>50</v>
      </c>
      <c r="E274">
        <v>418</v>
      </c>
      <c r="F274">
        <v>51</v>
      </c>
      <c r="G274" s="1">
        <v>42761</v>
      </c>
      <c r="I274">
        <v>17.600000000000001</v>
      </c>
      <c r="J274">
        <v>-1</v>
      </c>
      <c r="N274" s="25" t="s">
        <v>1003</v>
      </c>
      <c r="O274" s="25" t="s">
        <v>1004</v>
      </c>
      <c r="P274" s="26"/>
      <c r="Q274" s="25" t="s">
        <v>74</v>
      </c>
      <c r="R274" s="25" t="s">
        <v>339</v>
      </c>
    </row>
    <row r="275" spans="1:18" x14ac:dyDescent="0.25">
      <c r="A275">
        <v>29029</v>
      </c>
      <c r="B275" t="s">
        <v>29</v>
      </c>
      <c r="C275" t="s">
        <v>30</v>
      </c>
      <c r="D275" t="s">
        <v>21</v>
      </c>
      <c r="E275">
        <v>418</v>
      </c>
      <c r="F275">
        <v>51</v>
      </c>
      <c r="G275" s="1">
        <v>42761</v>
      </c>
      <c r="I275">
        <v>33.241120000000002</v>
      </c>
      <c r="J275">
        <v>-2</v>
      </c>
      <c r="N275" s="27" t="s">
        <v>1274</v>
      </c>
      <c r="O275" s="27" t="s">
        <v>1275</v>
      </c>
      <c r="P275" s="28"/>
      <c r="Q275" s="27" t="s">
        <v>450</v>
      </c>
      <c r="R275" s="27" t="s">
        <v>351</v>
      </c>
    </row>
    <row r="276" spans="1:18" x14ac:dyDescent="0.25">
      <c r="A276">
        <v>29029</v>
      </c>
      <c r="B276" t="s">
        <v>251</v>
      </c>
      <c r="C276" t="s">
        <v>588</v>
      </c>
      <c r="D276" t="s">
        <v>97</v>
      </c>
      <c r="E276">
        <v>418</v>
      </c>
      <c r="F276">
        <v>51</v>
      </c>
      <c r="G276" s="1">
        <v>42761</v>
      </c>
      <c r="I276">
        <v>112.069</v>
      </c>
      <c r="J276">
        <v>-1</v>
      </c>
      <c r="N276" s="25" t="s">
        <v>1276</v>
      </c>
      <c r="O276" s="25" t="s">
        <v>1277</v>
      </c>
      <c r="P276" s="26"/>
      <c r="Q276" s="25" t="s">
        <v>33</v>
      </c>
      <c r="R276" s="25" t="s">
        <v>349</v>
      </c>
    </row>
    <row r="277" spans="1:18" x14ac:dyDescent="0.25">
      <c r="A277">
        <v>29029</v>
      </c>
      <c r="B277" t="s">
        <v>151</v>
      </c>
      <c r="C277" t="s">
        <v>152</v>
      </c>
      <c r="D277" t="s">
        <v>34</v>
      </c>
      <c r="E277">
        <v>418</v>
      </c>
      <c r="F277">
        <v>51</v>
      </c>
      <c r="G277" s="1">
        <v>42761</v>
      </c>
      <c r="I277">
        <v>156.43659700000001</v>
      </c>
      <c r="J277">
        <v>-2</v>
      </c>
      <c r="N277" s="27" t="s">
        <v>1278</v>
      </c>
      <c r="O277" s="27" t="s">
        <v>1279</v>
      </c>
      <c r="P277" s="28"/>
      <c r="Q277" s="27" t="s">
        <v>33</v>
      </c>
      <c r="R277" s="27" t="s">
        <v>349</v>
      </c>
    </row>
    <row r="278" spans="1:18" x14ac:dyDescent="0.25">
      <c r="A278">
        <v>29028</v>
      </c>
      <c r="B278" t="s">
        <v>799</v>
      </c>
      <c r="C278" t="s">
        <v>800</v>
      </c>
      <c r="D278" t="s">
        <v>33</v>
      </c>
      <c r="E278">
        <v>61</v>
      </c>
      <c r="F278">
        <v>51</v>
      </c>
      <c r="G278" s="1">
        <v>42761</v>
      </c>
      <c r="I278">
        <v>880</v>
      </c>
      <c r="J278">
        <v>-1</v>
      </c>
      <c r="N278" s="25" t="s">
        <v>1280</v>
      </c>
      <c r="O278" s="25" t="s">
        <v>1281</v>
      </c>
      <c r="P278" s="26"/>
      <c r="Q278" s="25" t="s">
        <v>33</v>
      </c>
      <c r="R278" s="25" t="s">
        <v>349</v>
      </c>
    </row>
    <row r="279" spans="1:18" x14ac:dyDescent="0.25">
      <c r="A279">
        <v>29027</v>
      </c>
      <c r="B279" t="s">
        <v>429</v>
      </c>
      <c r="C279" t="s">
        <v>430</v>
      </c>
      <c r="D279" t="s">
        <v>47</v>
      </c>
      <c r="E279">
        <v>566</v>
      </c>
      <c r="F279">
        <v>51</v>
      </c>
      <c r="G279" s="1">
        <v>42761</v>
      </c>
      <c r="I279">
        <v>91.96</v>
      </c>
      <c r="J279">
        <v>-1</v>
      </c>
      <c r="N279" s="27" t="s">
        <v>1282</v>
      </c>
      <c r="O279" s="27" t="s">
        <v>1283</v>
      </c>
      <c r="P279" s="28"/>
      <c r="Q279" s="27" t="s">
        <v>1240</v>
      </c>
      <c r="R279" s="27" t="s">
        <v>47</v>
      </c>
    </row>
    <row r="280" spans="1:18" x14ac:dyDescent="0.25">
      <c r="A280">
        <v>29027</v>
      </c>
      <c r="B280" t="s">
        <v>328</v>
      </c>
      <c r="C280" t="s">
        <v>329</v>
      </c>
      <c r="D280" t="s">
        <v>159</v>
      </c>
      <c r="E280">
        <v>566</v>
      </c>
      <c r="F280">
        <v>51</v>
      </c>
      <c r="G280" s="1">
        <v>42761</v>
      </c>
      <c r="I280">
        <v>8.8000000000000007</v>
      </c>
      <c r="J280">
        <v>-1</v>
      </c>
      <c r="N280" s="25" t="s">
        <v>1284</v>
      </c>
      <c r="O280" s="25" t="s">
        <v>1285</v>
      </c>
      <c r="P280" s="26"/>
      <c r="Q280" s="25" t="s">
        <v>33</v>
      </c>
      <c r="R280" s="25" t="s">
        <v>349</v>
      </c>
    </row>
    <row r="281" spans="1:18" x14ac:dyDescent="0.25">
      <c r="A281">
        <v>29027</v>
      </c>
      <c r="B281" t="s">
        <v>141</v>
      </c>
      <c r="C281" t="s">
        <v>142</v>
      </c>
      <c r="D281" t="s">
        <v>88</v>
      </c>
      <c r="E281">
        <v>566</v>
      </c>
      <c r="F281">
        <v>51</v>
      </c>
      <c r="G281" s="1">
        <v>42761</v>
      </c>
      <c r="I281">
        <v>48.4</v>
      </c>
      <c r="J281">
        <v>-10</v>
      </c>
      <c r="N281" s="27" t="s">
        <v>1286</v>
      </c>
      <c r="O281" s="27" t="s">
        <v>1287</v>
      </c>
      <c r="P281" s="28">
        <v>42686</v>
      </c>
      <c r="Q281" s="27" t="s">
        <v>33</v>
      </c>
      <c r="R281" s="27" t="s">
        <v>339</v>
      </c>
    </row>
    <row r="282" spans="1:18" x14ac:dyDescent="0.25">
      <c r="A282">
        <v>29027</v>
      </c>
      <c r="B282" t="s">
        <v>801</v>
      </c>
      <c r="C282" t="s">
        <v>802</v>
      </c>
      <c r="D282" t="s">
        <v>85</v>
      </c>
      <c r="E282">
        <v>566</v>
      </c>
      <c r="F282">
        <v>51</v>
      </c>
      <c r="G282" s="1">
        <v>42761</v>
      </c>
      <c r="I282">
        <v>0</v>
      </c>
      <c r="J282">
        <v>-2</v>
      </c>
      <c r="N282" s="25" t="s">
        <v>157</v>
      </c>
      <c r="O282" s="25" t="s">
        <v>158</v>
      </c>
      <c r="P282" s="26"/>
      <c r="Q282" s="25" t="s">
        <v>50</v>
      </c>
      <c r="R282" s="25" t="s">
        <v>350</v>
      </c>
    </row>
    <row r="283" spans="1:18" x14ac:dyDescent="0.25">
      <c r="A283">
        <v>29027</v>
      </c>
      <c r="B283" t="s">
        <v>311</v>
      </c>
      <c r="C283" t="s">
        <v>312</v>
      </c>
      <c r="D283" t="s">
        <v>117</v>
      </c>
      <c r="E283">
        <v>566</v>
      </c>
      <c r="F283">
        <v>51</v>
      </c>
      <c r="G283" s="1">
        <v>42761</v>
      </c>
      <c r="I283">
        <v>34.32</v>
      </c>
      <c r="J283">
        <v>-2</v>
      </c>
      <c r="N283" s="27" t="s">
        <v>59</v>
      </c>
      <c r="O283" s="27" t="s">
        <v>60</v>
      </c>
      <c r="P283" s="28"/>
      <c r="Q283" s="27" t="s">
        <v>61</v>
      </c>
      <c r="R283" s="27" t="s">
        <v>339</v>
      </c>
    </row>
    <row r="284" spans="1:18" x14ac:dyDescent="0.25">
      <c r="A284">
        <v>29027</v>
      </c>
      <c r="B284" t="s">
        <v>535</v>
      </c>
      <c r="C284" t="s">
        <v>536</v>
      </c>
      <c r="D284" t="s">
        <v>21</v>
      </c>
      <c r="E284">
        <v>566</v>
      </c>
      <c r="F284">
        <v>51</v>
      </c>
      <c r="G284" s="1">
        <v>42761</v>
      </c>
      <c r="I284">
        <v>58.938659999999999</v>
      </c>
      <c r="J284">
        <v>-2</v>
      </c>
      <c r="N284" s="25" t="s">
        <v>1288</v>
      </c>
      <c r="O284" s="25" t="s">
        <v>1289</v>
      </c>
      <c r="P284" s="26">
        <v>42587</v>
      </c>
      <c r="Q284" s="25" t="s">
        <v>122</v>
      </c>
      <c r="R284" s="25" t="s">
        <v>339</v>
      </c>
    </row>
    <row r="285" spans="1:18" x14ac:dyDescent="0.25">
      <c r="A285">
        <v>29027</v>
      </c>
      <c r="B285" t="s">
        <v>48</v>
      </c>
      <c r="C285" t="s">
        <v>49</v>
      </c>
      <c r="D285" t="s">
        <v>50</v>
      </c>
      <c r="E285">
        <v>566</v>
      </c>
      <c r="F285">
        <v>51</v>
      </c>
      <c r="G285" s="1">
        <v>42761</v>
      </c>
      <c r="I285">
        <v>15.4</v>
      </c>
      <c r="J285">
        <v>-38</v>
      </c>
      <c r="N285" s="27" t="s">
        <v>693</v>
      </c>
      <c r="O285" s="27" t="s">
        <v>694</v>
      </c>
      <c r="P285" s="28"/>
      <c r="Q285" s="27" t="s">
        <v>33</v>
      </c>
      <c r="R285" s="27" t="s">
        <v>349</v>
      </c>
    </row>
    <row r="286" spans="1:18" x14ac:dyDescent="0.25">
      <c r="A286">
        <v>29027</v>
      </c>
      <c r="B286" t="s">
        <v>247</v>
      </c>
      <c r="C286" t="s">
        <v>248</v>
      </c>
      <c r="D286" t="s">
        <v>117</v>
      </c>
      <c r="E286">
        <v>566</v>
      </c>
      <c r="F286">
        <v>51</v>
      </c>
      <c r="G286" s="1">
        <v>42761</v>
      </c>
      <c r="I286">
        <v>19.8</v>
      </c>
      <c r="J286">
        <v>-14</v>
      </c>
      <c r="N286" s="25" t="s">
        <v>555</v>
      </c>
      <c r="O286" s="25" t="s">
        <v>556</v>
      </c>
      <c r="P286" s="26"/>
      <c r="Q286" s="25" t="s">
        <v>450</v>
      </c>
      <c r="R286" s="25" t="s">
        <v>351</v>
      </c>
    </row>
    <row r="287" spans="1:18" x14ac:dyDescent="0.25">
      <c r="A287">
        <v>29027</v>
      </c>
      <c r="B287" t="s">
        <v>155</v>
      </c>
      <c r="C287" t="s">
        <v>156</v>
      </c>
      <c r="D287" t="s">
        <v>100</v>
      </c>
      <c r="E287">
        <v>566</v>
      </c>
      <c r="F287">
        <v>51</v>
      </c>
      <c r="G287" s="1">
        <v>42761</v>
      </c>
      <c r="I287">
        <v>225.1634</v>
      </c>
      <c r="J287">
        <v>-5</v>
      </c>
      <c r="N287" s="27" t="s">
        <v>716</v>
      </c>
      <c r="O287" s="27" t="s">
        <v>717</v>
      </c>
      <c r="P287" s="28"/>
      <c r="Q287" s="27" t="s">
        <v>450</v>
      </c>
      <c r="R287" s="27" t="s">
        <v>351</v>
      </c>
    </row>
    <row r="288" spans="1:18" x14ac:dyDescent="0.25">
      <c r="A288">
        <v>29026</v>
      </c>
      <c r="B288" t="s">
        <v>157</v>
      </c>
      <c r="C288" t="s">
        <v>158</v>
      </c>
      <c r="D288" t="s">
        <v>50</v>
      </c>
      <c r="E288">
        <v>80</v>
      </c>
      <c r="F288">
        <v>51</v>
      </c>
      <c r="G288" s="1">
        <v>42761</v>
      </c>
      <c r="H288">
        <v>2</v>
      </c>
      <c r="I288">
        <v>9.9</v>
      </c>
      <c r="J288">
        <v>-1</v>
      </c>
      <c r="N288" s="25" t="s">
        <v>525</v>
      </c>
      <c r="O288" s="25" t="s">
        <v>526</v>
      </c>
      <c r="P288" s="26"/>
      <c r="Q288" s="25" t="s">
        <v>450</v>
      </c>
      <c r="R288" s="25" t="s">
        <v>351</v>
      </c>
    </row>
    <row r="289" spans="1:18" x14ac:dyDescent="0.25">
      <c r="A289">
        <v>29025</v>
      </c>
      <c r="B289" t="s">
        <v>24</v>
      </c>
      <c r="C289" t="s">
        <v>25</v>
      </c>
      <c r="D289" t="s">
        <v>21</v>
      </c>
      <c r="E289">
        <v>80</v>
      </c>
      <c r="F289">
        <v>51</v>
      </c>
      <c r="G289" s="1">
        <v>42761</v>
      </c>
      <c r="H289">
        <v>2</v>
      </c>
      <c r="I289">
        <v>102.314432</v>
      </c>
      <c r="J289">
        <v>-1</v>
      </c>
      <c r="N289" s="27" t="s">
        <v>380</v>
      </c>
      <c r="O289" s="27" t="s">
        <v>381</v>
      </c>
      <c r="P289" s="28"/>
      <c r="Q289" s="27" t="s">
        <v>122</v>
      </c>
      <c r="R289" s="27" t="s">
        <v>339</v>
      </c>
    </row>
    <row r="290" spans="1:18" x14ac:dyDescent="0.25">
      <c r="A290">
        <v>29025</v>
      </c>
      <c r="B290" t="s">
        <v>48</v>
      </c>
      <c r="C290" t="s">
        <v>49</v>
      </c>
      <c r="D290" t="s">
        <v>50</v>
      </c>
      <c r="E290">
        <v>80</v>
      </c>
      <c r="F290">
        <v>51</v>
      </c>
      <c r="G290" s="1">
        <v>42761</v>
      </c>
      <c r="H290">
        <v>2</v>
      </c>
      <c r="I290">
        <v>9.9</v>
      </c>
      <c r="J290">
        <v>-2</v>
      </c>
      <c r="N290" s="25" t="s">
        <v>910</v>
      </c>
      <c r="O290" s="25" t="s">
        <v>1290</v>
      </c>
      <c r="P290" s="26"/>
      <c r="Q290" s="25" t="s">
        <v>34</v>
      </c>
      <c r="R290" s="25" t="s">
        <v>339</v>
      </c>
    </row>
    <row r="291" spans="1:18" x14ac:dyDescent="0.25">
      <c r="A291">
        <v>29025</v>
      </c>
      <c r="B291" t="s">
        <v>29</v>
      </c>
      <c r="C291" t="s">
        <v>30</v>
      </c>
      <c r="D291" t="s">
        <v>21</v>
      </c>
      <c r="E291">
        <v>80</v>
      </c>
      <c r="F291">
        <v>51</v>
      </c>
      <c r="G291" s="1">
        <v>42761</v>
      </c>
      <c r="H291">
        <v>2</v>
      </c>
      <c r="I291">
        <v>33.241120000000002</v>
      </c>
      <c r="J291">
        <v>-2</v>
      </c>
      <c r="N291" s="27" t="s">
        <v>226</v>
      </c>
      <c r="O291" s="27" t="s">
        <v>227</v>
      </c>
      <c r="P291" s="28"/>
      <c r="Q291" s="27" t="s">
        <v>193</v>
      </c>
      <c r="R291" s="27" t="s">
        <v>349</v>
      </c>
    </row>
    <row r="292" spans="1:18" x14ac:dyDescent="0.25">
      <c r="A292">
        <v>29024</v>
      </c>
      <c r="B292" t="s">
        <v>457</v>
      </c>
      <c r="C292" t="s">
        <v>458</v>
      </c>
      <c r="D292" t="s">
        <v>34</v>
      </c>
      <c r="E292" t="s">
        <v>64</v>
      </c>
      <c r="F292">
        <v>51</v>
      </c>
      <c r="G292" s="1">
        <v>42761</v>
      </c>
      <c r="H292">
        <v>2</v>
      </c>
      <c r="I292">
        <v>244.71910099999999</v>
      </c>
      <c r="J292">
        <v>-1</v>
      </c>
      <c r="N292" s="25" t="s">
        <v>417</v>
      </c>
      <c r="O292" s="25" t="s">
        <v>418</v>
      </c>
      <c r="P292" s="26"/>
      <c r="Q292" s="25" t="s">
        <v>50</v>
      </c>
      <c r="R292" s="25" t="s">
        <v>350</v>
      </c>
    </row>
    <row r="293" spans="1:18" x14ac:dyDescent="0.25">
      <c r="A293">
        <v>29023</v>
      </c>
      <c r="B293" t="s">
        <v>252</v>
      </c>
      <c r="C293" t="s">
        <v>253</v>
      </c>
      <c r="D293" t="s">
        <v>34</v>
      </c>
      <c r="E293">
        <v>81</v>
      </c>
      <c r="F293">
        <v>51</v>
      </c>
      <c r="G293" s="1">
        <v>42761</v>
      </c>
      <c r="I293">
        <v>249.82771500000001</v>
      </c>
      <c r="J293">
        <v>-3</v>
      </c>
      <c r="N293" s="27" t="s">
        <v>75</v>
      </c>
      <c r="O293" s="27" t="s">
        <v>76</v>
      </c>
      <c r="P293" s="28"/>
      <c r="Q293" s="27" t="s">
        <v>33</v>
      </c>
      <c r="R293" s="27" t="s">
        <v>349</v>
      </c>
    </row>
    <row r="294" spans="1:18" x14ac:dyDescent="0.25">
      <c r="A294">
        <v>29022</v>
      </c>
      <c r="B294" t="s">
        <v>139</v>
      </c>
      <c r="C294" t="s">
        <v>140</v>
      </c>
      <c r="D294" t="s">
        <v>34</v>
      </c>
      <c r="E294" t="s">
        <v>64</v>
      </c>
      <c r="F294">
        <v>51</v>
      </c>
      <c r="G294" s="1">
        <v>42761</v>
      </c>
      <c r="I294">
        <v>335.91610500000002</v>
      </c>
      <c r="J294">
        <v>-1</v>
      </c>
      <c r="N294" s="25" t="s">
        <v>1291</v>
      </c>
      <c r="O294" s="25" t="s">
        <v>1292</v>
      </c>
      <c r="P294" s="26"/>
      <c r="Q294" s="25" t="s">
        <v>33</v>
      </c>
      <c r="R294" s="25" t="s">
        <v>349</v>
      </c>
    </row>
    <row r="295" spans="1:18" x14ac:dyDescent="0.25">
      <c r="A295">
        <v>29021</v>
      </c>
      <c r="B295" t="s">
        <v>425</v>
      </c>
      <c r="C295" t="s">
        <v>426</v>
      </c>
      <c r="D295" t="s">
        <v>461</v>
      </c>
      <c r="E295">
        <v>355</v>
      </c>
      <c r="F295">
        <v>51</v>
      </c>
      <c r="G295" s="1">
        <v>42761</v>
      </c>
      <c r="I295">
        <v>40.620739</v>
      </c>
      <c r="J295">
        <v>-1</v>
      </c>
      <c r="N295" s="27" t="s">
        <v>1293</v>
      </c>
      <c r="O295" s="27" t="s">
        <v>1294</v>
      </c>
      <c r="P295" s="28"/>
      <c r="Q295" s="27" t="s">
        <v>268</v>
      </c>
      <c r="R295" s="27" t="s">
        <v>47</v>
      </c>
    </row>
    <row r="296" spans="1:18" x14ac:dyDescent="0.25">
      <c r="A296">
        <v>29020</v>
      </c>
      <c r="B296" t="s">
        <v>214</v>
      </c>
      <c r="C296" t="s">
        <v>215</v>
      </c>
      <c r="D296" t="s">
        <v>17</v>
      </c>
      <c r="E296">
        <v>355</v>
      </c>
      <c r="F296">
        <v>51</v>
      </c>
      <c r="G296" s="1">
        <v>42761</v>
      </c>
      <c r="I296">
        <v>12</v>
      </c>
      <c r="J296">
        <v>-1</v>
      </c>
      <c r="N296" s="25" t="s">
        <v>13</v>
      </c>
      <c r="O296" s="25" t="s">
        <v>14</v>
      </c>
      <c r="P296" s="26"/>
      <c r="Q296" s="25" t="s">
        <v>10</v>
      </c>
      <c r="R296" s="25" t="s">
        <v>351</v>
      </c>
    </row>
    <row r="297" spans="1:18" x14ac:dyDescent="0.25">
      <c r="A297">
        <v>29020</v>
      </c>
      <c r="B297" t="s">
        <v>216</v>
      </c>
      <c r="C297" t="s">
        <v>217</v>
      </c>
      <c r="D297" t="s">
        <v>17</v>
      </c>
      <c r="E297">
        <v>355</v>
      </c>
      <c r="F297">
        <v>51</v>
      </c>
      <c r="G297" s="1">
        <v>42761</v>
      </c>
      <c r="I297">
        <v>12</v>
      </c>
      <c r="J297">
        <v>-1</v>
      </c>
      <c r="N297" s="27" t="s">
        <v>256</v>
      </c>
      <c r="O297" s="27" t="s">
        <v>257</v>
      </c>
      <c r="P297" s="28"/>
      <c r="Q297" s="27" t="s">
        <v>34</v>
      </c>
      <c r="R297" s="27" t="s">
        <v>339</v>
      </c>
    </row>
    <row r="298" spans="1:18" x14ac:dyDescent="0.25">
      <c r="A298">
        <v>29020</v>
      </c>
      <c r="B298" t="s">
        <v>89</v>
      </c>
      <c r="C298" t="s">
        <v>90</v>
      </c>
      <c r="D298" t="s">
        <v>17</v>
      </c>
      <c r="E298">
        <v>355</v>
      </c>
      <c r="F298">
        <v>51</v>
      </c>
      <c r="G298" s="1">
        <v>42761</v>
      </c>
      <c r="I298">
        <v>12</v>
      </c>
      <c r="J298">
        <v>-1</v>
      </c>
      <c r="N298" s="25" t="s">
        <v>389</v>
      </c>
      <c r="O298" s="25" t="s">
        <v>390</v>
      </c>
      <c r="P298" s="26"/>
      <c r="Q298" s="25" t="s">
        <v>85</v>
      </c>
      <c r="R298" s="25" t="s">
        <v>350</v>
      </c>
    </row>
    <row r="299" spans="1:18" x14ac:dyDescent="0.25">
      <c r="A299">
        <v>29020</v>
      </c>
      <c r="B299" t="s">
        <v>51</v>
      </c>
      <c r="C299" t="s">
        <v>52</v>
      </c>
      <c r="D299" t="s">
        <v>17</v>
      </c>
      <c r="E299">
        <v>355</v>
      </c>
      <c r="F299">
        <v>51</v>
      </c>
      <c r="G299" s="1">
        <v>42761</v>
      </c>
      <c r="I299">
        <v>12</v>
      </c>
      <c r="J299">
        <v>-3</v>
      </c>
      <c r="N299" s="27" t="s">
        <v>453</v>
      </c>
      <c r="O299" s="27" t="s">
        <v>454</v>
      </c>
      <c r="P299" s="28">
        <v>42587</v>
      </c>
      <c r="Q299" s="27" t="s">
        <v>122</v>
      </c>
      <c r="R299" s="27" t="s">
        <v>339</v>
      </c>
    </row>
    <row r="300" spans="1:18" x14ac:dyDescent="0.25">
      <c r="A300">
        <v>29019</v>
      </c>
      <c r="B300" t="s">
        <v>464</v>
      </c>
      <c r="C300" t="s">
        <v>465</v>
      </c>
      <c r="D300" t="s">
        <v>450</v>
      </c>
      <c r="E300" t="s">
        <v>64</v>
      </c>
      <c r="F300">
        <v>51</v>
      </c>
      <c r="G300" s="1">
        <v>42761</v>
      </c>
      <c r="H300">
        <v>2</v>
      </c>
      <c r="I300">
        <v>68.965599999999995</v>
      </c>
      <c r="J300">
        <v>-1</v>
      </c>
      <c r="N300" s="25" t="s">
        <v>258</v>
      </c>
      <c r="O300" s="25" t="s">
        <v>259</v>
      </c>
      <c r="P300" s="26"/>
      <c r="Q300" s="25" t="s">
        <v>34</v>
      </c>
      <c r="R300" s="25" t="s">
        <v>339</v>
      </c>
    </row>
    <row r="301" spans="1:18" x14ac:dyDescent="0.25">
      <c r="A301">
        <v>29019</v>
      </c>
      <c r="B301" t="s">
        <v>779</v>
      </c>
      <c r="C301" t="s">
        <v>780</v>
      </c>
      <c r="D301" t="s">
        <v>450</v>
      </c>
      <c r="E301" t="s">
        <v>64</v>
      </c>
      <c r="F301">
        <v>51</v>
      </c>
      <c r="G301" s="1">
        <v>42761</v>
      </c>
      <c r="H301">
        <v>2</v>
      </c>
      <c r="I301">
        <v>68.965599999999995</v>
      </c>
      <c r="J301">
        <v>-1</v>
      </c>
      <c r="N301" s="27" t="s">
        <v>379</v>
      </c>
      <c r="O301" s="27" t="s">
        <v>626</v>
      </c>
      <c r="P301" s="28"/>
      <c r="Q301" s="27" t="s">
        <v>34</v>
      </c>
      <c r="R301" s="27" t="s">
        <v>339</v>
      </c>
    </row>
    <row r="302" spans="1:18" x14ac:dyDescent="0.25">
      <c r="A302">
        <v>29019</v>
      </c>
      <c r="B302" t="s">
        <v>466</v>
      </c>
      <c r="C302" t="s">
        <v>467</v>
      </c>
      <c r="D302" t="s">
        <v>450</v>
      </c>
      <c r="E302" t="s">
        <v>64</v>
      </c>
      <c r="F302">
        <v>51</v>
      </c>
      <c r="G302" s="1">
        <v>42761</v>
      </c>
      <c r="H302">
        <v>2</v>
      </c>
      <c r="I302">
        <v>68.965599999999995</v>
      </c>
      <c r="J302">
        <v>-1</v>
      </c>
      <c r="N302" s="25" t="s">
        <v>457</v>
      </c>
      <c r="O302" s="25" t="s">
        <v>458</v>
      </c>
      <c r="P302" s="26">
        <v>42587</v>
      </c>
      <c r="Q302" s="25" t="s">
        <v>122</v>
      </c>
      <c r="R302" s="25" t="s">
        <v>339</v>
      </c>
    </row>
    <row r="303" spans="1:18" x14ac:dyDescent="0.25">
      <c r="A303">
        <v>29019</v>
      </c>
      <c r="B303" t="s">
        <v>468</v>
      </c>
      <c r="C303" t="s">
        <v>469</v>
      </c>
      <c r="D303" t="s">
        <v>450</v>
      </c>
      <c r="E303" t="s">
        <v>64</v>
      </c>
      <c r="F303">
        <v>51</v>
      </c>
      <c r="G303" s="1">
        <v>42761</v>
      </c>
      <c r="H303">
        <v>2</v>
      </c>
      <c r="I303">
        <v>68.965599999999995</v>
      </c>
      <c r="J303">
        <v>-1</v>
      </c>
      <c r="N303" s="27" t="s">
        <v>533</v>
      </c>
      <c r="O303" s="27" t="s">
        <v>534</v>
      </c>
      <c r="P303" s="28"/>
      <c r="Q303" s="27" t="s">
        <v>34</v>
      </c>
      <c r="R303" s="27" t="s">
        <v>339</v>
      </c>
    </row>
    <row r="304" spans="1:18" x14ac:dyDescent="0.25">
      <c r="A304">
        <v>29018</v>
      </c>
      <c r="B304" t="s">
        <v>332</v>
      </c>
      <c r="C304" t="s">
        <v>333</v>
      </c>
      <c r="D304" t="s">
        <v>21</v>
      </c>
      <c r="E304">
        <v>18</v>
      </c>
      <c r="F304">
        <v>51</v>
      </c>
      <c r="G304" s="1">
        <v>42761</v>
      </c>
      <c r="I304">
        <v>63.090922999999997</v>
      </c>
      <c r="J304">
        <v>-1</v>
      </c>
      <c r="N304" s="25" t="s">
        <v>799</v>
      </c>
      <c r="O304" s="25" t="s">
        <v>800</v>
      </c>
      <c r="P304" s="26"/>
      <c r="Q304" s="25" t="s">
        <v>33</v>
      </c>
      <c r="R304" s="25" t="s">
        <v>349</v>
      </c>
    </row>
    <row r="305" spans="1:18" x14ac:dyDescent="0.25">
      <c r="A305">
        <v>29018</v>
      </c>
      <c r="B305" t="s">
        <v>62</v>
      </c>
      <c r="C305" t="s">
        <v>63</v>
      </c>
      <c r="D305" t="s">
        <v>50</v>
      </c>
      <c r="E305">
        <v>18</v>
      </c>
      <c r="F305">
        <v>51</v>
      </c>
      <c r="G305" s="1">
        <v>42761</v>
      </c>
      <c r="I305">
        <v>115</v>
      </c>
      <c r="J305">
        <v>-3</v>
      </c>
      <c r="N305" s="27" t="s">
        <v>317</v>
      </c>
      <c r="O305" s="27" t="s">
        <v>318</v>
      </c>
      <c r="P305" s="28"/>
      <c r="Q305" s="27" t="s">
        <v>33</v>
      </c>
      <c r="R305" s="27" t="s">
        <v>349</v>
      </c>
    </row>
    <row r="306" spans="1:18" x14ac:dyDescent="0.25">
      <c r="A306">
        <v>29017</v>
      </c>
      <c r="B306" t="s">
        <v>125</v>
      </c>
      <c r="C306" t="s">
        <v>126</v>
      </c>
      <c r="D306" t="s">
        <v>34</v>
      </c>
      <c r="E306">
        <v>500</v>
      </c>
      <c r="F306">
        <v>51</v>
      </c>
      <c r="G306" s="1">
        <v>42761</v>
      </c>
      <c r="I306">
        <v>171.28882999999999</v>
      </c>
      <c r="J306">
        <v>-1</v>
      </c>
      <c r="N306" s="25" t="s">
        <v>103</v>
      </c>
      <c r="O306" s="25" t="s">
        <v>104</v>
      </c>
      <c r="P306" s="26"/>
      <c r="Q306" s="25" t="s">
        <v>21</v>
      </c>
      <c r="R306" s="25" t="s">
        <v>348</v>
      </c>
    </row>
    <row r="307" spans="1:18" x14ac:dyDescent="0.25">
      <c r="A307">
        <v>28992</v>
      </c>
      <c r="B307" t="s">
        <v>251</v>
      </c>
      <c r="C307" t="s">
        <v>588</v>
      </c>
      <c r="D307" t="s">
        <v>97</v>
      </c>
      <c r="E307">
        <v>355</v>
      </c>
      <c r="F307">
        <v>4</v>
      </c>
      <c r="G307" s="1">
        <v>42760</v>
      </c>
      <c r="I307">
        <v>112.069</v>
      </c>
      <c r="J307">
        <v>1</v>
      </c>
      <c r="N307" s="27" t="s">
        <v>862</v>
      </c>
      <c r="O307" s="27" t="s">
        <v>863</v>
      </c>
      <c r="P307" s="28"/>
      <c r="Q307" s="27" t="s">
        <v>21</v>
      </c>
      <c r="R307" s="27" t="s">
        <v>348</v>
      </c>
    </row>
    <row r="308" spans="1:18" x14ac:dyDescent="0.25">
      <c r="A308">
        <v>29016</v>
      </c>
      <c r="B308" t="s">
        <v>123</v>
      </c>
      <c r="C308" t="s">
        <v>124</v>
      </c>
      <c r="D308" t="s">
        <v>44</v>
      </c>
      <c r="E308">
        <v>355</v>
      </c>
      <c r="F308">
        <v>51</v>
      </c>
      <c r="G308" s="1">
        <v>42760</v>
      </c>
      <c r="I308">
        <v>144.19313299999999</v>
      </c>
      <c r="J308">
        <v>-2</v>
      </c>
      <c r="N308" s="25" t="s">
        <v>101</v>
      </c>
      <c r="O308" s="25" t="s">
        <v>102</v>
      </c>
      <c r="P308" s="26"/>
      <c r="Q308" s="25" t="s">
        <v>21</v>
      </c>
      <c r="R308" s="25" t="s">
        <v>348</v>
      </c>
    </row>
    <row r="309" spans="1:18" x14ac:dyDescent="0.25">
      <c r="A309">
        <v>29015</v>
      </c>
      <c r="B309" t="s">
        <v>803</v>
      </c>
      <c r="C309" t="s">
        <v>804</v>
      </c>
      <c r="D309" t="s">
        <v>18</v>
      </c>
      <c r="E309">
        <v>100</v>
      </c>
      <c r="F309">
        <v>51</v>
      </c>
      <c r="G309" s="1">
        <v>42760</v>
      </c>
      <c r="H309">
        <v>2</v>
      </c>
      <c r="I309">
        <v>129.31209999999999</v>
      </c>
      <c r="J309">
        <v>-1</v>
      </c>
      <c r="N309" s="27" t="s">
        <v>864</v>
      </c>
      <c r="O309" s="27" t="s">
        <v>865</v>
      </c>
      <c r="P309" s="28"/>
      <c r="Q309" s="27" t="s">
        <v>21</v>
      </c>
      <c r="R309" s="27" t="s">
        <v>348</v>
      </c>
    </row>
    <row r="310" spans="1:18" x14ac:dyDescent="0.25">
      <c r="A310">
        <v>29014</v>
      </c>
      <c r="B310" t="s">
        <v>797</v>
      </c>
      <c r="C310" t="s">
        <v>798</v>
      </c>
      <c r="D310" t="s">
        <v>21</v>
      </c>
      <c r="E310" t="s">
        <v>64</v>
      </c>
      <c r="F310">
        <v>51</v>
      </c>
      <c r="G310" s="1">
        <v>42760</v>
      </c>
      <c r="H310">
        <v>2</v>
      </c>
      <c r="I310">
        <v>73.191800000000001</v>
      </c>
      <c r="J310">
        <v>-2</v>
      </c>
      <c r="N310" s="25" t="s">
        <v>459</v>
      </c>
      <c r="O310" s="25" t="s">
        <v>460</v>
      </c>
      <c r="P310" s="26">
        <v>42587</v>
      </c>
      <c r="Q310" s="25" t="s">
        <v>122</v>
      </c>
      <c r="R310" s="25" t="s">
        <v>339</v>
      </c>
    </row>
    <row r="311" spans="1:18" x14ac:dyDescent="0.25">
      <c r="A311">
        <v>29013</v>
      </c>
      <c r="B311" t="s">
        <v>577</v>
      </c>
      <c r="C311" t="s">
        <v>578</v>
      </c>
      <c r="D311" t="s">
        <v>122</v>
      </c>
      <c r="E311">
        <v>232</v>
      </c>
      <c r="F311">
        <v>51</v>
      </c>
      <c r="G311" s="1">
        <v>42760</v>
      </c>
      <c r="I311">
        <v>413.6</v>
      </c>
      <c r="J311">
        <v>-1</v>
      </c>
      <c r="N311" s="27" t="s">
        <v>262</v>
      </c>
      <c r="O311" s="27" t="s">
        <v>263</v>
      </c>
      <c r="P311" s="28"/>
      <c r="Q311" s="27" t="s">
        <v>33</v>
      </c>
      <c r="R311" s="27" t="s">
        <v>349</v>
      </c>
    </row>
    <row r="312" spans="1:18" x14ac:dyDescent="0.25">
      <c r="A312">
        <v>29013</v>
      </c>
      <c r="B312" t="s">
        <v>805</v>
      </c>
      <c r="C312" t="s">
        <v>806</v>
      </c>
      <c r="D312" t="s">
        <v>17</v>
      </c>
      <c r="E312">
        <v>232</v>
      </c>
      <c r="F312">
        <v>51</v>
      </c>
      <c r="G312" s="1">
        <v>42760</v>
      </c>
      <c r="I312">
        <v>129.31039999999999</v>
      </c>
      <c r="J312">
        <v>-2</v>
      </c>
      <c r="N312" s="25" t="s">
        <v>45</v>
      </c>
      <c r="O312" s="25" t="s">
        <v>1295</v>
      </c>
      <c r="P312" s="26"/>
      <c r="Q312" s="25" t="s">
        <v>47</v>
      </c>
      <c r="R312" s="25" t="s">
        <v>47</v>
      </c>
    </row>
    <row r="313" spans="1:18" x14ac:dyDescent="0.25">
      <c r="A313">
        <v>29013</v>
      </c>
      <c r="B313" t="s">
        <v>807</v>
      </c>
      <c r="C313" t="s">
        <v>808</v>
      </c>
      <c r="D313" t="s">
        <v>74</v>
      </c>
      <c r="E313">
        <v>232</v>
      </c>
      <c r="F313">
        <v>51</v>
      </c>
      <c r="G313" s="1">
        <v>42760</v>
      </c>
      <c r="I313">
        <v>370</v>
      </c>
      <c r="J313">
        <v>-1</v>
      </c>
      <c r="N313" s="27" t="s">
        <v>602</v>
      </c>
      <c r="O313" s="27" t="s">
        <v>603</v>
      </c>
      <c r="P313" s="28"/>
      <c r="Q313" s="27" t="s">
        <v>18</v>
      </c>
      <c r="R313" s="27" t="s">
        <v>47</v>
      </c>
    </row>
    <row r="314" spans="1:18" x14ac:dyDescent="0.25">
      <c r="A314">
        <v>29013</v>
      </c>
      <c r="B314" t="s">
        <v>809</v>
      </c>
      <c r="C314" t="s">
        <v>810</v>
      </c>
      <c r="D314" t="s">
        <v>74</v>
      </c>
      <c r="E314">
        <v>232</v>
      </c>
      <c r="F314">
        <v>51</v>
      </c>
      <c r="G314" s="1">
        <v>42760</v>
      </c>
      <c r="I314">
        <v>370</v>
      </c>
      <c r="J314">
        <v>-1</v>
      </c>
      <c r="N314" s="25" t="s">
        <v>764</v>
      </c>
      <c r="O314" s="25" t="s">
        <v>765</v>
      </c>
      <c r="P314" s="26"/>
      <c r="Q314" s="25" t="s">
        <v>18</v>
      </c>
      <c r="R314" s="25" t="s">
        <v>47</v>
      </c>
    </row>
    <row r="315" spans="1:18" x14ac:dyDescent="0.25">
      <c r="A315">
        <v>29013</v>
      </c>
      <c r="B315" t="s">
        <v>811</v>
      </c>
      <c r="C315" t="s">
        <v>812</v>
      </c>
      <c r="D315" t="s">
        <v>74</v>
      </c>
      <c r="E315">
        <v>232</v>
      </c>
      <c r="F315">
        <v>51</v>
      </c>
      <c r="G315" s="1">
        <v>42760</v>
      </c>
      <c r="I315">
        <v>370</v>
      </c>
      <c r="J315">
        <v>-1</v>
      </c>
      <c r="N315" s="27" t="s">
        <v>98</v>
      </c>
      <c r="O315" s="27" t="s">
        <v>99</v>
      </c>
      <c r="P315" s="28"/>
      <c r="Q315" s="27" t="s">
        <v>88</v>
      </c>
      <c r="R315" s="27" t="s">
        <v>348</v>
      </c>
    </row>
    <row r="316" spans="1:18" x14ac:dyDescent="0.25">
      <c r="A316">
        <v>29012</v>
      </c>
      <c r="B316" t="s">
        <v>251</v>
      </c>
      <c r="C316" t="s">
        <v>588</v>
      </c>
      <c r="D316" t="s">
        <v>97</v>
      </c>
      <c r="E316" t="s">
        <v>64</v>
      </c>
      <c r="F316">
        <v>51</v>
      </c>
      <c r="G316" s="1">
        <v>42760</v>
      </c>
      <c r="I316">
        <v>189.65520000000001</v>
      </c>
      <c r="J316">
        <v>-1</v>
      </c>
      <c r="N316" s="25" t="s">
        <v>531</v>
      </c>
      <c r="O316" s="25" t="s">
        <v>532</v>
      </c>
      <c r="P316" s="26"/>
      <c r="Q316" s="25" t="s">
        <v>44</v>
      </c>
      <c r="R316" s="25" t="s">
        <v>348</v>
      </c>
    </row>
    <row r="317" spans="1:18" x14ac:dyDescent="0.25">
      <c r="A317">
        <v>29011</v>
      </c>
      <c r="B317" t="s">
        <v>251</v>
      </c>
      <c r="C317" t="s">
        <v>588</v>
      </c>
      <c r="D317" t="s">
        <v>97</v>
      </c>
      <c r="E317" t="s">
        <v>64</v>
      </c>
      <c r="F317">
        <v>51</v>
      </c>
      <c r="G317" s="1">
        <v>42760</v>
      </c>
      <c r="I317">
        <v>189.65520000000001</v>
      </c>
      <c r="J317">
        <v>-2</v>
      </c>
      <c r="N317" s="27" t="s">
        <v>968</v>
      </c>
      <c r="O317" s="27" t="s">
        <v>969</v>
      </c>
      <c r="P317" s="28"/>
      <c r="Q317" s="27" t="s">
        <v>85</v>
      </c>
      <c r="R317" s="27" t="s">
        <v>350</v>
      </c>
    </row>
    <row r="318" spans="1:18" x14ac:dyDescent="0.25">
      <c r="A318">
        <v>29010</v>
      </c>
      <c r="B318" t="s">
        <v>210</v>
      </c>
      <c r="C318" t="s">
        <v>211</v>
      </c>
      <c r="D318" t="s">
        <v>463</v>
      </c>
      <c r="E318">
        <v>24</v>
      </c>
      <c r="F318">
        <v>51</v>
      </c>
      <c r="G318" s="1">
        <v>42760</v>
      </c>
      <c r="I318">
        <v>109.71216699999999</v>
      </c>
      <c r="J318">
        <v>-1</v>
      </c>
      <c r="N318" s="25" t="s">
        <v>179</v>
      </c>
      <c r="O318" s="25" t="s">
        <v>1296</v>
      </c>
      <c r="P318" s="26"/>
      <c r="Q318" s="25" t="s">
        <v>21</v>
      </c>
      <c r="R318" s="25" t="s">
        <v>348</v>
      </c>
    </row>
    <row r="319" spans="1:18" x14ac:dyDescent="0.25">
      <c r="A319">
        <v>29009</v>
      </c>
      <c r="B319" t="s">
        <v>145</v>
      </c>
      <c r="C319" t="s">
        <v>146</v>
      </c>
      <c r="D319" t="s">
        <v>41</v>
      </c>
      <c r="E319">
        <v>66</v>
      </c>
      <c r="F319">
        <v>51</v>
      </c>
      <c r="G319" s="1">
        <v>42760</v>
      </c>
      <c r="H319">
        <v>2</v>
      </c>
      <c r="I319">
        <v>27.5</v>
      </c>
      <c r="J319">
        <v>-2</v>
      </c>
      <c r="N319" s="27" t="s">
        <v>1297</v>
      </c>
      <c r="O319" s="27" t="s">
        <v>1298</v>
      </c>
      <c r="P319" s="28"/>
      <c r="Q319" s="27" t="s">
        <v>323</v>
      </c>
      <c r="R319" s="27" t="s">
        <v>47</v>
      </c>
    </row>
    <row r="320" spans="1:18" x14ac:dyDescent="0.25">
      <c r="A320">
        <v>29009</v>
      </c>
      <c r="B320" t="s">
        <v>62</v>
      </c>
      <c r="C320" t="s">
        <v>63</v>
      </c>
      <c r="D320" t="s">
        <v>50</v>
      </c>
      <c r="E320">
        <v>66</v>
      </c>
      <c r="F320">
        <v>51</v>
      </c>
      <c r="G320" s="1">
        <v>42760</v>
      </c>
      <c r="H320">
        <v>2</v>
      </c>
      <c r="I320">
        <v>115</v>
      </c>
      <c r="J320">
        <v>-8</v>
      </c>
      <c r="N320" s="25" t="s">
        <v>19</v>
      </c>
      <c r="O320" s="25" t="s">
        <v>20</v>
      </c>
      <c r="P320" s="26"/>
      <c r="Q320" s="25" t="s">
        <v>100</v>
      </c>
      <c r="R320" s="25" t="s">
        <v>348</v>
      </c>
    </row>
    <row r="321" spans="1:18" x14ac:dyDescent="0.25">
      <c r="A321">
        <v>29008</v>
      </c>
      <c r="B321" t="s">
        <v>26</v>
      </c>
      <c r="C321" t="s">
        <v>27</v>
      </c>
      <c r="D321" t="s">
        <v>28</v>
      </c>
      <c r="E321">
        <v>299</v>
      </c>
      <c r="F321">
        <v>51</v>
      </c>
      <c r="G321" s="1">
        <v>42760</v>
      </c>
      <c r="I321">
        <v>4.1052</v>
      </c>
      <c r="J321">
        <v>-1</v>
      </c>
      <c r="N321" s="27" t="s">
        <v>187</v>
      </c>
      <c r="O321" s="27" t="s">
        <v>188</v>
      </c>
      <c r="P321" s="28"/>
      <c r="Q321" s="27" t="s">
        <v>34</v>
      </c>
      <c r="R321" s="27" t="s">
        <v>339</v>
      </c>
    </row>
    <row r="322" spans="1:18" x14ac:dyDescent="0.25">
      <c r="A322">
        <v>29008</v>
      </c>
      <c r="B322" t="s">
        <v>264</v>
      </c>
      <c r="C322" t="s">
        <v>265</v>
      </c>
      <c r="D322" t="s">
        <v>33</v>
      </c>
      <c r="E322">
        <v>299</v>
      </c>
      <c r="F322">
        <v>51</v>
      </c>
      <c r="G322" s="1">
        <v>42760</v>
      </c>
      <c r="I322">
        <v>537.77777800000001</v>
      </c>
      <c r="J322">
        <v>-4</v>
      </c>
      <c r="N322" s="25" t="s">
        <v>207</v>
      </c>
      <c r="O322" s="25" t="s">
        <v>208</v>
      </c>
      <c r="P322" s="26"/>
      <c r="Q322" s="25" t="s">
        <v>34</v>
      </c>
      <c r="R322" s="25" t="s">
        <v>339</v>
      </c>
    </row>
    <row r="323" spans="1:18" x14ac:dyDescent="0.25">
      <c r="A323">
        <v>29007</v>
      </c>
      <c r="B323" t="s">
        <v>252</v>
      </c>
      <c r="C323" t="s">
        <v>253</v>
      </c>
      <c r="D323" t="s">
        <v>34</v>
      </c>
      <c r="E323">
        <v>530</v>
      </c>
      <c r="F323">
        <v>51</v>
      </c>
      <c r="G323" s="1">
        <v>42760</v>
      </c>
      <c r="I323">
        <v>249.82771500000001</v>
      </c>
      <c r="J323">
        <v>-1</v>
      </c>
      <c r="N323" s="27" t="s">
        <v>218</v>
      </c>
      <c r="O323" s="27" t="s">
        <v>219</v>
      </c>
      <c r="P323" s="28"/>
      <c r="Q323" s="27" t="s">
        <v>33</v>
      </c>
      <c r="R323" s="27" t="s">
        <v>349</v>
      </c>
    </row>
    <row r="324" spans="1:18" x14ac:dyDescent="0.25">
      <c r="A324">
        <v>29006</v>
      </c>
      <c r="B324" t="s">
        <v>191</v>
      </c>
      <c r="C324" t="s">
        <v>192</v>
      </c>
      <c r="D324" t="s">
        <v>193</v>
      </c>
      <c r="E324">
        <v>517</v>
      </c>
      <c r="F324">
        <v>51</v>
      </c>
      <c r="G324" s="1">
        <v>42760</v>
      </c>
      <c r="I324">
        <v>35.200000000000003</v>
      </c>
      <c r="J324">
        <v>-4</v>
      </c>
      <c r="N324" s="25" t="s">
        <v>209</v>
      </c>
      <c r="O324" s="25" t="s">
        <v>1299</v>
      </c>
      <c r="P324" s="26"/>
      <c r="Q324" s="25" t="s">
        <v>41</v>
      </c>
      <c r="R324" s="25" t="s">
        <v>350</v>
      </c>
    </row>
    <row r="325" spans="1:18" x14ac:dyDescent="0.25">
      <c r="A325">
        <v>29006</v>
      </c>
      <c r="B325" t="s">
        <v>181</v>
      </c>
      <c r="C325" t="s">
        <v>182</v>
      </c>
      <c r="D325" t="s">
        <v>88</v>
      </c>
      <c r="E325">
        <v>517</v>
      </c>
      <c r="F325">
        <v>51</v>
      </c>
      <c r="G325" s="1">
        <v>42760</v>
      </c>
      <c r="I325">
        <v>110.1991</v>
      </c>
      <c r="J325">
        <v>-1</v>
      </c>
      <c r="N325" s="27" t="s">
        <v>1300</v>
      </c>
      <c r="O325" s="27" t="s">
        <v>1301</v>
      </c>
      <c r="P325" s="28"/>
      <c r="Q325" s="27" t="s">
        <v>33</v>
      </c>
      <c r="R325" s="27" t="s">
        <v>349</v>
      </c>
    </row>
    <row r="326" spans="1:18" x14ac:dyDescent="0.25">
      <c r="A326">
        <v>29006</v>
      </c>
      <c r="B326" t="s">
        <v>402</v>
      </c>
      <c r="C326" t="s">
        <v>403</v>
      </c>
      <c r="D326" t="s">
        <v>193</v>
      </c>
      <c r="E326">
        <v>517</v>
      </c>
      <c r="F326">
        <v>51</v>
      </c>
      <c r="G326" s="1">
        <v>42760</v>
      </c>
      <c r="I326">
        <v>66</v>
      </c>
      <c r="J326">
        <v>-1</v>
      </c>
      <c r="N326" s="25" t="s">
        <v>66</v>
      </c>
      <c r="O326" s="25" t="s">
        <v>1302</v>
      </c>
      <c r="P326" s="26"/>
      <c r="Q326" s="25" t="s">
        <v>21</v>
      </c>
      <c r="R326" s="25" t="s">
        <v>348</v>
      </c>
    </row>
    <row r="327" spans="1:18" x14ac:dyDescent="0.25">
      <c r="A327">
        <v>29006</v>
      </c>
      <c r="B327" t="s">
        <v>147</v>
      </c>
      <c r="C327" t="s">
        <v>148</v>
      </c>
      <c r="D327" t="s">
        <v>85</v>
      </c>
      <c r="E327">
        <v>517</v>
      </c>
      <c r="F327">
        <v>51</v>
      </c>
      <c r="G327" s="1">
        <v>42760</v>
      </c>
      <c r="I327">
        <v>54.949399999999997</v>
      </c>
      <c r="J327">
        <v>-1</v>
      </c>
      <c r="N327" s="27" t="s">
        <v>137</v>
      </c>
      <c r="O327" s="27" t="s">
        <v>138</v>
      </c>
      <c r="P327" s="28"/>
      <c r="Q327" s="27" t="s">
        <v>41</v>
      </c>
      <c r="R327" s="27" t="s">
        <v>350</v>
      </c>
    </row>
    <row r="328" spans="1:18" x14ac:dyDescent="0.25">
      <c r="A328">
        <v>29006</v>
      </c>
      <c r="B328" t="s">
        <v>120</v>
      </c>
      <c r="C328" t="s">
        <v>121</v>
      </c>
      <c r="D328" t="s">
        <v>21</v>
      </c>
      <c r="E328">
        <v>517</v>
      </c>
      <c r="F328">
        <v>51</v>
      </c>
      <c r="G328" s="1">
        <v>42760</v>
      </c>
      <c r="I328">
        <v>231</v>
      </c>
      <c r="J328">
        <v>-2</v>
      </c>
      <c r="N328" s="25" t="s">
        <v>297</v>
      </c>
      <c r="O328" s="25" t="s">
        <v>298</v>
      </c>
      <c r="P328" s="26"/>
      <c r="Q328" s="25" t="s">
        <v>41</v>
      </c>
      <c r="R328" s="25" t="s">
        <v>350</v>
      </c>
    </row>
    <row r="329" spans="1:18" x14ac:dyDescent="0.25">
      <c r="A329">
        <v>29005</v>
      </c>
      <c r="B329" t="s">
        <v>448</v>
      </c>
      <c r="C329" t="s">
        <v>449</v>
      </c>
      <c r="D329" t="s">
        <v>41</v>
      </c>
      <c r="E329">
        <v>16</v>
      </c>
      <c r="F329">
        <v>51</v>
      </c>
      <c r="G329" s="1">
        <v>42760</v>
      </c>
      <c r="I329">
        <v>60.971429000000001</v>
      </c>
      <c r="J329">
        <v>-2</v>
      </c>
      <c r="N329" s="27" t="s">
        <v>1303</v>
      </c>
      <c r="O329" s="27" t="s">
        <v>1304</v>
      </c>
      <c r="P329" s="28"/>
      <c r="Q329" s="27" t="s">
        <v>17</v>
      </c>
      <c r="R329" s="27" t="s">
        <v>339</v>
      </c>
    </row>
    <row r="330" spans="1:18" x14ac:dyDescent="0.25">
      <c r="A330">
        <v>29004</v>
      </c>
      <c r="B330" t="s">
        <v>251</v>
      </c>
      <c r="C330" t="s">
        <v>588</v>
      </c>
      <c r="D330" t="s">
        <v>97</v>
      </c>
      <c r="E330">
        <v>83</v>
      </c>
      <c r="F330">
        <v>51</v>
      </c>
      <c r="G330" s="1">
        <v>42760</v>
      </c>
      <c r="I330">
        <v>112.069</v>
      </c>
      <c r="J330">
        <v>-1</v>
      </c>
      <c r="N330" s="25" t="s">
        <v>1305</v>
      </c>
      <c r="O330" s="25" t="s">
        <v>1306</v>
      </c>
      <c r="P330" s="26"/>
      <c r="Q330" s="25" t="s">
        <v>17</v>
      </c>
      <c r="R330" s="25" t="s">
        <v>339</v>
      </c>
    </row>
    <row r="331" spans="1:18" x14ac:dyDescent="0.25">
      <c r="A331">
        <v>29004</v>
      </c>
      <c r="B331" t="s">
        <v>476</v>
      </c>
      <c r="C331" t="s">
        <v>477</v>
      </c>
      <c r="D331" t="s">
        <v>41</v>
      </c>
      <c r="E331">
        <v>83</v>
      </c>
      <c r="F331">
        <v>51</v>
      </c>
      <c r="G331" s="1">
        <v>42760</v>
      </c>
      <c r="I331">
        <v>15.4</v>
      </c>
      <c r="J331">
        <v>-1</v>
      </c>
      <c r="N331" s="27" t="s">
        <v>561</v>
      </c>
      <c r="O331" s="27" t="s">
        <v>562</v>
      </c>
      <c r="P331" s="28">
        <v>42587</v>
      </c>
      <c r="Q331" s="27" t="s">
        <v>122</v>
      </c>
      <c r="R331" s="27" t="s">
        <v>339</v>
      </c>
    </row>
    <row r="332" spans="1:18" x14ac:dyDescent="0.25">
      <c r="A332">
        <v>29004</v>
      </c>
      <c r="B332" t="s">
        <v>478</v>
      </c>
      <c r="C332" t="s">
        <v>479</v>
      </c>
      <c r="D332" t="s">
        <v>41</v>
      </c>
      <c r="E332">
        <v>83</v>
      </c>
      <c r="F332">
        <v>51</v>
      </c>
      <c r="G332" s="1">
        <v>42760</v>
      </c>
      <c r="I332">
        <v>15.4</v>
      </c>
      <c r="J332">
        <v>-1</v>
      </c>
      <c r="N332" s="25" t="s">
        <v>563</v>
      </c>
      <c r="O332" s="25" t="s">
        <v>564</v>
      </c>
      <c r="P332" s="26">
        <v>42587</v>
      </c>
      <c r="Q332" s="25" t="s">
        <v>122</v>
      </c>
      <c r="R332" s="25" t="s">
        <v>339</v>
      </c>
    </row>
    <row r="333" spans="1:18" x14ac:dyDescent="0.25">
      <c r="A333">
        <v>29004</v>
      </c>
      <c r="B333" t="s">
        <v>135</v>
      </c>
      <c r="C333" t="s">
        <v>136</v>
      </c>
      <c r="D333" t="s">
        <v>41</v>
      </c>
      <c r="E333">
        <v>83</v>
      </c>
      <c r="F333">
        <v>51</v>
      </c>
      <c r="G333" s="1">
        <v>42760</v>
      </c>
      <c r="I333">
        <v>15.4</v>
      </c>
      <c r="J333">
        <v>-1</v>
      </c>
      <c r="N333" s="27" t="s">
        <v>974</v>
      </c>
      <c r="O333" s="27" t="s">
        <v>975</v>
      </c>
      <c r="P333" s="28"/>
      <c r="Q333" s="27" t="s">
        <v>33</v>
      </c>
      <c r="R333" s="27" t="s">
        <v>349</v>
      </c>
    </row>
    <row r="334" spans="1:18" x14ac:dyDescent="0.25">
      <c r="A334">
        <v>29004</v>
      </c>
      <c r="B334" t="s">
        <v>474</v>
      </c>
      <c r="C334" t="s">
        <v>475</v>
      </c>
      <c r="D334" t="s">
        <v>41</v>
      </c>
      <c r="E334">
        <v>83</v>
      </c>
      <c r="F334">
        <v>51</v>
      </c>
      <c r="G334" s="1">
        <v>42760</v>
      </c>
      <c r="I334">
        <v>15.4</v>
      </c>
      <c r="J334">
        <v>-1</v>
      </c>
      <c r="N334" s="25" t="s">
        <v>495</v>
      </c>
      <c r="O334" s="25" t="s">
        <v>496</v>
      </c>
      <c r="P334" s="26"/>
      <c r="Q334" s="25" t="s">
        <v>450</v>
      </c>
      <c r="R334" s="25" t="s">
        <v>351</v>
      </c>
    </row>
    <row r="335" spans="1:18" x14ac:dyDescent="0.25">
      <c r="A335">
        <v>29004</v>
      </c>
      <c r="B335" t="s">
        <v>105</v>
      </c>
      <c r="C335" t="s">
        <v>106</v>
      </c>
      <c r="D335" t="s">
        <v>21</v>
      </c>
      <c r="E335">
        <v>83</v>
      </c>
      <c r="F335">
        <v>51</v>
      </c>
      <c r="G335" s="1">
        <v>42760</v>
      </c>
      <c r="I335">
        <v>71.800819000000004</v>
      </c>
      <c r="J335">
        <v>-1</v>
      </c>
      <c r="N335" s="27" t="s">
        <v>1307</v>
      </c>
      <c r="O335" s="27" t="s">
        <v>1308</v>
      </c>
      <c r="P335" s="28"/>
      <c r="Q335" s="27" t="s">
        <v>44</v>
      </c>
      <c r="R335" s="27" t="s">
        <v>348</v>
      </c>
    </row>
    <row r="336" spans="1:18" x14ac:dyDescent="0.25">
      <c r="A336">
        <v>29004</v>
      </c>
      <c r="B336" t="s">
        <v>109</v>
      </c>
      <c r="C336" t="s">
        <v>110</v>
      </c>
      <c r="D336" t="s">
        <v>21</v>
      </c>
      <c r="E336">
        <v>83</v>
      </c>
      <c r="F336">
        <v>51</v>
      </c>
      <c r="G336" s="1">
        <v>42760</v>
      </c>
      <c r="I336">
        <v>78.214399999999998</v>
      </c>
      <c r="J336">
        <v>-1</v>
      </c>
      <c r="N336" s="25" t="s">
        <v>269</v>
      </c>
      <c r="O336" s="25" t="s">
        <v>633</v>
      </c>
      <c r="P336" s="26"/>
      <c r="Q336" s="25" t="s">
        <v>34</v>
      </c>
      <c r="R336" s="25" t="s">
        <v>339</v>
      </c>
    </row>
    <row r="337" spans="1:18" x14ac:dyDescent="0.25">
      <c r="A337">
        <v>29003</v>
      </c>
      <c r="B337" t="s">
        <v>113</v>
      </c>
      <c r="C337" t="s">
        <v>114</v>
      </c>
      <c r="D337" t="s">
        <v>34</v>
      </c>
      <c r="E337">
        <v>474</v>
      </c>
      <c r="F337">
        <v>51</v>
      </c>
      <c r="G337" s="1">
        <v>42760</v>
      </c>
      <c r="I337">
        <v>293.45104300000003</v>
      </c>
      <c r="J337">
        <v>-1</v>
      </c>
      <c r="N337" s="27" t="s">
        <v>1309</v>
      </c>
      <c r="O337" s="27" t="s">
        <v>1310</v>
      </c>
      <c r="P337" s="28"/>
      <c r="Q337" s="27" t="s">
        <v>85</v>
      </c>
      <c r="R337" s="27" t="s">
        <v>350</v>
      </c>
    </row>
    <row r="338" spans="1:18" x14ac:dyDescent="0.25">
      <c r="A338">
        <v>29003</v>
      </c>
      <c r="B338" t="s">
        <v>62</v>
      </c>
      <c r="C338" t="s">
        <v>63</v>
      </c>
      <c r="D338" t="s">
        <v>50</v>
      </c>
      <c r="E338">
        <v>474</v>
      </c>
      <c r="F338">
        <v>51</v>
      </c>
      <c r="G338" s="1">
        <v>42760</v>
      </c>
      <c r="I338">
        <v>115</v>
      </c>
      <c r="J338">
        <v>-1</v>
      </c>
      <c r="N338" s="25" t="s">
        <v>999</v>
      </c>
      <c r="O338" s="25" t="s">
        <v>1000</v>
      </c>
      <c r="P338" s="26">
        <v>42623</v>
      </c>
      <c r="Q338" s="25" t="s">
        <v>268</v>
      </c>
      <c r="R338" s="25" t="s">
        <v>47</v>
      </c>
    </row>
    <row r="339" spans="1:18" x14ac:dyDescent="0.25">
      <c r="A339">
        <v>29003</v>
      </c>
      <c r="B339" t="s">
        <v>42</v>
      </c>
      <c r="C339" t="s">
        <v>43</v>
      </c>
      <c r="D339" t="s">
        <v>100</v>
      </c>
      <c r="E339">
        <v>474</v>
      </c>
      <c r="F339">
        <v>51</v>
      </c>
      <c r="G339" s="1">
        <v>42760</v>
      </c>
      <c r="I339">
        <v>32.913649999999997</v>
      </c>
      <c r="J339">
        <v>-1</v>
      </c>
      <c r="N339" s="27" t="s">
        <v>1311</v>
      </c>
      <c r="O339" s="27" t="s">
        <v>1312</v>
      </c>
      <c r="P339" s="28"/>
      <c r="Q339" s="27" t="s">
        <v>41</v>
      </c>
      <c r="R339" s="27" t="s">
        <v>350</v>
      </c>
    </row>
    <row r="340" spans="1:18" x14ac:dyDescent="0.25">
      <c r="A340">
        <v>29003</v>
      </c>
      <c r="B340" t="s">
        <v>501</v>
      </c>
      <c r="C340" t="s">
        <v>502</v>
      </c>
      <c r="D340" t="s">
        <v>117</v>
      </c>
      <c r="E340">
        <v>474</v>
      </c>
      <c r="F340">
        <v>51</v>
      </c>
      <c r="G340" s="1">
        <v>42760</v>
      </c>
      <c r="I340">
        <v>11</v>
      </c>
      <c r="J340">
        <v>-1</v>
      </c>
      <c r="N340" s="25" t="s">
        <v>171</v>
      </c>
      <c r="O340" s="25" t="s">
        <v>172</v>
      </c>
      <c r="P340" s="26"/>
      <c r="Q340" s="25" t="s">
        <v>85</v>
      </c>
      <c r="R340" s="25" t="s">
        <v>350</v>
      </c>
    </row>
    <row r="341" spans="1:18" x14ac:dyDescent="0.25">
      <c r="A341">
        <v>29003</v>
      </c>
      <c r="B341" t="s">
        <v>667</v>
      </c>
      <c r="C341" t="s">
        <v>668</v>
      </c>
      <c r="D341" t="s">
        <v>21</v>
      </c>
      <c r="E341">
        <v>474</v>
      </c>
      <c r="F341">
        <v>51</v>
      </c>
      <c r="G341" s="1">
        <v>42760</v>
      </c>
      <c r="I341">
        <v>125.698797</v>
      </c>
      <c r="J341">
        <v>-1</v>
      </c>
      <c r="N341" s="27" t="s">
        <v>926</v>
      </c>
      <c r="O341" s="27" t="s">
        <v>927</v>
      </c>
      <c r="P341" s="28"/>
      <c r="Q341" s="27" t="s">
        <v>74</v>
      </c>
      <c r="R341" s="27" t="s">
        <v>339</v>
      </c>
    </row>
    <row r="342" spans="1:18" x14ac:dyDescent="0.25">
      <c r="A342">
        <v>29003</v>
      </c>
      <c r="B342" t="s">
        <v>287</v>
      </c>
      <c r="C342" t="s">
        <v>288</v>
      </c>
      <c r="D342" t="s">
        <v>34</v>
      </c>
      <c r="E342">
        <v>474</v>
      </c>
      <c r="F342">
        <v>51</v>
      </c>
      <c r="G342" s="1">
        <v>42760</v>
      </c>
      <c r="I342">
        <v>321.03932600000002</v>
      </c>
      <c r="J342">
        <v>-1</v>
      </c>
      <c r="N342" s="25" t="s">
        <v>653</v>
      </c>
      <c r="O342" s="25" t="s">
        <v>654</v>
      </c>
      <c r="P342" s="26"/>
      <c r="Q342" s="25" t="s">
        <v>21</v>
      </c>
      <c r="R342" s="25" t="s">
        <v>348</v>
      </c>
    </row>
    <row r="343" spans="1:18" x14ac:dyDescent="0.25">
      <c r="A343">
        <v>29002</v>
      </c>
      <c r="B343" t="s">
        <v>72</v>
      </c>
      <c r="C343" t="s">
        <v>73</v>
      </c>
      <c r="D343" t="s">
        <v>34</v>
      </c>
      <c r="E343">
        <v>107</v>
      </c>
      <c r="F343">
        <v>51</v>
      </c>
      <c r="G343" s="1">
        <v>42760</v>
      </c>
      <c r="H343">
        <v>2</v>
      </c>
      <c r="I343">
        <v>131.32022499999999</v>
      </c>
      <c r="J343">
        <v>-1</v>
      </c>
      <c r="N343" s="27" t="s">
        <v>1313</v>
      </c>
      <c r="O343" s="27" t="s">
        <v>1314</v>
      </c>
      <c r="P343" s="28"/>
      <c r="Q343" s="27" t="s">
        <v>117</v>
      </c>
      <c r="R343" s="27" t="s">
        <v>350</v>
      </c>
    </row>
    <row r="344" spans="1:18" x14ac:dyDescent="0.25">
      <c r="A344">
        <v>29001</v>
      </c>
      <c r="B344" t="s">
        <v>252</v>
      </c>
      <c r="C344" t="s">
        <v>253</v>
      </c>
      <c r="D344" t="s">
        <v>34</v>
      </c>
      <c r="E344">
        <v>519</v>
      </c>
      <c r="F344">
        <v>51</v>
      </c>
      <c r="G344" s="1">
        <v>42760</v>
      </c>
      <c r="I344">
        <v>249.82771500000001</v>
      </c>
      <c r="J344">
        <v>-1</v>
      </c>
      <c r="N344" s="25" t="s">
        <v>1315</v>
      </c>
      <c r="O344" s="25" t="s">
        <v>1316</v>
      </c>
      <c r="P344" s="26"/>
      <c r="Q344" s="25" t="s">
        <v>34</v>
      </c>
      <c r="R344" s="25" t="s">
        <v>339</v>
      </c>
    </row>
    <row r="345" spans="1:18" x14ac:dyDescent="0.25">
      <c r="A345">
        <v>29001</v>
      </c>
      <c r="B345" t="s">
        <v>160</v>
      </c>
      <c r="C345" t="s">
        <v>161</v>
      </c>
      <c r="D345" t="s">
        <v>446</v>
      </c>
      <c r="E345">
        <v>519</v>
      </c>
      <c r="F345">
        <v>51</v>
      </c>
      <c r="G345" s="1">
        <v>42760</v>
      </c>
      <c r="I345">
        <v>180.4</v>
      </c>
      <c r="J345">
        <v>-1</v>
      </c>
      <c r="N345" s="27" t="s">
        <v>1317</v>
      </c>
      <c r="O345" s="27" t="s">
        <v>1318</v>
      </c>
      <c r="P345" s="28"/>
      <c r="Q345" s="27" t="s">
        <v>17</v>
      </c>
      <c r="R345" s="27" t="s">
        <v>339</v>
      </c>
    </row>
    <row r="346" spans="1:18" x14ac:dyDescent="0.25">
      <c r="A346">
        <v>29001</v>
      </c>
      <c r="B346" t="s">
        <v>251</v>
      </c>
      <c r="C346" t="s">
        <v>588</v>
      </c>
      <c r="D346" t="s">
        <v>97</v>
      </c>
      <c r="E346">
        <v>519</v>
      </c>
      <c r="F346">
        <v>51</v>
      </c>
      <c r="G346" s="1">
        <v>42760</v>
      </c>
      <c r="I346">
        <v>112.069</v>
      </c>
      <c r="J346">
        <v>-5</v>
      </c>
      <c r="N346" s="25" t="s">
        <v>866</v>
      </c>
      <c r="O346" s="25" t="s">
        <v>867</v>
      </c>
      <c r="P346" s="26"/>
      <c r="Q346" s="25" t="s">
        <v>117</v>
      </c>
      <c r="R346" s="25" t="s">
        <v>350</v>
      </c>
    </row>
    <row r="347" spans="1:18" x14ac:dyDescent="0.25">
      <c r="A347">
        <v>29000</v>
      </c>
      <c r="B347" t="s">
        <v>281</v>
      </c>
      <c r="C347" t="s">
        <v>282</v>
      </c>
      <c r="D347" t="s">
        <v>33</v>
      </c>
      <c r="E347">
        <v>44</v>
      </c>
      <c r="F347">
        <v>51</v>
      </c>
      <c r="G347" s="1">
        <v>42760</v>
      </c>
      <c r="I347">
        <v>178</v>
      </c>
      <c r="J347">
        <v>-1</v>
      </c>
      <c r="N347" s="27" t="s">
        <v>1319</v>
      </c>
      <c r="O347" s="27" t="s">
        <v>1320</v>
      </c>
      <c r="P347" s="28"/>
      <c r="Q347" s="27" t="s">
        <v>117</v>
      </c>
      <c r="R347" s="27" t="s">
        <v>350</v>
      </c>
    </row>
    <row r="348" spans="1:18" x14ac:dyDescent="0.25">
      <c r="A348">
        <v>29000</v>
      </c>
      <c r="B348" t="s">
        <v>194</v>
      </c>
      <c r="C348" t="s">
        <v>414</v>
      </c>
      <c r="D348" t="s">
        <v>33</v>
      </c>
      <c r="E348">
        <v>44</v>
      </c>
      <c r="F348">
        <v>51</v>
      </c>
      <c r="G348" s="1">
        <v>42760</v>
      </c>
      <c r="I348">
        <v>165</v>
      </c>
      <c r="J348">
        <v>-4</v>
      </c>
      <c r="N348" s="25" t="s">
        <v>1321</v>
      </c>
      <c r="O348" s="25" t="s">
        <v>1322</v>
      </c>
      <c r="P348" s="26"/>
      <c r="Q348" s="25" t="s">
        <v>117</v>
      </c>
      <c r="R348" s="25" t="s">
        <v>350</v>
      </c>
    </row>
    <row r="349" spans="1:18" x14ac:dyDescent="0.25">
      <c r="A349">
        <v>28999</v>
      </c>
      <c r="B349" t="s">
        <v>813</v>
      </c>
      <c r="C349" t="s">
        <v>814</v>
      </c>
      <c r="D349" t="s">
        <v>88</v>
      </c>
      <c r="E349">
        <v>59</v>
      </c>
      <c r="F349">
        <v>51</v>
      </c>
      <c r="G349" s="1">
        <v>42760</v>
      </c>
      <c r="I349">
        <v>78.518000000000001</v>
      </c>
      <c r="J349">
        <v>-5</v>
      </c>
      <c r="N349" s="27" t="s">
        <v>1323</v>
      </c>
      <c r="O349" s="27" t="s">
        <v>1324</v>
      </c>
      <c r="P349" s="28"/>
      <c r="Q349" s="27" t="s">
        <v>21</v>
      </c>
      <c r="R349" s="27" t="s">
        <v>348</v>
      </c>
    </row>
    <row r="350" spans="1:18" x14ac:dyDescent="0.25">
      <c r="A350">
        <v>28998</v>
      </c>
      <c r="B350" t="s">
        <v>254</v>
      </c>
      <c r="C350" t="s">
        <v>255</v>
      </c>
      <c r="D350" t="s">
        <v>34</v>
      </c>
      <c r="E350">
        <v>405</v>
      </c>
      <c r="F350">
        <v>51</v>
      </c>
      <c r="G350" s="1">
        <v>42760</v>
      </c>
      <c r="I350">
        <v>265.20064200000002</v>
      </c>
      <c r="J350">
        <v>-1</v>
      </c>
      <c r="N350" s="25" t="s">
        <v>1325</v>
      </c>
      <c r="O350" s="25" t="s">
        <v>1326</v>
      </c>
      <c r="P350" s="26"/>
      <c r="Q350" s="25" t="s">
        <v>21</v>
      </c>
      <c r="R350" s="25" t="s">
        <v>348</v>
      </c>
    </row>
    <row r="351" spans="1:18" x14ac:dyDescent="0.25">
      <c r="A351">
        <v>28998</v>
      </c>
      <c r="B351" t="s">
        <v>220</v>
      </c>
      <c r="C351" t="s">
        <v>221</v>
      </c>
      <c r="D351" t="s">
        <v>34</v>
      </c>
      <c r="E351">
        <v>405</v>
      </c>
      <c r="F351">
        <v>51</v>
      </c>
      <c r="G351" s="1">
        <v>42760</v>
      </c>
      <c r="I351">
        <v>265.20064200000002</v>
      </c>
      <c r="J351">
        <v>-1</v>
      </c>
      <c r="N351" s="27" t="s">
        <v>1327</v>
      </c>
      <c r="O351" s="27" t="s">
        <v>1328</v>
      </c>
      <c r="P351" s="28"/>
      <c r="Q351" s="27" t="s">
        <v>591</v>
      </c>
      <c r="R351" s="27" t="s">
        <v>349</v>
      </c>
    </row>
    <row r="352" spans="1:18" x14ac:dyDescent="0.25">
      <c r="A352">
        <v>28998</v>
      </c>
      <c r="B352" t="s">
        <v>258</v>
      </c>
      <c r="C352" t="s">
        <v>259</v>
      </c>
      <c r="D352" t="s">
        <v>34</v>
      </c>
      <c r="E352">
        <v>405</v>
      </c>
      <c r="F352">
        <v>51</v>
      </c>
      <c r="G352" s="1">
        <v>42760</v>
      </c>
      <c r="I352">
        <v>265.20064200000002</v>
      </c>
      <c r="J352">
        <v>-1</v>
      </c>
      <c r="N352" s="25" t="s">
        <v>723</v>
      </c>
      <c r="O352" s="25" t="s">
        <v>724</v>
      </c>
      <c r="P352" s="26"/>
      <c r="Q352" s="25" t="s">
        <v>33</v>
      </c>
      <c r="R352" s="25" t="s">
        <v>349</v>
      </c>
    </row>
    <row r="353" spans="1:18" x14ac:dyDescent="0.25">
      <c r="A353">
        <v>28997</v>
      </c>
      <c r="B353" t="s">
        <v>151</v>
      </c>
      <c r="C353" t="s">
        <v>152</v>
      </c>
      <c r="D353" t="s">
        <v>34</v>
      </c>
      <c r="E353">
        <v>6</v>
      </c>
      <c r="F353">
        <v>51</v>
      </c>
      <c r="G353" s="1">
        <v>42760</v>
      </c>
      <c r="I353">
        <v>156.43659700000001</v>
      </c>
      <c r="J353">
        <v>-1</v>
      </c>
      <c r="N353" s="27" t="s">
        <v>1329</v>
      </c>
      <c r="O353" s="27" t="s">
        <v>1330</v>
      </c>
      <c r="P353" s="28"/>
      <c r="Q353" s="27" t="s">
        <v>18</v>
      </c>
      <c r="R353" s="27" t="s">
        <v>47</v>
      </c>
    </row>
    <row r="354" spans="1:18" x14ac:dyDescent="0.25">
      <c r="A354">
        <v>28997</v>
      </c>
      <c r="B354" t="s">
        <v>72</v>
      </c>
      <c r="C354" t="s">
        <v>73</v>
      </c>
      <c r="D354" t="s">
        <v>34</v>
      </c>
      <c r="E354">
        <v>6</v>
      </c>
      <c r="F354">
        <v>51</v>
      </c>
      <c r="G354" s="1">
        <v>42760</v>
      </c>
      <c r="I354">
        <v>131.32022499999999</v>
      </c>
      <c r="J354">
        <v>-1</v>
      </c>
      <c r="N354" s="25" t="s">
        <v>1331</v>
      </c>
      <c r="O354" s="25" t="s">
        <v>1332</v>
      </c>
      <c r="P354" s="26">
        <v>42623</v>
      </c>
      <c r="Q354" s="25" t="s">
        <v>268</v>
      </c>
      <c r="R354" s="25" t="s">
        <v>47</v>
      </c>
    </row>
    <row r="355" spans="1:18" x14ac:dyDescent="0.25">
      <c r="A355">
        <v>28996</v>
      </c>
      <c r="B355" t="s">
        <v>369</v>
      </c>
      <c r="C355" t="s">
        <v>370</v>
      </c>
      <c r="D355" t="s">
        <v>34</v>
      </c>
      <c r="E355">
        <v>556</v>
      </c>
      <c r="F355">
        <v>51</v>
      </c>
      <c r="G355" s="1">
        <v>42760</v>
      </c>
      <c r="I355">
        <v>679.06902100000002</v>
      </c>
      <c r="J355">
        <v>-1</v>
      </c>
      <c r="N355" s="27" t="s">
        <v>1333</v>
      </c>
      <c r="O355" s="27" t="s">
        <v>1334</v>
      </c>
      <c r="P355" s="28"/>
      <c r="Q355" s="27" t="s">
        <v>1247</v>
      </c>
      <c r="R355" s="27" t="s">
        <v>350</v>
      </c>
    </row>
    <row r="356" spans="1:18" x14ac:dyDescent="0.25">
      <c r="A356">
        <v>28996</v>
      </c>
      <c r="B356" t="s">
        <v>371</v>
      </c>
      <c r="C356" t="s">
        <v>372</v>
      </c>
      <c r="D356" t="s">
        <v>34</v>
      </c>
      <c r="E356">
        <v>556</v>
      </c>
      <c r="F356">
        <v>51</v>
      </c>
      <c r="G356" s="1">
        <v>42760</v>
      </c>
      <c r="I356">
        <v>679.06902100000002</v>
      </c>
      <c r="J356">
        <v>-1</v>
      </c>
      <c r="N356" s="25" t="s">
        <v>1335</v>
      </c>
      <c r="O356" s="25" t="s">
        <v>1336</v>
      </c>
      <c r="P356" s="26"/>
      <c r="Q356" s="25" t="s">
        <v>85</v>
      </c>
      <c r="R356" s="25" t="s">
        <v>350</v>
      </c>
    </row>
    <row r="357" spans="1:18" x14ac:dyDescent="0.25">
      <c r="A357">
        <v>28996</v>
      </c>
      <c r="B357" t="s">
        <v>373</v>
      </c>
      <c r="C357" t="s">
        <v>374</v>
      </c>
      <c r="D357" t="s">
        <v>34</v>
      </c>
      <c r="E357">
        <v>556</v>
      </c>
      <c r="F357">
        <v>51</v>
      </c>
      <c r="G357" s="1">
        <v>42760</v>
      </c>
      <c r="I357">
        <v>679.06902100000002</v>
      </c>
      <c r="J357">
        <v>-1</v>
      </c>
      <c r="N357" s="27" t="s">
        <v>1337</v>
      </c>
      <c r="O357" s="27" t="s">
        <v>1338</v>
      </c>
      <c r="P357" s="28"/>
      <c r="Q357" s="27" t="s">
        <v>18</v>
      </c>
      <c r="R357" s="27" t="s">
        <v>47</v>
      </c>
    </row>
    <row r="358" spans="1:18" x14ac:dyDescent="0.25">
      <c r="A358">
        <v>28996</v>
      </c>
      <c r="B358" t="s">
        <v>375</v>
      </c>
      <c r="C358" t="s">
        <v>376</v>
      </c>
      <c r="D358" t="s">
        <v>34</v>
      </c>
      <c r="E358">
        <v>556</v>
      </c>
      <c r="F358">
        <v>51</v>
      </c>
      <c r="G358" s="1">
        <v>42760</v>
      </c>
      <c r="I358">
        <v>679.06902100000002</v>
      </c>
      <c r="J358">
        <v>-1</v>
      </c>
      <c r="N358" s="25" t="s">
        <v>1339</v>
      </c>
      <c r="O358" s="25" t="s">
        <v>1340</v>
      </c>
      <c r="P358" s="26"/>
      <c r="Q358" s="25" t="s">
        <v>33</v>
      </c>
      <c r="R358" s="25" t="s">
        <v>349</v>
      </c>
    </row>
    <row r="359" spans="1:18" x14ac:dyDescent="0.25">
      <c r="A359">
        <v>28995</v>
      </c>
      <c r="B359" t="s">
        <v>799</v>
      </c>
      <c r="C359" t="s">
        <v>800</v>
      </c>
      <c r="D359" t="s">
        <v>33</v>
      </c>
      <c r="E359">
        <v>61</v>
      </c>
      <c r="F359">
        <v>51</v>
      </c>
      <c r="G359" s="1">
        <v>42760</v>
      </c>
      <c r="H359">
        <v>2</v>
      </c>
      <c r="I359">
        <v>880</v>
      </c>
      <c r="J359">
        <v>-1</v>
      </c>
      <c r="N359" s="27" t="s">
        <v>15</v>
      </c>
      <c r="O359" s="27" t="s">
        <v>16</v>
      </c>
      <c r="P359" s="28"/>
      <c r="Q359" s="27" t="s">
        <v>17</v>
      </c>
      <c r="R359" s="27" t="s">
        <v>339</v>
      </c>
    </row>
    <row r="360" spans="1:18" x14ac:dyDescent="0.25">
      <c r="A360">
        <v>28994</v>
      </c>
      <c r="B360" t="s">
        <v>251</v>
      </c>
      <c r="C360" t="s">
        <v>588</v>
      </c>
      <c r="D360" t="s">
        <v>97</v>
      </c>
      <c r="E360">
        <v>128</v>
      </c>
      <c r="F360">
        <v>51</v>
      </c>
      <c r="G360" s="1">
        <v>42760</v>
      </c>
      <c r="I360">
        <v>112.069</v>
      </c>
      <c r="J360">
        <v>-1</v>
      </c>
      <c r="N360" s="25" t="s">
        <v>1341</v>
      </c>
      <c r="O360" s="25" t="s">
        <v>1342</v>
      </c>
      <c r="P360" s="26"/>
      <c r="Q360" s="25" t="s">
        <v>117</v>
      </c>
      <c r="R360" s="25" t="s">
        <v>350</v>
      </c>
    </row>
    <row r="361" spans="1:18" x14ac:dyDescent="0.25">
      <c r="A361">
        <v>28993</v>
      </c>
      <c r="B361" t="s">
        <v>24</v>
      </c>
      <c r="C361" t="s">
        <v>25</v>
      </c>
      <c r="D361" t="s">
        <v>21</v>
      </c>
      <c r="E361">
        <v>529</v>
      </c>
      <c r="F361">
        <v>51</v>
      </c>
      <c r="G361" s="1">
        <v>42760</v>
      </c>
      <c r="I361">
        <v>102.314432</v>
      </c>
      <c r="J361">
        <v>-1</v>
      </c>
      <c r="N361" s="27" t="s">
        <v>1343</v>
      </c>
      <c r="O361" s="27" t="s">
        <v>1344</v>
      </c>
      <c r="P361" s="28"/>
      <c r="Q361" s="27" t="s">
        <v>88</v>
      </c>
      <c r="R361" s="27" t="s">
        <v>348</v>
      </c>
    </row>
    <row r="362" spans="1:18" x14ac:dyDescent="0.25">
      <c r="A362">
        <v>28993</v>
      </c>
      <c r="B362" t="s">
        <v>251</v>
      </c>
      <c r="C362" t="s">
        <v>588</v>
      </c>
      <c r="D362" t="s">
        <v>97</v>
      </c>
      <c r="E362">
        <v>529</v>
      </c>
      <c r="F362">
        <v>51</v>
      </c>
      <c r="G362" s="1">
        <v>42760</v>
      </c>
      <c r="I362">
        <v>112.069</v>
      </c>
      <c r="J362">
        <v>-1</v>
      </c>
      <c r="N362" s="25" t="s">
        <v>702</v>
      </c>
      <c r="O362" s="25" t="s">
        <v>703</v>
      </c>
      <c r="P362" s="26"/>
      <c r="Q362" s="25" t="s">
        <v>585</v>
      </c>
      <c r="R362" s="25" t="s">
        <v>351</v>
      </c>
    </row>
    <row r="363" spans="1:18" x14ac:dyDescent="0.25">
      <c r="A363">
        <v>28993</v>
      </c>
      <c r="B363" t="s">
        <v>199</v>
      </c>
      <c r="C363" t="s">
        <v>200</v>
      </c>
      <c r="D363" t="s">
        <v>34</v>
      </c>
      <c r="E363">
        <v>529</v>
      </c>
      <c r="F363">
        <v>51</v>
      </c>
      <c r="G363" s="1">
        <v>42760</v>
      </c>
      <c r="I363">
        <v>152.90529699999999</v>
      </c>
      <c r="J363">
        <v>-1</v>
      </c>
      <c r="N363" s="27" t="s">
        <v>565</v>
      </c>
      <c r="O363" s="27" t="s">
        <v>566</v>
      </c>
      <c r="P363" s="28"/>
      <c r="Q363" s="27" t="s">
        <v>18</v>
      </c>
      <c r="R363" s="27" t="s">
        <v>47</v>
      </c>
    </row>
    <row r="364" spans="1:18" x14ac:dyDescent="0.25">
      <c r="A364">
        <v>28993</v>
      </c>
      <c r="B364" t="s">
        <v>596</v>
      </c>
      <c r="C364" t="s">
        <v>597</v>
      </c>
      <c r="D364" t="s">
        <v>598</v>
      </c>
      <c r="E364">
        <v>529</v>
      </c>
      <c r="F364">
        <v>51</v>
      </c>
      <c r="G364" s="1">
        <v>42760</v>
      </c>
      <c r="I364">
        <v>120.19</v>
      </c>
      <c r="J364">
        <v>-1</v>
      </c>
      <c r="N364" s="25" t="s">
        <v>285</v>
      </c>
      <c r="O364" s="25" t="s">
        <v>286</v>
      </c>
      <c r="P364" s="26"/>
      <c r="Q364" s="25" t="s">
        <v>1247</v>
      </c>
      <c r="R364" s="25" t="s">
        <v>350</v>
      </c>
    </row>
    <row r="365" spans="1:18" x14ac:dyDescent="0.25">
      <c r="A365">
        <v>28992</v>
      </c>
      <c r="B365" t="s">
        <v>251</v>
      </c>
      <c r="C365" t="s">
        <v>588</v>
      </c>
      <c r="D365" t="s">
        <v>97</v>
      </c>
      <c r="E365">
        <v>355</v>
      </c>
      <c r="F365">
        <v>51</v>
      </c>
      <c r="G365" s="1">
        <v>42760</v>
      </c>
      <c r="I365">
        <v>112.069</v>
      </c>
      <c r="J365">
        <v>-1</v>
      </c>
      <c r="N365" s="27" t="s">
        <v>1005</v>
      </c>
      <c r="O365" s="27" t="s">
        <v>1345</v>
      </c>
      <c r="P365" s="28"/>
      <c r="Q365" s="27" t="s">
        <v>18</v>
      </c>
      <c r="R365" s="27" t="s">
        <v>47</v>
      </c>
    </row>
    <row r="366" spans="1:18" x14ac:dyDescent="0.25">
      <c r="A366">
        <v>28991</v>
      </c>
      <c r="B366" t="s">
        <v>42</v>
      </c>
      <c r="C366" t="s">
        <v>43</v>
      </c>
      <c r="D366" t="s">
        <v>100</v>
      </c>
      <c r="E366">
        <v>92</v>
      </c>
      <c r="F366">
        <v>51</v>
      </c>
      <c r="G366" s="1">
        <v>42760</v>
      </c>
      <c r="I366">
        <v>32.913649999999997</v>
      </c>
      <c r="J366">
        <v>-3</v>
      </c>
      <c r="N366" s="25" t="s">
        <v>239</v>
      </c>
      <c r="O366" s="25" t="s">
        <v>1346</v>
      </c>
      <c r="P366" s="26"/>
      <c r="Q366" s="25" t="s">
        <v>85</v>
      </c>
      <c r="R366" s="25" t="s">
        <v>350</v>
      </c>
    </row>
    <row r="367" spans="1:18" x14ac:dyDescent="0.25">
      <c r="A367">
        <v>28990</v>
      </c>
      <c r="B367" t="s">
        <v>815</v>
      </c>
      <c r="C367" t="s">
        <v>816</v>
      </c>
      <c r="D367" t="s">
        <v>384</v>
      </c>
      <c r="E367">
        <v>21</v>
      </c>
      <c r="F367">
        <v>51</v>
      </c>
      <c r="G367" s="1">
        <v>42760</v>
      </c>
      <c r="I367">
        <v>11.66</v>
      </c>
      <c r="J367">
        <v>-25</v>
      </c>
      <c r="N367" s="27" t="s">
        <v>976</v>
      </c>
      <c r="O367" s="27" t="s">
        <v>977</v>
      </c>
      <c r="P367" s="28"/>
      <c r="Q367" s="27" t="s">
        <v>18</v>
      </c>
      <c r="R367" s="27" t="s">
        <v>47</v>
      </c>
    </row>
    <row r="368" spans="1:18" x14ac:dyDescent="0.25">
      <c r="A368">
        <v>28990</v>
      </c>
      <c r="B368" t="s">
        <v>26</v>
      </c>
      <c r="C368" t="s">
        <v>27</v>
      </c>
      <c r="D368" t="s">
        <v>28</v>
      </c>
      <c r="E368">
        <v>21</v>
      </c>
      <c r="F368">
        <v>51</v>
      </c>
      <c r="G368" s="1">
        <v>42760</v>
      </c>
      <c r="I368">
        <v>4.3472</v>
      </c>
      <c r="J368">
        <v>-100</v>
      </c>
      <c r="N368" s="25" t="s">
        <v>1347</v>
      </c>
      <c r="O368" s="25" t="s">
        <v>1348</v>
      </c>
      <c r="P368" s="26"/>
      <c r="Q368" s="25" t="s">
        <v>50</v>
      </c>
      <c r="R368" s="25" t="s">
        <v>350</v>
      </c>
    </row>
    <row r="369" spans="1:18" x14ac:dyDescent="0.25">
      <c r="A369">
        <v>28990</v>
      </c>
      <c r="B369" t="s">
        <v>203</v>
      </c>
      <c r="C369" t="s">
        <v>204</v>
      </c>
      <c r="D369" t="s">
        <v>100</v>
      </c>
      <c r="E369">
        <v>21</v>
      </c>
      <c r="F369">
        <v>51</v>
      </c>
      <c r="G369" s="1">
        <v>42760</v>
      </c>
      <c r="I369">
        <v>264.41800000000001</v>
      </c>
      <c r="J369">
        <v>-1</v>
      </c>
      <c r="N369" s="27" t="s">
        <v>1349</v>
      </c>
      <c r="O369" s="27" t="s">
        <v>1350</v>
      </c>
      <c r="P369" s="28"/>
      <c r="Q369" s="27" t="s">
        <v>1247</v>
      </c>
      <c r="R369" s="27" t="s">
        <v>350</v>
      </c>
    </row>
    <row r="370" spans="1:18" x14ac:dyDescent="0.25">
      <c r="A370">
        <v>28990</v>
      </c>
      <c r="B370" t="s">
        <v>118</v>
      </c>
      <c r="C370" t="s">
        <v>119</v>
      </c>
      <c r="D370" t="s">
        <v>21</v>
      </c>
      <c r="E370">
        <v>21</v>
      </c>
      <c r="F370">
        <v>51</v>
      </c>
      <c r="G370" s="1">
        <v>42760</v>
      </c>
      <c r="I370">
        <v>222.61580000000001</v>
      </c>
      <c r="J370">
        <v>-1</v>
      </c>
      <c r="N370" s="25" t="s">
        <v>299</v>
      </c>
      <c r="O370" s="25" t="s">
        <v>300</v>
      </c>
      <c r="P370" s="26"/>
      <c r="Q370" s="25" t="s">
        <v>65</v>
      </c>
      <c r="R370" s="25" t="s">
        <v>350</v>
      </c>
    </row>
    <row r="371" spans="1:18" x14ac:dyDescent="0.25">
      <c r="A371">
        <v>28990</v>
      </c>
      <c r="B371" t="s">
        <v>155</v>
      </c>
      <c r="C371" t="s">
        <v>156</v>
      </c>
      <c r="D371" t="s">
        <v>100</v>
      </c>
      <c r="E371">
        <v>21</v>
      </c>
      <c r="F371">
        <v>51</v>
      </c>
      <c r="G371" s="1">
        <v>42760</v>
      </c>
      <c r="I371">
        <v>208.571</v>
      </c>
      <c r="J371">
        <v>-2</v>
      </c>
      <c r="N371" s="27" t="s">
        <v>1351</v>
      </c>
      <c r="O371" s="27" t="s">
        <v>1352</v>
      </c>
      <c r="P371" s="28"/>
      <c r="Q371" s="27" t="s">
        <v>41</v>
      </c>
      <c r="R371" s="27" t="s">
        <v>350</v>
      </c>
    </row>
    <row r="372" spans="1:18" x14ac:dyDescent="0.25">
      <c r="A372">
        <v>28990</v>
      </c>
      <c r="B372" t="s">
        <v>592</v>
      </c>
      <c r="C372" t="s">
        <v>593</v>
      </c>
      <c r="D372" t="s">
        <v>270</v>
      </c>
      <c r="E372">
        <v>21</v>
      </c>
      <c r="F372">
        <v>51</v>
      </c>
      <c r="G372" s="1">
        <v>42760</v>
      </c>
      <c r="I372">
        <v>12</v>
      </c>
      <c r="J372">
        <v>-3</v>
      </c>
      <c r="N372" s="25" t="s">
        <v>1353</v>
      </c>
      <c r="O372" s="25" t="s">
        <v>1354</v>
      </c>
      <c r="P372" s="26"/>
      <c r="Q372" s="25" t="s">
        <v>17</v>
      </c>
      <c r="R372" s="25" t="s">
        <v>339</v>
      </c>
    </row>
    <row r="373" spans="1:18" x14ac:dyDescent="0.25">
      <c r="A373">
        <v>28990</v>
      </c>
      <c r="B373" t="s">
        <v>228</v>
      </c>
      <c r="C373" t="s">
        <v>229</v>
      </c>
      <c r="D373" t="s">
        <v>462</v>
      </c>
      <c r="E373">
        <v>21</v>
      </c>
      <c r="F373">
        <v>51</v>
      </c>
      <c r="G373" s="1">
        <v>42760</v>
      </c>
      <c r="I373">
        <v>18</v>
      </c>
      <c r="J373">
        <v>-3</v>
      </c>
      <c r="N373" s="27" t="s">
        <v>1355</v>
      </c>
      <c r="O373" s="27" t="s">
        <v>1356</v>
      </c>
      <c r="P373" s="28"/>
      <c r="Q373" s="27" t="s">
        <v>17</v>
      </c>
      <c r="R373" s="27" t="s">
        <v>339</v>
      </c>
    </row>
    <row r="374" spans="1:18" x14ac:dyDescent="0.25">
      <c r="A374">
        <v>28989</v>
      </c>
      <c r="B374" t="s">
        <v>179</v>
      </c>
      <c r="C374" t="s">
        <v>180</v>
      </c>
      <c r="D374" t="s">
        <v>21</v>
      </c>
      <c r="E374">
        <v>18</v>
      </c>
      <c r="F374">
        <v>51</v>
      </c>
      <c r="G374" s="1">
        <v>42760</v>
      </c>
      <c r="I374">
        <v>155.16435000000001</v>
      </c>
      <c r="J374">
        <v>-2</v>
      </c>
      <c r="N374" s="25" t="s">
        <v>1357</v>
      </c>
      <c r="O374" s="25" t="s">
        <v>1358</v>
      </c>
      <c r="P374" s="26"/>
      <c r="Q374" s="25" t="s">
        <v>33</v>
      </c>
      <c r="R374" s="25" t="s">
        <v>349</v>
      </c>
    </row>
    <row r="375" spans="1:18" x14ac:dyDescent="0.25">
      <c r="A375">
        <v>28989</v>
      </c>
      <c r="B375" t="s">
        <v>191</v>
      </c>
      <c r="C375" t="s">
        <v>192</v>
      </c>
      <c r="D375" t="s">
        <v>193</v>
      </c>
      <c r="E375">
        <v>18</v>
      </c>
      <c r="F375">
        <v>51</v>
      </c>
      <c r="G375" s="1">
        <v>42760</v>
      </c>
      <c r="I375">
        <v>35.200000000000003</v>
      </c>
      <c r="J375">
        <v>-3</v>
      </c>
      <c r="N375" s="27" t="s">
        <v>741</v>
      </c>
      <c r="O375" s="27" t="s">
        <v>742</v>
      </c>
      <c r="P375" s="28"/>
      <c r="Q375" s="27" t="s">
        <v>1247</v>
      </c>
      <c r="R375" s="27" t="s">
        <v>350</v>
      </c>
    </row>
    <row r="376" spans="1:18" x14ac:dyDescent="0.25">
      <c r="A376">
        <v>28989</v>
      </c>
      <c r="B376" t="s">
        <v>118</v>
      </c>
      <c r="C376" t="s">
        <v>119</v>
      </c>
      <c r="D376" t="s">
        <v>21</v>
      </c>
      <c r="E376">
        <v>18</v>
      </c>
      <c r="F376">
        <v>51</v>
      </c>
      <c r="G376" s="1">
        <v>42760</v>
      </c>
      <c r="I376">
        <v>222.61580000000001</v>
      </c>
      <c r="J376">
        <v>-1</v>
      </c>
      <c r="N376" s="25" t="s">
        <v>437</v>
      </c>
      <c r="O376" s="25" t="s">
        <v>438</v>
      </c>
      <c r="P376" s="26"/>
      <c r="Q376" s="25" t="s">
        <v>117</v>
      </c>
      <c r="R376" s="25" t="s">
        <v>350</v>
      </c>
    </row>
    <row r="377" spans="1:18" x14ac:dyDescent="0.25">
      <c r="A377">
        <v>28989</v>
      </c>
      <c r="B377" t="s">
        <v>26</v>
      </c>
      <c r="C377" t="s">
        <v>27</v>
      </c>
      <c r="D377" t="s">
        <v>28</v>
      </c>
      <c r="E377">
        <v>18</v>
      </c>
      <c r="F377">
        <v>51</v>
      </c>
      <c r="G377" s="1">
        <v>42760</v>
      </c>
      <c r="I377">
        <v>4.3472</v>
      </c>
      <c r="J377">
        <v>-20</v>
      </c>
      <c r="N377" s="27" t="s">
        <v>766</v>
      </c>
      <c r="O377" s="27" t="s">
        <v>767</v>
      </c>
      <c r="P377" s="28"/>
      <c r="Q377" s="27" t="s">
        <v>21</v>
      </c>
      <c r="R377" s="27" t="s">
        <v>348</v>
      </c>
    </row>
    <row r="378" spans="1:18" x14ac:dyDescent="0.25">
      <c r="A378">
        <v>28989</v>
      </c>
      <c r="B378" t="s">
        <v>425</v>
      </c>
      <c r="C378" t="s">
        <v>426</v>
      </c>
      <c r="D378" t="s">
        <v>461</v>
      </c>
      <c r="E378">
        <v>18</v>
      </c>
      <c r="F378">
        <v>51</v>
      </c>
      <c r="G378" s="1">
        <v>42760</v>
      </c>
      <c r="I378">
        <v>40.620739</v>
      </c>
      <c r="J378">
        <v>-1</v>
      </c>
      <c r="N378" s="25" t="s">
        <v>1359</v>
      </c>
      <c r="O378" s="25" t="s">
        <v>1360</v>
      </c>
      <c r="P378" s="26"/>
      <c r="Q378" s="25" t="s">
        <v>18</v>
      </c>
      <c r="R378" s="25" t="s">
        <v>47</v>
      </c>
    </row>
    <row r="379" spans="1:18" x14ac:dyDescent="0.25">
      <c r="A379">
        <v>28989</v>
      </c>
      <c r="B379" t="s">
        <v>419</v>
      </c>
      <c r="C379" t="s">
        <v>420</v>
      </c>
      <c r="D379" t="s">
        <v>461</v>
      </c>
      <c r="E379">
        <v>18</v>
      </c>
      <c r="F379">
        <v>51</v>
      </c>
      <c r="G379" s="1">
        <v>42760</v>
      </c>
      <c r="I379">
        <v>40.620739</v>
      </c>
      <c r="J379">
        <v>-1</v>
      </c>
      <c r="N379" s="27" t="s">
        <v>1361</v>
      </c>
      <c r="O379" s="27" t="s">
        <v>1362</v>
      </c>
      <c r="P379" s="28"/>
      <c r="Q379" s="27" t="s">
        <v>117</v>
      </c>
      <c r="R379" s="27" t="s">
        <v>350</v>
      </c>
    </row>
    <row r="380" spans="1:18" x14ac:dyDescent="0.25">
      <c r="A380">
        <v>28989</v>
      </c>
      <c r="B380" t="s">
        <v>423</v>
      </c>
      <c r="C380" t="s">
        <v>424</v>
      </c>
      <c r="D380" t="s">
        <v>461</v>
      </c>
      <c r="E380">
        <v>18</v>
      </c>
      <c r="F380">
        <v>51</v>
      </c>
      <c r="G380" s="1">
        <v>42760</v>
      </c>
      <c r="I380">
        <v>40.620739</v>
      </c>
      <c r="J380">
        <v>-1</v>
      </c>
      <c r="N380" s="25" t="s">
        <v>1363</v>
      </c>
      <c r="O380" s="25" t="s">
        <v>1364</v>
      </c>
      <c r="P380" s="26"/>
      <c r="Q380" s="25" t="s">
        <v>74</v>
      </c>
      <c r="R380" s="25" t="s">
        <v>339</v>
      </c>
    </row>
    <row r="381" spans="1:18" x14ac:dyDescent="0.25">
      <c r="A381">
        <v>28989</v>
      </c>
      <c r="B381" t="s">
        <v>421</v>
      </c>
      <c r="C381" t="s">
        <v>422</v>
      </c>
      <c r="D381" t="s">
        <v>461</v>
      </c>
      <c r="E381">
        <v>18</v>
      </c>
      <c r="F381">
        <v>51</v>
      </c>
      <c r="G381" s="1">
        <v>42760</v>
      </c>
      <c r="I381">
        <v>40.620739</v>
      </c>
      <c r="J381">
        <v>-1</v>
      </c>
      <c r="N381" s="27" t="s">
        <v>1365</v>
      </c>
      <c r="O381" s="27" t="s">
        <v>1366</v>
      </c>
      <c r="P381" s="28"/>
      <c r="Q381" s="27" t="s">
        <v>85</v>
      </c>
      <c r="R381" s="27" t="s">
        <v>350</v>
      </c>
    </row>
    <row r="382" spans="1:18" x14ac:dyDescent="0.25">
      <c r="A382">
        <v>28989</v>
      </c>
      <c r="B382" t="s">
        <v>214</v>
      </c>
      <c r="C382" t="s">
        <v>215</v>
      </c>
      <c r="D382" t="s">
        <v>17</v>
      </c>
      <c r="E382">
        <v>18</v>
      </c>
      <c r="F382">
        <v>51</v>
      </c>
      <c r="G382" s="1">
        <v>42760</v>
      </c>
      <c r="I382">
        <v>12</v>
      </c>
      <c r="J382">
        <v>-2</v>
      </c>
      <c r="N382" s="25" t="s">
        <v>870</v>
      </c>
      <c r="O382" s="25" t="s">
        <v>871</v>
      </c>
      <c r="P382" s="26">
        <v>42510</v>
      </c>
      <c r="Q382" s="25" t="s">
        <v>122</v>
      </c>
      <c r="R382" s="25" t="s">
        <v>339</v>
      </c>
    </row>
    <row r="383" spans="1:18" x14ac:dyDescent="0.25">
      <c r="A383">
        <v>28989</v>
      </c>
      <c r="B383" t="s">
        <v>216</v>
      </c>
      <c r="C383" t="s">
        <v>217</v>
      </c>
      <c r="D383" t="s">
        <v>17</v>
      </c>
      <c r="E383">
        <v>18</v>
      </c>
      <c r="F383">
        <v>51</v>
      </c>
      <c r="G383" s="1">
        <v>42760</v>
      </c>
      <c r="I383">
        <v>12</v>
      </c>
      <c r="J383">
        <v>-2</v>
      </c>
      <c r="N383" s="27" t="s">
        <v>466</v>
      </c>
      <c r="O383" s="27" t="s">
        <v>467</v>
      </c>
      <c r="P383" s="28"/>
      <c r="Q383" s="27" t="s">
        <v>450</v>
      </c>
      <c r="R383" s="27" t="s">
        <v>351</v>
      </c>
    </row>
    <row r="384" spans="1:18" x14ac:dyDescent="0.25">
      <c r="A384">
        <v>28989</v>
      </c>
      <c r="B384" t="s">
        <v>89</v>
      </c>
      <c r="C384" t="s">
        <v>90</v>
      </c>
      <c r="D384" t="s">
        <v>17</v>
      </c>
      <c r="E384">
        <v>18</v>
      </c>
      <c r="F384">
        <v>51</v>
      </c>
      <c r="G384" s="1">
        <v>42760</v>
      </c>
      <c r="I384">
        <v>12</v>
      </c>
      <c r="J384">
        <v>-2</v>
      </c>
      <c r="N384" s="25" t="s">
        <v>455</v>
      </c>
      <c r="O384" s="25" t="s">
        <v>456</v>
      </c>
      <c r="P384" s="26">
        <v>42587</v>
      </c>
      <c r="Q384" s="25" t="s">
        <v>122</v>
      </c>
      <c r="R384" s="25" t="s">
        <v>339</v>
      </c>
    </row>
    <row r="385" spans="1:18" x14ac:dyDescent="0.25">
      <c r="A385">
        <v>28989</v>
      </c>
      <c r="B385" t="s">
        <v>51</v>
      </c>
      <c r="C385" t="s">
        <v>52</v>
      </c>
      <c r="D385" t="s">
        <v>17</v>
      </c>
      <c r="E385">
        <v>18</v>
      </c>
      <c r="F385">
        <v>51</v>
      </c>
      <c r="G385" s="1">
        <v>42760</v>
      </c>
      <c r="I385">
        <v>12</v>
      </c>
      <c r="J385">
        <v>-1</v>
      </c>
      <c r="N385" s="27" t="s">
        <v>936</v>
      </c>
      <c r="O385" s="27" t="s">
        <v>937</v>
      </c>
      <c r="P385" s="28"/>
      <c r="Q385" s="27" t="s">
        <v>65</v>
      </c>
      <c r="R385" s="27" t="s">
        <v>350</v>
      </c>
    </row>
    <row r="386" spans="1:18" x14ac:dyDescent="0.25">
      <c r="A386">
        <v>28988</v>
      </c>
      <c r="B386" t="s">
        <v>357</v>
      </c>
      <c r="C386" t="s">
        <v>358</v>
      </c>
      <c r="D386" t="s">
        <v>88</v>
      </c>
      <c r="E386">
        <v>27</v>
      </c>
      <c r="F386">
        <v>51</v>
      </c>
      <c r="G386" s="1">
        <v>42760</v>
      </c>
      <c r="I386">
        <v>40.856200000000001</v>
      </c>
      <c r="J386">
        <v>-5</v>
      </c>
      <c r="N386" s="25" t="s">
        <v>1367</v>
      </c>
      <c r="O386" s="25" t="s">
        <v>1368</v>
      </c>
      <c r="P386" s="26"/>
      <c r="Q386" s="25" t="s">
        <v>65</v>
      </c>
      <c r="R386" s="25" t="s">
        <v>350</v>
      </c>
    </row>
    <row r="387" spans="1:18" x14ac:dyDescent="0.25">
      <c r="A387">
        <v>28988</v>
      </c>
      <c r="B387" t="s">
        <v>387</v>
      </c>
      <c r="C387" t="s">
        <v>388</v>
      </c>
      <c r="D387" t="s">
        <v>21</v>
      </c>
      <c r="E387">
        <v>27</v>
      </c>
      <c r="F387">
        <v>51</v>
      </c>
      <c r="G387" s="1">
        <v>42760</v>
      </c>
      <c r="I387">
        <v>55.48301</v>
      </c>
      <c r="J387">
        <v>-8</v>
      </c>
      <c r="N387" s="27" t="s">
        <v>1369</v>
      </c>
      <c r="O387" s="27" t="s">
        <v>1370</v>
      </c>
      <c r="P387" s="28"/>
      <c r="Q387" s="27" t="s">
        <v>74</v>
      </c>
      <c r="R387" s="27" t="s">
        <v>339</v>
      </c>
    </row>
    <row r="388" spans="1:18" x14ac:dyDescent="0.25">
      <c r="A388">
        <v>28988</v>
      </c>
      <c r="B388" t="s">
        <v>421</v>
      </c>
      <c r="C388" t="s">
        <v>422</v>
      </c>
      <c r="D388" t="s">
        <v>461</v>
      </c>
      <c r="E388">
        <v>27</v>
      </c>
      <c r="F388">
        <v>51</v>
      </c>
      <c r="G388" s="1">
        <v>42760</v>
      </c>
      <c r="I388">
        <v>40.620739</v>
      </c>
      <c r="J388">
        <v>-1</v>
      </c>
      <c r="N388" s="25" t="s">
        <v>1371</v>
      </c>
      <c r="O388" s="25" t="s">
        <v>1372</v>
      </c>
      <c r="P388" s="26"/>
      <c r="Q388" s="25" t="s">
        <v>17</v>
      </c>
      <c r="R388" s="25" t="s">
        <v>339</v>
      </c>
    </row>
    <row r="389" spans="1:18" x14ac:dyDescent="0.25">
      <c r="A389">
        <v>28988</v>
      </c>
      <c r="B389" t="s">
        <v>145</v>
      </c>
      <c r="C389" t="s">
        <v>146</v>
      </c>
      <c r="D389" t="s">
        <v>41</v>
      </c>
      <c r="E389">
        <v>27</v>
      </c>
      <c r="F389">
        <v>51</v>
      </c>
      <c r="G389" s="1">
        <v>42760</v>
      </c>
      <c r="I389">
        <v>27.5</v>
      </c>
      <c r="J389">
        <v>-4</v>
      </c>
      <c r="N389" s="27" t="s">
        <v>639</v>
      </c>
      <c r="O389" s="27" t="s">
        <v>640</v>
      </c>
      <c r="P389" s="28">
        <v>42574</v>
      </c>
      <c r="Q389" s="27" t="s">
        <v>122</v>
      </c>
      <c r="R389" s="27" t="s">
        <v>350</v>
      </c>
    </row>
    <row r="390" spans="1:18" x14ac:dyDescent="0.25">
      <c r="A390">
        <v>28988</v>
      </c>
      <c r="B390" t="s">
        <v>62</v>
      </c>
      <c r="C390" t="s">
        <v>63</v>
      </c>
      <c r="D390" t="s">
        <v>50</v>
      </c>
      <c r="E390">
        <v>27</v>
      </c>
      <c r="F390">
        <v>51</v>
      </c>
      <c r="G390" s="1">
        <v>42760</v>
      </c>
      <c r="I390">
        <v>115</v>
      </c>
      <c r="J390">
        <v>-5</v>
      </c>
      <c r="N390" s="25" t="s">
        <v>1373</v>
      </c>
      <c r="O390" s="25" t="s">
        <v>1374</v>
      </c>
      <c r="P390" s="26"/>
      <c r="Q390" s="25" t="s">
        <v>65</v>
      </c>
      <c r="R390" s="25" t="s">
        <v>350</v>
      </c>
    </row>
    <row r="391" spans="1:18" x14ac:dyDescent="0.25">
      <c r="A391">
        <v>28987</v>
      </c>
      <c r="B391" t="s">
        <v>247</v>
      </c>
      <c r="C391" t="s">
        <v>248</v>
      </c>
      <c r="D391" t="s">
        <v>117</v>
      </c>
      <c r="E391" t="s">
        <v>64</v>
      </c>
      <c r="F391">
        <v>51</v>
      </c>
      <c r="G391" s="1">
        <v>42759</v>
      </c>
      <c r="I391">
        <v>22</v>
      </c>
      <c r="J391">
        <v>-2</v>
      </c>
      <c r="N391" s="27" t="s">
        <v>777</v>
      </c>
      <c r="O391" s="27" t="s">
        <v>778</v>
      </c>
      <c r="P391" s="28"/>
      <c r="Q391" s="27" t="s">
        <v>17</v>
      </c>
      <c r="R391" s="27" t="s">
        <v>339</v>
      </c>
    </row>
    <row r="392" spans="1:18" x14ac:dyDescent="0.25">
      <c r="A392">
        <v>28987</v>
      </c>
      <c r="B392" t="s">
        <v>29</v>
      </c>
      <c r="C392" t="s">
        <v>30</v>
      </c>
      <c r="D392" t="s">
        <v>21</v>
      </c>
      <c r="E392" t="s">
        <v>64</v>
      </c>
      <c r="F392">
        <v>51</v>
      </c>
      <c r="G392" s="1">
        <v>42759</v>
      </c>
      <c r="I392">
        <v>37.774000000000001</v>
      </c>
      <c r="J392">
        <v>-2</v>
      </c>
      <c r="N392" s="25" t="s">
        <v>770</v>
      </c>
      <c r="O392" s="25" t="s">
        <v>771</v>
      </c>
      <c r="P392" s="26"/>
      <c r="Q392" s="25" t="s">
        <v>17</v>
      </c>
      <c r="R392" s="25" t="s">
        <v>339</v>
      </c>
    </row>
    <row r="393" spans="1:18" x14ac:dyDescent="0.25">
      <c r="A393">
        <v>28986</v>
      </c>
      <c r="B393" t="s">
        <v>251</v>
      </c>
      <c r="C393" t="s">
        <v>588</v>
      </c>
      <c r="D393" t="s">
        <v>97</v>
      </c>
      <c r="E393">
        <v>537</v>
      </c>
      <c r="F393">
        <v>51</v>
      </c>
      <c r="G393" s="1">
        <v>42759</v>
      </c>
      <c r="H393">
        <v>2</v>
      </c>
      <c r="I393">
        <v>112.069</v>
      </c>
      <c r="J393">
        <v>-2</v>
      </c>
      <c r="N393" s="27" t="s">
        <v>757</v>
      </c>
      <c r="O393" s="27" t="s">
        <v>758</v>
      </c>
      <c r="P393" s="28"/>
      <c r="Q393" s="27" t="s">
        <v>18</v>
      </c>
      <c r="R393" s="27" t="s">
        <v>47</v>
      </c>
    </row>
    <row r="394" spans="1:18" x14ac:dyDescent="0.25">
      <c r="A394">
        <v>28985</v>
      </c>
      <c r="B394" t="s">
        <v>86</v>
      </c>
      <c r="C394" t="s">
        <v>87</v>
      </c>
      <c r="D394" t="s">
        <v>88</v>
      </c>
      <c r="E394">
        <v>139</v>
      </c>
      <c r="F394">
        <v>51</v>
      </c>
      <c r="G394" s="1">
        <v>42759</v>
      </c>
      <c r="I394">
        <v>58.845599999999997</v>
      </c>
      <c r="J394">
        <v>-20</v>
      </c>
      <c r="N394" s="25" t="s">
        <v>1375</v>
      </c>
      <c r="O394" s="25" t="s">
        <v>1376</v>
      </c>
      <c r="P394" s="26"/>
      <c r="Q394" s="25" t="s">
        <v>50</v>
      </c>
      <c r="R394" s="25" t="s">
        <v>350</v>
      </c>
    </row>
    <row r="395" spans="1:18" x14ac:dyDescent="0.25">
      <c r="A395">
        <v>28985</v>
      </c>
      <c r="B395" t="s">
        <v>197</v>
      </c>
      <c r="C395" t="s">
        <v>198</v>
      </c>
      <c r="D395" t="s">
        <v>117</v>
      </c>
      <c r="E395">
        <v>139</v>
      </c>
      <c r="F395">
        <v>51</v>
      </c>
      <c r="G395" s="1">
        <v>42759</v>
      </c>
      <c r="I395">
        <v>33</v>
      </c>
      <c r="J395">
        <v>-2</v>
      </c>
      <c r="N395" s="27" t="s">
        <v>1377</v>
      </c>
      <c r="O395" s="27" t="s">
        <v>1378</v>
      </c>
      <c r="P395" s="28"/>
      <c r="Q395" s="27" t="s">
        <v>50</v>
      </c>
      <c r="R395" s="27" t="s">
        <v>350</v>
      </c>
    </row>
    <row r="396" spans="1:18" x14ac:dyDescent="0.25">
      <c r="A396">
        <v>28985</v>
      </c>
      <c r="B396" t="s">
        <v>283</v>
      </c>
      <c r="C396" t="s">
        <v>284</v>
      </c>
      <c r="D396" t="s">
        <v>100</v>
      </c>
      <c r="E396">
        <v>139</v>
      </c>
      <c r="F396">
        <v>51</v>
      </c>
      <c r="G396" s="1">
        <v>42759</v>
      </c>
      <c r="I396">
        <v>339.24</v>
      </c>
      <c r="J396">
        <v>-1</v>
      </c>
      <c r="N396" s="25" t="s">
        <v>1379</v>
      </c>
      <c r="O396" s="25" t="s">
        <v>1380</v>
      </c>
      <c r="P396" s="26"/>
      <c r="Q396" s="25" t="s">
        <v>1072</v>
      </c>
      <c r="R396" s="25" t="s">
        <v>350</v>
      </c>
    </row>
    <row r="397" spans="1:18" x14ac:dyDescent="0.25">
      <c r="A397">
        <v>28984</v>
      </c>
      <c r="B397" t="s">
        <v>321</v>
      </c>
      <c r="C397" t="s">
        <v>322</v>
      </c>
      <c r="D397" t="s">
        <v>323</v>
      </c>
      <c r="E397">
        <v>113</v>
      </c>
      <c r="F397">
        <v>51</v>
      </c>
      <c r="G397" s="1">
        <v>42759</v>
      </c>
      <c r="I397">
        <v>30.172499999999999</v>
      </c>
      <c r="J397">
        <v>-2</v>
      </c>
      <c r="N397" s="27" t="s">
        <v>1381</v>
      </c>
      <c r="O397" s="27" t="s">
        <v>1382</v>
      </c>
      <c r="P397" s="28"/>
      <c r="Q397" s="27" t="s">
        <v>74</v>
      </c>
      <c r="R397" s="27" t="s">
        <v>339</v>
      </c>
    </row>
    <row r="398" spans="1:18" x14ac:dyDescent="0.25">
      <c r="A398">
        <v>28984</v>
      </c>
      <c r="B398" t="s">
        <v>162</v>
      </c>
      <c r="C398" t="s">
        <v>163</v>
      </c>
      <c r="D398" t="s">
        <v>450</v>
      </c>
      <c r="E398">
        <v>113</v>
      </c>
      <c r="F398">
        <v>51</v>
      </c>
      <c r="G398" s="1">
        <v>42759</v>
      </c>
      <c r="I398">
        <v>21.5518</v>
      </c>
      <c r="J398">
        <v>-1</v>
      </c>
      <c r="N398" s="25" t="s">
        <v>363</v>
      </c>
      <c r="O398" s="25" t="s">
        <v>364</v>
      </c>
      <c r="P398" s="26"/>
      <c r="Q398" s="25" t="s">
        <v>88</v>
      </c>
      <c r="R398" s="25" t="s">
        <v>348</v>
      </c>
    </row>
    <row r="399" spans="1:18" x14ac:dyDescent="0.25">
      <c r="A399">
        <v>28984</v>
      </c>
      <c r="B399" t="s">
        <v>166</v>
      </c>
      <c r="C399" t="s">
        <v>167</v>
      </c>
      <c r="D399" t="s">
        <v>450</v>
      </c>
      <c r="E399">
        <v>113</v>
      </c>
      <c r="F399">
        <v>51</v>
      </c>
      <c r="G399" s="1">
        <v>42759</v>
      </c>
      <c r="I399">
        <v>21.5518</v>
      </c>
      <c r="J399">
        <v>-1</v>
      </c>
      <c r="N399" s="27" t="s">
        <v>1383</v>
      </c>
      <c r="O399" s="27" t="s">
        <v>1384</v>
      </c>
      <c r="P399" s="28"/>
      <c r="Q399" s="27" t="s">
        <v>47</v>
      </c>
      <c r="R399" s="27" t="s">
        <v>47</v>
      </c>
    </row>
    <row r="400" spans="1:18" x14ac:dyDescent="0.25">
      <c r="A400">
        <v>28983</v>
      </c>
      <c r="B400" t="s">
        <v>817</v>
      </c>
      <c r="C400" t="s">
        <v>818</v>
      </c>
      <c r="D400" t="s">
        <v>268</v>
      </c>
      <c r="E400">
        <v>21</v>
      </c>
      <c r="F400">
        <v>51</v>
      </c>
      <c r="G400" s="1">
        <v>42759</v>
      </c>
      <c r="I400">
        <v>597.41379300000006</v>
      </c>
      <c r="J400">
        <v>-1</v>
      </c>
      <c r="N400" s="25" t="s">
        <v>1385</v>
      </c>
      <c r="O400" s="25" t="s">
        <v>1386</v>
      </c>
      <c r="P400" s="26"/>
      <c r="Q400" s="25" t="s">
        <v>159</v>
      </c>
      <c r="R400" s="25" t="s">
        <v>350</v>
      </c>
    </row>
    <row r="401" spans="1:18" x14ac:dyDescent="0.25">
      <c r="A401">
        <v>28982</v>
      </c>
      <c r="B401" t="s">
        <v>289</v>
      </c>
      <c r="C401" t="s">
        <v>290</v>
      </c>
      <c r="D401" t="s">
        <v>33</v>
      </c>
      <c r="E401">
        <v>299</v>
      </c>
      <c r="F401">
        <v>51</v>
      </c>
      <c r="G401" s="1">
        <v>42759</v>
      </c>
      <c r="I401">
        <v>415.55555600000002</v>
      </c>
      <c r="J401">
        <v>-3</v>
      </c>
      <c r="N401" s="27" t="s">
        <v>667</v>
      </c>
      <c r="O401" s="27" t="s">
        <v>1387</v>
      </c>
      <c r="P401" s="28"/>
      <c r="Q401" s="27" t="s">
        <v>21</v>
      </c>
      <c r="R401" s="27" t="s">
        <v>348</v>
      </c>
    </row>
    <row r="402" spans="1:18" x14ac:dyDescent="0.25">
      <c r="A402">
        <v>28982</v>
      </c>
      <c r="B402" t="s">
        <v>819</v>
      </c>
      <c r="C402" t="s">
        <v>820</v>
      </c>
      <c r="D402" t="s">
        <v>34</v>
      </c>
      <c r="E402">
        <v>299</v>
      </c>
      <c r="F402">
        <v>51</v>
      </c>
      <c r="G402" s="1">
        <v>42759</v>
      </c>
      <c r="I402">
        <v>711.15501500000005</v>
      </c>
      <c r="J402">
        <v>-1</v>
      </c>
      <c r="N402" s="25" t="s">
        <v>1388</v>
      </c>
      <c r="O402" s="25" t="s">
        <v>1389</v>
      </c>
      <c r="P402" s="26"/>
      <c r="Q402" s="25" t="s">
        <v>50</v>
      </c>
      <c r="R402" s="25" t="s">
        <v>350</v>
      </c>
    </row>
    <row r="403" spans="1:18" x14ac:dyDescent="0.25">
      <c r="A403">
        <v>28982</v>
      </c>
      <c r="B403" t="s">
        <v>251</v>
      </c>
      <c r="C403" t="s">
        <v>588</v>
      </c>
      <c r="D403" t="s">
        <v>97</v>
      </c>
      <c r="E403">
        <v>299</v>
      </c>
      <c r="F403">
        <v>51</v>
      </c>
      <c r="G403" s="1">
        <v>42759</v>
      </c>
      <c r="I403">
        <v>107.7587</v>
      </c>
      <c r="J403">
        <v>-3</v>
      </c>
      <c r="N403" s="27" t="s">
        <v>1390</v>
      </c>
      <c r="O403" s="27" t="s">
        <v>1391</v>
      </c>
      <c r="P403" s="28"/>
      <c r="Q403" s="27" t="s">
        <v>21</v>
      </c>
      <c r="R403" s="27" t="s">
        <v>348</v>
      </c>
    </row>
    <row r="404" spans="1:18" x14ac:dyDescent="0.25">
      <c r="A404">
        <v>28981</v>
      </c>
      <c r="B404" t="s">
        <v>118</v>
      </c>
      <c r="C404" t="s">
        <v>119</v>
      </c>
      <c r="D404" t="s">
        <v>21</v>
      </c>
      <c r="E404">
        <v>24</v>
      </c>
      <c r="F404">
        <v>51</v>
      </c>
      <c r="G404" s="1">
        <v>42759</v>
      </c>
      <c r="I404">
        <v>222.61580000000001</v>
      </c>
      <c r="J404">
        <v>-1</v>
      </c>
      <c r="N404" s="25" t="s">
        <v>1392</v>
      </c>
      <c r="O404" s="25" t="s">
        <v>1393</v>
      </c>
      <c r="P404" s="26"/>
      <c r="Q404" s="25" t="s">
        <v>232</v>
      </c>
      <c r="R404" s="25" t="s">
        <v>350</v>
      </c>
    </row>
    <row r="405" spans="1:18" x14ac:dyDescent="0.25">
      <c r="A405">
        <v>28980</v>
      </c>
      <c r="B405" t="s">
        <v>251</v>
      </c>
      <c r="C405" t="s">
        <v>588</v>
      </c>
      <c r="D405" t="s">
        <v>97</v>
      </c>
      <c r="E405">
        <v>47</v>
      </c>
      <c r="F405">
        <v>51</v>
      </c>
      <c r="G405" s="1">
        <v>42759</v>
      </c>
      <c r="I405">
        <v>112.069</v>
      </c>
      <c r="J405">
        <v>-2</v>
      </c>
      <c r="N405" s="27" t="s">
        <v>1394</v>
      </c>
      <c r="O405" s="27" t="s">
        <v>1395</v>
      </c>
      <c r="P405" s="28"/>
      <c r="Q405" s="27" t="s">
        <v>74</v>
      </c>
      <c r="R405" s="27" t="s">
        <v>348</v>
      </c>
    </row>
    <row r="406" spans="1:18" x14ac:dyDescent="0.25">
      <c r="A406">
        <v>28979</v>
      </c>
      <c r="B406" t="s">
        <v>89</v>
      </c>
      <c r="C406" t="s">
        <v>90</v>
      </c>
      <c r="D406" t="s">
        <v>17</v>
      </c>
      <c r="E406" t="s">
        <v>64</v>
      </c>
      <c r="F406">
        <v>51</v>
      </c>
      <c r="G406" s="1">
        <v>42759</v>
      </c>
      <c r="H406">
        <v>2</v>
      </c>
      <c r="I406">
        <v>25</v>
      </c>
      <c r="J406">
        <v>-1</v>
      </c>
      <c r="N406" s="25" t="s">
        <v>1396</v>
      </c>
      <c r="O406" s="25" t="s">
        <v>1397</v>
      </c>
      <c r="P406" s="26"/>
      <c r="Q406" s="25" t="s">
        <v>117</v>
      </c>
      <c r="R406" s="25" t="s">
        <v>350</v>
      </c>
    </row>
    <row r="407" spans="1:18" x14ac:dyDescent="0.25">
      <c r="A407">
        <v>28979</v>
      </c>
      <c r="B407" t="s">
        <v>51</v>
      </c>
      <c r="C407" t="s">
        <v>52</v>
      </c>
      <c r="D407" t="s">
        <v>17</v>
      </c>
      <c r="E407" t="s">
        <v>64</v>
      </c>
      <c r="F407">
        <v>51</v>
      </c>
      <c r="G407" s="1">
        <v>42759</v>
      </c>
      <c r="H407">
        <v>2</v>
      </c>
      <c r="I407">
        <v>25</v>
      </c>
      <c r="J407">
        <v>-1</v>
      </c>
      <c r="N407" s="27" t="s">
        <v>509</v>
      </c>
      <c r="O407" s="27" t="s">
        <v>510</v>
      </c>
      <c r="P407" s="28"/>
      <c r="Q407" s="27" t="s">
        <v>193</v>
      </c>
      <c r="R407" s="27" t="s">
        <v>350</v>
      </c>
    </row>
    <row r="408" spans="1:18" x14ac:dyDescent="0.25">
      <c r="A408">
        <v>28978</v>
      </c>
      <c r="B408" t="s">
        <v>199</v>
      </c>
      <c r="C408" t="s">
        <v>200</v>
      </c>
      <c r="D408" t="s">
        <v>34</v>
      </c>
      <c r="E408" t="s">
        <v>64</v>
      </c>
      <c r="F408">
        <v>51</v>
      </c>
      <c r="G408" s="1">
        <v>42759</v>
      </c>
      <c r="I408">
        <v>214.06741600000001</v>
      </c>
      <c r="J408">
        <v>-1</v>
      </c>
      <c r="N408" s="25" t="s">
        <v>1398</v>
      </c>
      <c r="O408" s="25" t="s">
        <v>1399</v>
      </c>
      <c r="P408" s="26"/>
      <c r="Q408" s="25" t="s">
        <v>88</v>
      </c>
      <c r="R408" s="25" t="s">
        <v>348</v>
      </c>
    </row>
    <row r="409" spans="1:18" x14ac:dyDescent="0.25">
      <c r="A409">
        <v>28977</v>
      </c>
      <c r="B409" t="s">
        <v>77</v>
      </c>
      <c r="C409" t="s">
        <v>78</v>
      </c>
      <c r="D409" t="s">
        <v>50</v>
      </c>
      <c r="E409">
        <v>551</v>
      </c>
      <c r="F409">
        <v>51</v>
      </c>
      <c r="G409" s="1">
        <v>42759</v>
      </c>
      <c r="I409">
        <v>9.9</v>
      </c>
      <c r="J409">
        <v>-1</v>
      </c>
      <c r="N409" s="27" t="s">
        <v>964</v>
      </c>
      <c r="O409" s="27" t="s">
        <v>965</v>
      </c>
      <c r="P409" s="28"/>
      <c r="Q409" s="27" t="s">
        <v>585</v>
      </c>
      <c r="R409" s="27" t="s">
        <v>351</v>
      </c>
    </row>
    <row r="410" spans="1:18" x14ac:dyDescent="0.25">
      <c r="A410">
        <v>28977</v>
      </c>
      <c r="B410" t="s">
        <v>79</v>
      </c>
      <c r="C410" t="s">
        <v>80</v>
      </c>
      <c r="D410" t="s">
        <v>50</v>
      </c>
      <c r="E410">
        <v>551</v>
      </c>
      <c r="F410">
        <v>51</v>
      </c>
      <c r="G410" s="1">
        <v>42759</v>
      </c>
      <c r="I410">
        <v>9.9</v>
      </c>
      <c r="J410">
        <v>-1</v>
      </c>
      <c r="N410" s="25" t="s">
        <v>1400</v>
      </c>
      <c r="O410" s="25" t="s">
        <v>1401</v>
      </c>
      <c r="P410" s="26"/>
      <c r="Q410" s="25" t="s">
        <v>268</v>
      </c>
      <c r="R410" s="25" t="s">
        <v>47</v>
      </c>
    </row>
    <row r="411" spans="1:18" x14ac:dyDescent="0.25">
      <c r="A411">
        <v>28977</v>
      </c>
      <c r="B411" t="s">
        <v>143</v>
      </c>
      <c r="C411" t="s">
        <v>144</v>
      </c>
      <c r="D411" t="s">
        <v>50</v>
      </c>
      <c r="E411">
        <v>551</v>
      </c>
      <c r="F411">
        <v>51</v>
      </c>
      <c r="G411" s="1">
        <v>42759</v>
      </c>
      <c r="I411">
        <v>9.9</v>
      </c>
      <c r="J411">
        <v>-1</v>
      </c>
      <c r="N411" s="27" t="s">
        <v>934</v>
      </c>
      <c r="O411" s="27" t="s">
        <v>935</v>
      </c>
      <c r="P411" s="28"/>
      <c r="Q411" s="27" t="s">
        <v>85</v>
      </c>
      <c r="R411" s="27" t="s">
        <v>350</v>
      </c>
    </row>
    <row r="412" spans="1:18" x14ac:dyDescent="0.25">
      <c r="A412">
        <v>28977</v>
      </c>
      <c r="B412" t="s">
        <v>81</v>
      </c>
      <c r="C412" t="s">
        <v>82</v>
      </c>
      <c r="D412" t="s">
        <v>50</v>
      </c>
      <c r="E412">
        <v>551</v>
      </c>
      <c r="F412">
        <v>51</v>
      </c>
      <c r="G412" s="1">
        <v>42759</v>
      </c>
      <c r="I412">
        <v>9.9</v>
      </c>
      <c r="J412">
        <v>-1</v>
      </c>
      <c r="N412" s="25" t="s">
        <v>1402</v>
      </c>
      <c r="O412" s="25" t="s">
        <v>1403</v>
      </c>
      <c r="P412" s="26"/>
      <c r="Q412" s="25" t="s">
        <v>21</v>
      </c>
      <c r="R412" s="25" t="s">
        <v>348</v>
      </c>
    </row>
    <row r="413" spans="1:18" x14ac:dyDescent="0.25">
      <c r="A413">
        <v>28977</v>
      </c>
      <c r="B413" t="s">
        <v>105</v>
      </c>
      <c r="C413" t="s">
        <v>106</v>
      </c>
      <c r="D413" t="s">
        <v>21</v>
      </c>
      <c r="E413">
        <v>551</v>
      </c>
      <c r="F413">
        <v>51</v>
      </c>
      <c r="G413" s="1">
        <v>42759</v>
      </c>
      <c r="I413">
        <v>71.800819000000004</v>
      </c>
      <c r="J413">
        <v>-1</v>
      </c>
      <c r="N413" s="27" t="s">
        <v>1404</v>
      </c>
      <c r="O413" s="27" t="s">
        <v>1405</v>
      </c>
      <c r="P413" s="28"/>
      <c r="Q413" s="27" t="s">
        <v>117</v>
      </c>
      <c r="R413" s="27" t="s">
        <v>350</v>
      </c>
    </row>
    <row r="414" spans="1:18" x14ac:dyDescent="0.25">
      <c r="A414">
        <v>28977</v>
      </c>
      <c r="B414" t="s">
        <v>107</v>
      </c>
      <c r="C414" t="s">
        <v>108</v>
      </c>
      <c r="D414" t="s">
        <v>21</v>
      </c>
      <c r="E414">
        <v>551</v>
      </c>
      <c r="F414">
        <v>51</v>
      </c>
      <c r="G414" s="1">
        <v>42759</v>
      </c>
      <c r="I414">
        <v>78.214399999999998</v>
      </c>
      <c r="J414">
        <v>-1</v>
      </c>
      <c r="N414" s="25" t="s">
        <v>1406</v>
      </c>
      <c r="O414" s="25" t="s">
        <v>1407</v>
      </c>
      <c r="P414" s="26"/>
      <c r="Q414" s="25" t="s">
        <v>50</v>
      </c>
      <c r="R414" s="25" t="s">
        <v>350</v>
      </c>
    </row>
    <row r="415" spans="1:18" x14ac:dyDescent="0.25">
      <c r="A415">
        <v>28977</v>
      </c>
      <c r="B415" t="s">
        <v>111</v>
      </c>
      <c r="C415" t="s">
        <v>112</v>
      </c>
      <c r="D415" t="s">
        <v>21</v>
      </c>
      <c r="E415">
        <v>551</v>
      </c>
      <c r="F415">
        <v>51</v>
      </c>
      <c r="G415" s="1">
        <v>42759</v>
      </c>
      <c r="I415">
        <v>94.404781</v>
      </c>
      <c r="J415">
        <v>-1</v>
      </c>
      <c r="N415" s="27" t="s">
        <v>1408</v>
      </c>
      <c r="O415" s="27" t="s">
        <v>1409</v>
      </c>
      <c r="P415" s="28"/>
      <c r="Q415" s="27" t="s">
        <v>50</v>
      </c>
      <c r="R415" s="27" t="s">
        <v>350</v>
      </c>
    </row>
    <row r="416" spans="1:18" x14ac:dyDescent="0.25">
      <c r="A416">
        <v>28977</v>
      </c>
      <c r="B416" t="s">
        <v>109</v>
      </c>
      <c r="C416" t="s">
        <v>110</v>
      </c>
      <c r="D416" t="s">
        <v>21</v>
      </c>
      <c r="E416">
        <v>551</v>
      </c>
      <c r="F416">
        <v>51</v>
      </c>
      <c r="G416" s="1">
        <v>42759</v>
      </c>
      <c r="I416">
        <v>78.214399999999998</v>
      </c>
      <c r="J416">
        <v>-1</v>
      </c>
      <c r="N416" s="25" t="s">
        <v>1410</v>
      </c>
      <c r="O416" s="25" t="s">
        <v>1411</v>
      </c>
      <c r="P416" s="26"/>
      <c r="Q416" s="25" t="s">
        <v>268</v>
      </c>
      <c r="R416" s="25" t="s">
        <v>47</v>
      </c>
    </row>
    <row r="417" spans="1:18" x14ac:dyDescent="0.25">
      <c r="A417">
        <v>28976</v>
      </c>
      <c r="B417" t="s">
        <v>203</v>
      </c>
      <c r="C417" t="s">
        <v>204</v>
      </c>
      <c r="D417" t="s">
        <v>100</v>
      </c>
      <c r="E417">
        <v>530</v>
      </c>
      <c r="F417">
        <v>51</v>
      </c>
      <c r="G417" s="1">
        <v>42759</v>
      </c>
      <c r="I417">
        <v>264.41800000000001</v>
      </c>
      <c r="J417">
        <v>-1</v>
      </c>
      <c r="N417" s="27" t="s">
        <v>1412</v>
      </c>
      <c r="O417" s="27" t="s">
        <v>1413</v>
      </c>
      <c r="P417" s="28"/>
      <c r="Q417" s="27" t="s">
        <v>50</v>
      </c>
      <c r="R417" s="27" t="s">
        <v>350</v>
      </c>
    </row>
    <row r="418" spans="1:18" x14ac:dyDescent="0.25">
      <c r="A418">
        <v>28976</v>
      </c>
      <c r="B418" t="s">
        <v>115</v>
      </c>
      <c r="C418" t="s">
        <v>116</v>
      </c>
      <c r="D418" t="s">
        <v>41</v>
      </c>
      <c r="E418">
        <v>530</v>
      </c>
      <c r="F418">
        <v>51</v>
      </c>
      <c r="G418" s="1">
        <v>42759</v>
      </c>
      <c r="I418">
        <v>114.4</v>
      </c>
      <c r="J418">
        <v>-1</v>
      </c>
      <c r="N418" s="25" t="s">
        <v>735</v>
      </c>
      <c r="O418" s="25" t="s">
        <v>736</v>
      </c>
      <c r="P418" s="26"/>
      <c r="Q418" s="25" t="s">
        <v>21</v>
      </c>
      <c r="R418" s="25" t="s">
        <v>348</v>
      </c>
    </row>
    <row r="419" spans="1:18" x14ac:dyDescent="0.25">
      <c r="A419">
        <v>28975</v>
      </c>
      <c r="B419" t="s">
        <v>72</v>
      </c>
      <c r="C419" t="s">
        <v>73</v>
      </c>
      <c r="D419" t="s">
        <v>34</v>
      </c>
      <c r="E419">
        <v>521</v>
      </c>
      <c r="F419">
        <v>51</v>
      </c>
      <c r="G419" s="1">
        <v>42759</v>
      </c>
      <c r="I419">
        <v>131.32022499999999</v>
      </c>
      <c r="J419">
        <v>-1</v>
      </c>
      <c r="N419" s="27" t="s">
        <v>581</v>
      </c>
      <c r="O419" s="27" t="s">
        <v>582</v>
      </c>
      <c r="P419" s="28"/>
      <c r="Q419" s="27" t="s">
        <v>28</v>
      </c>
      <c r="R419" s="27" t="s">
        <v>350</v>
      </c>
    </row>
    <row r="420" spans="1:18" x14ac:dyDescent="0.25">
      <c r="A420">
        <v>28974</v>
      </c>
      <c r="B420" t="s">
        <v>775</v>
      </c>
      <c r="C420" t="s">
        <v>776</v>
      </c>
      <c r="D420" t="s">
        <v>772</v>
      </c>
      <c r="E420" t="s">
        <v>64</v>
      </c>
      <c r="F420">
        <v>51</v>
      </c>
      <c r="G420" s="1">
        <v>42759</v>
      </c>
      <c r="H420">
        <v>2</v>
      </c>
      <c r="I420">
        <v>43.103499999999997</v>
      </c>
      <c r="J420">
        <v>-2</v>
      </c>
      <c r="N420" s="25" t="s">
        <v>733</v>
      </c>
      <c r="O420" s="25" t="s">
        <v>734</v>
      </c>
      <c r="P420" s="26"/>
      <c r="Q420" s="25" t="s">
        <v>21</v>
      </c>
      <c r="R420" s="25" t="s">
        <v>348</v>
      </c>
    </row>
    <row r="421" spans="1:18" x14ac:dyDescent="0.25">
      <c r="A421">
        <v>28973</v>
      </c>
      <c r="B421" t="s">
        <v>77</v>
      </c>
      <c r="C421" t="s">
        <v>78</v>
      </c>
      <c r="D421" t="s">
        <v>50</v>
      </c>
      <c r="E421">
        <v>19</v>
      </c>
      <c r="F421">
        <v>51</v>
      </c>
      <c r="G421" s="1">
        <v>42759</v>
      </c>
      <c r="I421">
        <v>7.7</v>
      </c>
      <c r="J421">
        <v>-20</v>
      </c>
      <c r="N421" s="27" t="s">
        <v>1414</v>
      </c>
      <c r="O421" s="27" t="s">
        <v>1415</v>
      </c>
      <c r="P421" s="28"/>
      <c r="Q421" s="27" t="s">
        <v>50</v>
      </c>
      <c r="R421" s="27" t="s">
        <v>350</v>
      </c>
    </row>
    <row r="422" spans="1:18" x14ac:dyDescent="0.25">
      <c r="A422">
        <v>28973</v>
      </c>
      <c r="B422" t="s">
        <v>79</v>
      </c>
      <c r="C422" t="s">
        <v>80</v>
      </c>
      <c r="D422" t="s">
        <v>50</v>
      </c>
      <c r="E422">
        <v>19</v>
      </c>
      <c r="F422">
        <v>51</v>
      </c>
      <c r="G422" s="1">
        <v>42759</v>
      </c>
      <c r="I422">
        <v>7.7</v>
      </c>
      <c r="J422">
        <v>-20</v>
      </c>
      <c r="N422" s="25" t="s">
        <v>1416</v>
      </c>
      <c r="O422" s="25" t="s">
        <v>1417</v>
      </c>
      <c r="P422" s="26"/>
      <c r="Q422" s="25" t="s">
        <v>18</v>
      </c>
      <c r="R422" s="25" t="s">
        <v>47</v>
      </c>
    </row>
    <row r="423" spans="1:18" x14ac:dyDescent="0.25">
      <c r="A423">
        <v>28973</v>
      </c>
      <c r="B423" t="s">
        <v>143</v>
      </c>
      <c r="C423" t="s">
        <v>144</v>
      </c>
      <c r="D423" t="s">
        <v>50</v>
      </c>
      <c r="E423">
        <v>19</v>
      </c>
      <c r="F423">
        <v>51</v>
      </c>
      <c r="G423" s="1">
        <v>42759</v>
      </c>
      <c r="I423">
        <v>7.7</v>
      </c>
      <c r="J423">
        <v>-20</v>
      </c>
      <c r="N423" s="27" t="s">
        <v>1418</v>
      </c>
      <c r="O423" s="27" t="s">
        <v>1419</v>
      </c>
      <c r="P423" s="28"/>
      <c r="Q423" s="27" t="s">
        <v>17</v>
      </c>
      <c r="R423" s="27" t="s">
        <v>339</v>
      </c>
    </row>
    <row r="424" spans="1:18" x14ac:dyDescent="0.25">
      <c r="A424">
        <v>28973</v>
      </c>
      <c r="B424" t="s">
        <v>81</v>
      </c>
      <c r="C424" t="s">
        <v>82</v>
      </c>
      <c r="D424" t="s">
        <v>50</v>
      </c>
      <c r="E424">
        <v>19</v>
      </c>
      <c r="F424">
        <v>51</v>
      </c>
      <c r="G424" s="1">
        <v>42759</v>
      </c>
      <c r="I424">
        <v>7.7</v>
      </c>
      <c r="J424">
        <v>-20</v>
      </c>
      <c r="N424" s="25" t="s">
        <v>1420</v>
      </c>
      <c r="O424" s="25" t="s">
        <v>1421</v>
      </c>
      <c r="P424" s="26"/>
      <c r="Q424" s="25" t="s">
        <v>47</v>
      </c>
      <c r="R424" s="25" t="s">
        <v>47</v>
      </c>
    </row>
    <row r="425" spans="1:18" x14ac:dyDescent="0.25">
      <c r="A425">
        <v>28973</v>
      </c>
      <c r="B425" t="s">
        <v>277</v>
      </c>
      <c r="C425" t="s">
        <v>278</v>
      </c>
      <c r="D425" t="s">
        <v>50</v>
      </c>
      <c r="E425">
        <v>19</v>
      </c>
      <c r="F425">
        <v>51</v>
      </c>
      <c r="G425" s="1">
        <v>42759</v>
      </c>
      <c r="I425">
        <v>28.285713999999999</v>
      </c>
      <c r="J425">
        <v>-5</v>
      </c>
      <c r="N425" s="27" t="s">
        <v>1422</v>
      </c>
      <c r="O425" s="27" t="s">
        <v>1423</v>
      </c>
      <c r="P425" s="28"/>
      <c r="Q425" s="27" t="s">
        <v>268</v>
      </c>
      <c r="R425" s="27" t="s">
        <v>47</v>
      </c>
    </row>
    <row r="426" spans="1:18" x14ac:dyDescent="0.25">
      <c r="A426">
        <v>28973</v>
      </c>
      <c r="B426" t="s">
        <v>821</v>
      </c>
      <c r="C426" t="s">
        <v>822</v>
      </c>
      <c r="D426" t="s">
        <v>823</v>
      </c>
      <c r="E426">
        <v>19</v>
      </c>
      <c r="F426">
        <v>51</v>
      </c>
      <c r="G426" s="1">
        <v>42759</v>
      </c>
      <c r="I426">
        <v>126.872308</v>
      </c>
      <c r="J426">
        <v>-2</v>
      </c>
      <c r="N426" s="25" t="s">
        <v>1424</v>
      </c>
      <c r="O426" s="25" t="s">
        <v>1425</v>
      </c>
      <c r="P426" s="26"/>
      <c r="Q426" s="25" t="s">
        <v>117</v>
      </c>
      <c r="R426" s="25" t="s">
        <v>350</v>
      </c>
    </row>
    <row r="427" spans="1:18" x14ac:dyDescent="0.25">
      <c r="A427">
        <v>28973</v>
      </c>
      <c r="B427" t="s">
        <v>269</v>
      </c>
      <c r="C427" t="s">
        <v>633</v>
      </c>
      <c r="D427" t="s">
        <v>34</v>
      </c>
      <c r="E427">
        <v>19</v>
      </c>
      <c r="F427">
        <v>51</v>
      </c>
      <c r="G427" s="1">
        <v>42759</v>
      </c>
      <c r="I427">
        <v>220</v>
      </c>
      <c r="J427">
        <v>-1</v>
      </c>
      <c r="N427" s="27" t="s">
        <v>1426</v>
      </c>
      <c r="O427" s="27" t="s">
        <v>1427</v>
      </c>
      <c r="P427" s="28"/>
      <c r="Q427" s="27" t="s">
        <v>117</v>
      </c>
      <c r="R427" s="27" t="s">
        <v>350</v>
      </c>
    </row>
    <row r="428" spans="1:18" x14ac:dyDescent="0.25">
      <c r="A428">
        <v>28972</v>
      </c>
      <c r="B428" t="s">
        <v>98</v>
      </c>
      <c r="C428" t="s">
        <v>99</v>
      </c>
      <c r="D428" t="s">
        <v>88</v>
      </c>
      <c r="E428">
        <v>519</v>
      </c>
      <c r="F428">
        <v>51</v>
      </c>
      <c r="G428" s="1">
        <v>42759</v>
      </c>
      <c r="H428">
        <v>2</v>
      </c>
      <c r="I428">
        <v>52.820307999999997</v>
      </c>
      <c r="J428">
        <v>-2</v>
      </c>
      <c r="N428" s="25" t="s">
        <v>1428</v>
      </c>
      <c r="O428" s="25" t="s">
        <v>1429</v>
      </c>
      <c r="P428" s="26"/>
      <c r="Q428" s="25" t="s">
        <v>268</v>
      </c>
      <c r="R428" s="25" t="s">
        <v>47</v>
      </c>
    </row>
    <row r="429" spans="1:18" x14ac:dyDescent="0.25">
      <c r="A429">
        <v>28972</v>
      </c>
      <c r="B429" t="s">
        <v>145</v>
      </c>
      <c r="C429" t="s">
        <v>146</v>
      </c>
      <c r="D429" t="s">
        <v>41</v>
      </c>
      <c r="E429">
        <v>519</v>
      </c>
      <c r="F429">
        <v>51</v>
      </c>
      <c r="G429" s="1">
        <v>42759</v>
      </c>
      <c r="H429">
        <v>2</v>
      </c>
      <c r="I429">
        <v>27.5</v>
      </c>
      <c r="J429">
        <v>-2</v>
      </c>
      <c r="N429" s="27" t="s">
        <v>657</v>
      </c>
      <c r="O429" s="27" t="s">
        <v>658</v>
      </c>
      <c r="P429" s="28"/>
      <c r="Q429" s="27" t="s">
        <v>117</v>
      </c>
      <c r="R429" s="27" t="s">
        <v>350</v>
      </c>
    </row>
    <row r="430" spans="1:18" x14ac:dyDescent="0.25">
      <c r="A430">
        <v>28972</v>
      </c>
      <c r="B430" t="s">
        <v>62</v>
      </c>
      <c r="C430" t="s">
        <v>63</v>
      </c>
      <c r="D430" t="s">
        <v>50</v>
      </c>
      <c r="E430">
        <v>519</v>
      </c>
      <c r="F430">
        <v>51</v>
      </c>
      <c r="G430" s="1">
        <v>42759</v>
      </c>
      <c r="H430">
        <v>2</v>
      </c>
      <c r="I430">
        <v>115</v>
      </c>
      <c r="J430">
        <v>-2</v>
      </c>
      <c r="N430" s="25" t="s">
        <v>1430</v>
      </c>
      <c r="O430" s="25" t="s">
        <v>1431</v>
      </c>
      <c r="P430" s="26"/>
      <c r="Q430" s="25" t="s">
        <v>41</v>
      </c>
      <c r="R430" s="25" t="s">
        <v>350</v>
      </c>
    </row>
    <row r="431" spans="1:18" x14ac:dyDescent="0.25">
      <c r="A431">
        <v>28972</v>
      </c>
      <c r="B431" t="s">
        <v>115</v>
      </c>
      <c r="C431" t="s">
        <v>116</v>
      </c>
      <c r="D431" t="s">
        <v>41</v>
      </c>
      <c r="E431">
        <v>519</v>
      </c>
      <c r="F431">
        <v>51</v>
      </c>
      <c r="G431" s="1">
        <v>42759</v>
      </c>
      <c r="H431">
        <v>2</v>
      </c>
      <c r="I431">
        <v>114.4</v>
      </c>
      <c r="J431">
        <v>-2</v>
      </c>
      <c r="N431" s="27" t="s">
        <v>1432</v>
      </c>
      <c r="O431" s="27" t="s">
        <v>1433</v>
      </c>
      <c r="P431" s="28"/>
      <c r="Q431" s="27" t="s">
        <v>50</v>
      </c>
      <c r="R431" s="27" t="s">
        <v>350</v>
      </c>
    </row>
    <row r="432" spans="1:18" x14ac:dyDescent="0.25">
      <c r="A432">
        <v>28972</v>
      </c>
      <c r="B432" t="s">
        <v>194</v>
      </c>
      <c r="C432" t="s">
        <v>414</v>
      </c>
      <c r="D432" t="s">
        <v>33</v>
      </c>
      <c r="E432">
        <v>519</v>
      </c>
      <c r="F432">
        <v>51</v>
      </c>
      <c r="G432" s="1">
        <v>42759</v>
      </c>
      <c r="H432">
        <v>2</v>
      </c>
      <c r="I432">
        <v>165</v>
      </c>
      <c r="J432">
        <v>-1</v>
      </c>
      <c r="N432" s="25" t="s">
        <v>1434</v>
      </c>
      <c r="O432" s="25" t="s">
        <v>1435</v>
      </c>
      <c r="P432" s="26"/>
      <c r="Q432" s="25" t="s">
        <v>268</v>
      </c>
      <c r="R432" s="25" t="s">
        <v>47</v>
      </c>
    </row>
    <row r="433" spans="1:18" x14ac:dyDescent="0.25">
      <c r="A433">
        <v>28971</v>
      </c>
      <c r="B433" t="s">
        <v>332</v>
      </c>
      <c r="C433" t="s">
        <v>333</v>
      </c>
      <c r="D433" t="s">
        <v>21</v>
      </c>
      <c r="E433">
        <v>355</v>
      </c>
      <c r="F433">
        <v>51</v>
      </c>
      <c r="G433" s="1">
        <v>42759</v>
      </c>
      <c r="I433">
        <v>63.090922999999997</v>
      </c>
      <c r="J433">
        <v>-1</v>
      </c>
      <c r="N433" s="27" t="s">
        <v>1436</v>
      </c>
      <c r="O433" s="27" t="s">
        <v>1437</v>
      </c>
      <c r="P433" s="28"/>
      <c r="Q433" s="27" t="s">
        <v>41</v>
      </c>
      <c r="R433" s="27" t="s">
        <v>350</v>
      </c>
    </row>
    <row r="434" spans="1:18" x14ac:dyDescent="0.25">
      <c r="A434">
        <v>28971</v>
      </c>
      <c r="B434" t="s">
        <v>145</v>
      </c>
      <c r="C434" t="s">
        <v>146</v>
      </c>
      <c r="D434" t="s">
        <v>41</v>
      </c>
      <c r="E434">
        <v>355</v>
      </c>
      <c r="F434">
        <v>51</v>
      </c>
      <c r="G434" s="1">
        <v>42759</v>
      </c>
      <c r="I434">
        <v>27.5</v>
      </c>
      <c r="J434">
        <v>-1</v>
      </c>
      <c r="N434" s="25" t="s">
        <v>543</v>
      </c>
      <c r="O434" s="25" t="s">
        <v>544</v>
      </c>
      <c r="P434" s="26"/>
      <c r="Q434" s="25" t="s">
        <v>117</v>
      </c>
      <c r="R434" s="25" t="s">
        <v>350</v>
      </c>
    </row>
    <row r="435" spans="1:18" x14ac:dyDescent="0.25">
      <c r="A435">
        <v>28971</v>
      </c>
      <c r="B435" t="s">
        <v>141</v>
      </c>
      <c r="C435" t="s">
        <v>142</v>
      </c>
      <c r="D435" t="s">
        <v>88</v>
      </c>
      <c r="E435">
        <v>355</v>
      </c>
      <c r="F435">
        <v>51</v>
      </c>
      <c r="G435" s="1">
        <v>42759</v>
      </c>
      <c r="I435">
        <v>41.8</v>
      </c>
      <c r="J435">
        <v>-1</v>
      </c>
      <c r="N435" s="27" t="s">
        <v>1438</v>
      </c>
      <c r="O435" s="27" t="s">
        <v>1439</v>
      </c>
      <c r="P435" s="28"/>
      <c r="Q435" s="27" t="s">
        <v>21</v>
      </c>
      <c r="R435" s="27" t="s">
        <v>348</v>
      </c>
    </row>
    <row r="436" spans="1:18" x14ac:dyDescent="0.25">
      <c r="A436">
        <v>28971</v>
      </c>
      <c r="B436" t="s">
        <v>247</v>
      </c>
      <c r="C436" t="s">
        <v>248</v>
      </c>
      <c r="D436" t="s">
        <v>117</v>
      </c>
      <c r="E436">
        <v>355</v>
      </c>
      <c r="F436">
        <v>51</v>
      </c>
      <c r="G436" s="1">
        <v>42759</v>
      </c>
      <c r="I436">
        <v>16.5</v>
      </c>
      <c r="J436">
        <v>-1</v>
      </c>
      <c r="N436" s="25" t="s">
        <v>1440</v>
      </c>
      <c r="O436" s="25" t="s">
        <v>1441</v>
      </c>
      <c r="P436" s="26"/>
      <c r="Q436" s="25" t="s">
        <v>268</v>
      </c>
      <c r="R436" s="25" t="s">
        <v>47</v>
      </c>
    </row>
    <row r="437" spans="1:18" x14ac:dyDescent="0.25">
      <c r="A437" t="s">
        <v>824</v>
      </c>
      <c r="B437" t="s">
        <v>825</v>
      </c>
      <c r="C437" t="s">
        <v>826</v>
      </c>
      <c r="D437" t="s">
        <v>74</v>
      </c>
      <c r="E437">
        <v>353</v>
      </c>
      <c r="F437">
        <v>2</v>
      </c>
      <c r="G437" s="1">
        <v>42759</v>
      </c>
      <c r="I437">
        <v>505</v>
      </c>
      <c r="J437">
        <v>1</v>
      </c>
      <c r="N437" s="27" t="s">
        <v>1442</v>
      </c>
      <c r="O437" s="27" t="s">
        <v>1443</v>
      </c>
      <c r="P437" s="28"/>
      <c r="Q437" s="27" t="s">
        <v>17</v>
      </c>
      <c r="R437" s="27" t="s">
        <v>339</v>
      </c>
    </row>
    <row r="438" spans="1:18" x14ac:dyDescent="0.25">
      <c r="A438">
        <v>28970</v>
      </c>
      <c r="B438" t="s">
        <v>254</v>
      </c>
      <c r="C438" t="s">
        <v>255</v>
      </c>
      <c r="D438" t="s">
        <v>34</v>
      </c>
      <c r="E438">
        <v>556</v>
      </c>
      <c r="F438">
        <v>51</v>
      </c>
      <c r="G438" s="1">
        <v>42759</v>
      </c>
      <c r="H438">
        <v>2</v>
      </c>
      <c r="I438">
        <v>265.20064200000002</v>
      </c>
      <c r="J438">
        <v>-1</v>
      </c>
      <c r="N438" s="25" t="s">
        <v>1444</v>
      </c>
      <c r="O438" s="25" t="s">
        <v>1445</v>
      </c>
      <c r="P438" s="26"/>
      <c r="Q438" s="25" t="s">
        <v>450</v>
      </c>
      <c r="R438" s="25" t="s">
        <v>351</v>
      </c>
    </row>
    <row r="439" spans="1:18" x14ac:dyDescent="0.25">
      <c r="A439">
        <v>28970</v>
      </c>
      <c r="B439" t="s">
        <v>220</v>
      </c>
      <c r="C439" t="s">
        <v>221</v>
      </c>
      <c r="D439" t="s">
        <v>34</v>
      </c>
      <c r="E439">
        <v>556</v>
      </c>
      <c r="F439">
        <v>51</v>
      </c>
      <c r="G439" s="1">
        <v>42759</v>
      </c>
      <c r="H439">
        <v>2</v>
      </c>
      <c r="I439">
        <v>265.20064200000002</v>
      </c>
      <c r="J439">
        <v>-1</v>
      </c>
      <c r="N439" s="27" t="s">
        <v>1446</v>
      </c>
      <c r="O439" s="27" t="s">
        <v>1447</v>
      </c>
      <c r="P439" s="28"/>
      <c r="Q439" s="27" t="s">
        <v>61</v>
      </c>
      <c r="R439" s="27" t="s">
        <v>339</v>
      </c>
    </row>
    <row r="440" spans="1:18" x14ac:dyDescent="0.25">
      <c r="A440">
        <v>28970</v>
      </c>
      <c r="B440" t="s">
        <v>258</v>
      </c>
      <c r="C440" t="s">
        <v>259</v>
      </c>
      <c r="D440" t="s">
        <v>34</v>
      </c>
      <c r="E440">
        <v>556</v>
      </c>
      <c r="F440">
        <v>51</v>
      </c>
      <c r="G440" s="1">
        <v>42759</v>
      </c>
      <c r="H440">
        <v>2</v>
      </c>
      <c r="I440">
        <v>265.20064200000002</v>
      </c>
      <c r="J440">
        <v>-1</v>
      </c>
      <c r="N440" s="25" t="s">
        <v>1448</v>
      </c>
      <c r="O440" s="25" t="s">
        <v>1449</v>
      </c>
      <c r="P440" s="26"/>
      <c r="Q440" s="25" t="s">
        <v>50</v>
      </c>
      <c r="R440" s="25" t="s">
        <v>350</v>
      </c>
    </row>
    <row r="441" spans="1:18" x14ac:dyDescent="0.25">
      <c r="A441">
        <v>28970</v>
      </c>
      <c r="B441" t="s">
        <v>256</v>
      </c>
      <c r="C441" t="s">
        <v>257</v>
      </c>
      <c r="D441" t="s">
        <v>34</v>
      </c>
      <c r="E441">
        <v>556</v>
      </c>
      <c r="F441">
        <v>51</v>
      </c>
      <c r="G441" s="1">
        <v>42759</v>
      </c>
      <c r="H441">
        <v>2</v>
      </c>
      <c r="I441">
        <v>265.20064200000002</v>
      </c>
      <c r="J441">
        <v>-1</v>
      </c>
      <c r="N441" s="27" t="s">
        <v>1450</v>
      </c>
      <c r="O441" s="27" t="s">
        <v>1451</v>
      </c>
      <c r="P441" s="28"/>
      <c r="Q441" s="27" t="s">
        <v>450</v>
      </c>
      <c r="R441" s="27" t="s">
        <v>351</v>
      </c>
    </row>
    <row r="442" spans="1:18" x14ac:dyDescent="0.25">
      <c r="A442">
        <v>28969</v>
      </c>
      <c r="B442" t="s">
        <v>42</v>
      </c>
      <c r="C442" t="s">
        <v>43</v>
      </c>
      <c r="D442" t="s">
        <v>100</v>
      </c>
      <c r="E442">
        <v>467</v>
      </c>
      <c r="F442">
        <v>51</v>
      </c>
      <c r="G442" s="1">
        <v>42759</v>
      </c>
      <c r="I442">
        <v>32.913649999999997</v>
      </c>
      <c r="J442">
        <v>-2</v>
      </c>
      <c r="N442" s="25" t="s">
        <v>324</v>
      </c>
      <c r="O442" s="25" t="s">
        <v>325</v>
      </c>
      <c r="P442" s="26"/>
      <c r="Q442" s="25" t="s">
        <v>193</v>
      </c>
      <c r="R442" s="25" t="s">
        <v>350</v>
      </c>
    </row>
    <row r="443" spans="1:18" x14ac:dyDescent="0.25">
      <c r="A443">
        <v>28969</v>
      </c>
      <c r="B443" t="s">
        <v>29</v>
      </c>
      <c r="C443" t="s">
        <v>30</v>
      </c>
      <c r="D443" t="s">
        <v>21</v>
      </c>
      <c r="E443">
        <v>467</v>
      </c>
      <c r="F443">
        <v>51</v>
      </c>
      <c r="G443" s="1">
        <v>42759</v>
      </c>
      <c r="I443">
        <v>33.241120000000002</v>
      </c>
      <c r="J443">
        <v>-1</v>
      </c>
      <c r="N443" s="27" t="s">
        <v>1452</v>
      </c>
      <c r="O443" s="27" t="s">
        <v>1453</v>
      </c>
      <c r="P443" s="28"/>
      <c r="Q443" s="27" t="s">
        <v>450</v>
      </c>
      <c r="R443" s="27" t="s">
        <v>351</v>
      </c>
    </row>
    <row r="444" spans="1:18" x14ac:dyDescent="0.25">
      <c r="A444">
        <v>28969</v>
      </c>
      <c r="B444" t="s">
        <v>247</v>
      </c>
      <c r="C444" t="s">
        <v>248</v>
      </c>
      <c r="D444" t="s">
        <v>117</v>
      </c>
      <c r="E444">
        <v>467</v>
      </c>
      <c r="F444">
        <v>51</v>
      </c>
      <c r="G444" s="1">
        <v>42759</v>
      </c>
      <c r="I444">
        <v>16.5</v>
      </c>
      <c r="J444">
        <v>-1</v>
      </c>
      <c r="N444" s="25" t="s">
        <v>573</v>
      </c>
      <c r="O444" s="25" t="s">
        <v>574</v>
      </c>
      <c r="P444" s="26"/>
      <c r="Q444" s="25" t="s">
        <v>21</v>
      </c>
      <c r="R444" s="25" t="s">
        <v>348</v>
      </c>
    </row>
    <row r="445" spans="1:18" x14ac:dyDescent="0.25">
      <c r="A445">
        <v>28968</v>
      </c>
      <c r="B445" t="s">
        <v>113</v>
      </c>
      <c r="C445" t="s">
        <v>114</v>
      </c>
      <c r="D445" t="s">
        <v>34</v>
      </c>
      <c r="E445">
        <v>87</v>
      </c>
      <c r="F445">
        <v>51</v>
      </c>
      <c r="G445" s="1">
        <v>42759</v>
      </c>
      <c r="H445">
        <v>2</v>
      </c>
      <c r="I445">
        <v>293.45104300000003</v>
      </c>
      <c r="J445">
        <v>-2</v>
      </c>
      <c r="N445" s="27" t="s">
        <v>1454</v>
      </c>
      <c r="O445" s="27" t="s">
        <v>1455</v>
      </c>
      <c r="P445" s="28"/>
      <c r="Q445" s="27" t="s">
        <v>61</v>
      </c>
      <c r="R445" s="27" t="s">
        <v>339</v>
      </c>
    </row>
    <row r="446" spans="1:18" x14ac:dyDescent="0.25">
      <c r="A446">
        <v>28967</v>
      </c>
      <c r="B446" t="s">
        <v>113</v>
      </c>
      <c r="C446" t="s">
        <v>114</v>
      </c>
      <c r="D446" t="s">
        <v>34</v>
      </c>
      <c r="E446">
        <v>87</v>
      </c>
      <c r="F446">
        <v>51</v>
      </c>
      <c r="G446" s="1">
        <v>42759</v>
      </c>
      <c r="H446">
        <v>2</v>
      </c>
      <c r="I446">
        <v>293.45104300000003</v>
      </c>
      <c r="J446">
        <v>-5</v>
      </c>
      <c r="N446" s="25" t="s">
        <v>1456</v>
      </c>
      <c r="O446" s="25" t="s">
        <v>1457</v>
      </c>
      <c r="P446" s="26"/>
      <c r="Q446" s="25" t="s">
        <v>18</v>
      </c>
      <c r="R446" s="25" t="s">
        <v>47</v>
      </c>
    </row>
    <row r="447" spans="1:18" x14ac:dyDescent="0.25">
      <c r="A447">
        <v>28966</v>
      </c>
      <c r="B447" t="s">
        <v>827</v>
      </c>
      <c r="C447" t="s">
        <v>828</v>
      </c>
      <c r="D447" t="s">
        <v>21</v>
      </c>
      <c r="E447" t="s">
        <v>64</v>
      </c>
      <c r="F447">
        <v>51</v>
      </c>
      <c r="G447" s="1">
        <v>42759</v>
      </c>
      <c r="I447">
        <v>57.783000000000001</v>
      </c>
      <c r="J447">
        <v>-1</v>
      </c>
      <c r="N447" s="27" t="s">
        <v>1458</v>
      </c>
      <c r="O447" s="27" t="s">
        <v>1459</v>
      </c>
      <c r="P447" s="28"/>
      <c r="Q447" s="27" t="s">
        <v>21</v>
      </c>
      <c r="R447" s="27" t="s">
        <v>348</v>
      </c>
    </row>
    <row r="448" spans="1:18" x14ac:dyDescent="0.25">
      <c r="A448">
        <v>28965</v>
      </c>
      <c r="B448" t="s">
        <v>829</v>
      </c>
      <c r="C448" t="s">
        <v>170</v>
      </c>
      <c r="D448" t="s">
        <v>34</v>
      </c>
      <c r="E448">
        <v>517</v>
      </c>
      <c r="F448">
        <v>51</v>
      </c>
      <c r="G448" s="1">
        <v>42759</v>
      </c>
      <c r="I448">
        <v>139.04494399999999</v>
      </c>
      <c r="J448">
        <v>-1</v>
      </c>
      <c r="N448" s="25" t="s">
        <v>1460</v>
      </c>
      <c r="O448" s="25" t="s">
        <v>1461</v>
      </c>
      <c r="P448" s="26"/>
      <c r="Q448" s="25" t="s">
        <v>88</v>
      </c>
      <c r="R448" s="25" t="s">
        <v>348</v>
      </c>
    </row>
    <row r="449" spans="1:18" x14ac:dyDescent="0.25">
      <c r="A449">
        <v>28964</v>
      </c>
      <c r="B449" t="s">
        <v>201</v>
      </c>
      <c r="C449" t="s">
        <v>202</v>
      </c>
      <c r="D449" t="s">
        <v>85</v>
      </c>
      <c r="E449">
        <v>80</v>
      </c>
      <c r="F449">
        <v>51</v>
      </c>
      <c r="G449" s="1">
        <v>42759</v>
      </c>
      <c r="I449">
        <v>96.8</v>
      </c>
      <c r="J449">
        <v>-1</v>
      </c>
      <c r="N449" s="27" t="s">
        <v>1462</v>
      </c>
      <c r="O449" s="27" t="s">
        <v>1463</v>
      </c>
      <c r="P449" s="28"/>
      <c r="Q449" s="27" t="s">
        <v>50</v>
      </c>
      <c r="R449" s="27" t="s">
        <v>350</v>
      </c>
    </row>
    <row r="450" spans="1:18" x14ac:dyDescent="0.25">
      <c r="A450">
        <v>28964</v>
      </c>
      <c r="B450" t="s">
        <v>669</v>
      </c>
      <c r="C450" t="s">
        <v>670</v>
      </c>
      <c r="D450" t="s">
        <v>88</v>
      </c>
      <c r="E450">
        <v>80</v>
      </c>
      <c r="F450">
        <v>51</v>
      </c>
      <c r="G450" s="1">
        <v>42759</v>
      </c>
      <c r="I450">
        <v>66.740300000000005</v>
      </c>
      <c r="J450">
        <v>-1</v>
      </c>
      <c r="N450" s="25" t="s">
        <v>1464</v>
      </c>
      <c r="O450" s="25" t="s">
        <v>1465</v>
      </c>
      <c r="P450" s="26"/>
      <c r="Q450" s="25" t="s">
        <v>1466</v>
      </c>
      <c r="R450" s="25" t="s">
        <v>350</v>
      </c>
    </row>
    <row r="451" spans="1:18" x14ac:dyDescent="0.25">
      <c r="A451">
        <v>28963</v>
      </c>
      <c r="B451" t="s">
        <v>19</v>
      </c>
      <c r="C451" t="s">
        <v>20</v>
      </c>
      <c r="D451" t="s">
        <v>100</v>
      </c>
      <c r="E451">
        <v>554</v>
      </c>
      <c r="F451">
        <v>51</v>
      </c>
      <c r="G451" s="1">
        <v>42759</v>
      </c>
      <c r="I451">
        <v>462</v>
      </c>
      <c r="J451">
        <v>-1</v>
      </c>
      <c r="N451" s="27" t="s">
        <v>1467</v>
      </c>
      <c r="O451" s="27" t="s">
        <v>1468</v>
      </c>
      <c r="P451" s="28"/>
      <c r="Q451" s="27" t="s">
        <v>74</v>
      </c>
      <c r="R451" s="27" t="s">
        <v>339</v>
      </c>
    </row>
    <row r="452" spans="1:18" x14ac:dyDescent="0.25">
      <c r="A452">
        <v>28963</v>
      </c>
      <c r="B452" t="s">
        <v>271</v>
      </c>
      <c r="C452" t="s">
        <v>272</v>
      </c>
      <c r="D452" t="s">
        <v>33</v>
      </c>
      <c r="E452">
        <v>554</v>
      </c>
      <c r="F452">
        <v>51</v>
      </c>
      <c r="G452" s="1">
        <v>42759</v>
      </c>
      <c r="I452">
        <v>224</v>
      </c>
      <c r="J452">
        <v>-1</v>
      </c>
      <c r="N452" s="25" t="s">
        <v>1469</v>
      </c>
      <c r="O452" s="25" t="s">
        <v>1470</v>
      </c>
      <c r="P452" s="26"/>
      <c r="Q452" s="25" t="s">
        <v>1072</v>
      </c>
      <c r="R452" s="25" t="s">
        <v>350</v>
      </c>
    </row>
    <row r="453" spans="1:18" x14ac:dyDescent="0.25">
      <c r="A453">
        <v>28963</v>
      </c>
      <c r="B453" t="s">
        <v>256</v>
      </c>
      <c r="C453" t="s">
        <v>257</v>
      </c>
      <c r="D453" t="s">
        <v>34</v>
      </c>
      <c r="E453">
        <v>554</v>
      </c>
      <c r="F453">
        <v>51</v>
      </c>
      <c r="G453" s="1">
        <v>42759</v>
      </c>
      <c r="I453">
        <v>265.20064200000002</v>
      </c>
      <c r="J453">
        <v>-2</v>
      </c>
      <c r="N453" s="27" t="s">
        <v>1471</v>
      </c>
      <c r="O453" s="27" t="s">
        <v>1472</v>
      </c>
      <c r="P453" s="28"/>
      <c r="Q453" s="27" t="s">
        <v>1072</v>
      </c>
      <c r="R453" s="27" t="s">
        <v>350</v>
      </c>
    </row>
    <row r="454" spans="1:18" x14ac:dyDescent="0.25">
      <c r="A454">
        <v>28962</v>
      </c>
      <c r="B454" t="s">
        <v>281</v>
      </c>
      <c r="C454" t="s">
        <v>282</v>
      </c>
      <c r="D454" t="s">
        <v>33</v>
      </c>
      <c r="E454">
        <v>54</v>
      </c>
      <c r="F454">
        <v>51</v>
      </c>
      <c r="G454" s="1">
        <v>42759</v>
      </c>
      <c r="I454">
        <v>178</v>
      </c>
      <c r="J454">
        <v>-1</v>
      </c>
      <c r="N454" s="25" t="s">
        <v>1473</v>
      </c>
      <c r="O454" s="25" t="s">
        <v>1474</v>
      </c>
      <c r="P454" s="26"/>
      <c r="Q454" s="25" t="s">
        <v>21</v>
      </c>
      <c r="R454" s="25" t="s">
        <v>348</v>
      </c>
    </row>
    <row r="455" spans="1:18" x14ac:dyDescent="0.25">
      <c r="A455">
        <v>28962</v>
      </c>
      <c r="B455" t="s">
        <v>252</v>
      </c>
      <c r="C455" t="s">
        <v>253</v>
      </c>
      <c r="D455" t="s">
        <v>34</v>
      </c>
      <c r="E455">
        <v>54</v>
      </c>
      <c r="F455">
        <v>51</v>
      </c>
      <c r="G455" s="1">
        <v>42759</v>
      </c>
      <c r="I455">
        <v>170</v>
      </c>
      <c r="J455">
        <v>-1</v>
      </c>
      <c r="N455" s="27" t="s">
        <v>1475</v>
      </c>
      <c r="O455" s="27" t="s">
        <v>1476</v>
      </c>
      <c r="P455" s="28"/>
      <c r="Q455" s="27" t="s">
        <v>117</v>
      </c>
      <c r="R455" s="27" t="s">
        <v>350</v>
      </c>
    </row>
    <row r="456" spans="1:18" x14ac:dyDescent="0.25">
      <c r="A456">
        <v>28962</v>
      </c>
      <c r="B456" t="s">
        <v>251</v>
      </c>
      <c r="C456" t="s">
        <v>588</v>
      </c>
      <c r="D456" t="s">
        <v>97</v>
      </c>
      <c r="E456">
        <v>54</v>
      </c>
      <c r="F456">
        <v>51</v>
      </c>
      <c r="G456" s="1">
        <v>42759</v>
      </c>
      <c r="I456">
        <v>98</v>
      </c>
      <c r="J456">
        <v>-4</v>
      </c>
      <c r="N456" s="25" t="s">
        <v>1477</v>
      </c>
      <c r="O456" s="25" t="s">
        <v>1478</v>
      </c>
      <c r="P456" s="26"/>
      <c r="Q456" s="25" t="s">
        <v>17</v>
      </c>
      <c r="R456" s="25" t="s">
        <v>339</v>
      </c>
    </row>
    <row r="457" spans="1:18" x14ac:dyDescent="0.25">
      <c r="A457">
        <v>28962</v>
      </c>
      <c r="B457" t="s">
        <v>829</v>
      </c>
      <c r="C457" t="s">
        <v>170</v>
      </c>
      <c r="D457" t="s">
        <v>34</v>
      </c>
      <c r="E457">
        <v>54</v>
      </c>
      <c r="F457">
        <v>51</v>
      </c>
      <c r="G457" s="1">
        <v>42759</v>
      </c>
      <c r="I457">
        <v>98</v>
      </c>
      <c r="J457">
        <v>-15</v>
      </c>
      <c r="N457" s="27" t="s">
        <v>1479</v>
      </c>
      <c r="O457" s="27" t="s">
        <v>1480</v>
      </c>
      <c r="P457" s="28"/>
      <c r="Q457" s="27" t="s">
        <v>41</v>
      </c>
      <c r="R457" s="27" t="s">
        <v>350</v>
      </c>
    </row>
    <row r="458" spans="1:18" x14ac:dyDescent="0.25">
      <c r="A458">
        <v>28961</v>
      </c>
      <c r="B458" t="s">
        <v>72</v>
      </c>
      <c r="C458" t="s">
        <v>73</v>
      </c>
      <c r="D458" t="s">
        <v>34</v>
      </c>
      <c r="E458">
        <v>54</v>
      </c>
      <c r="F458">
        <v>51</v>
      </c>
      <c r="G458" s="1">
        <v>42759</v>
      </c>
      <c r="I458">
        <v>131.32022499999999</v>
      </c>
      <c r="J458">
        <v>-1</v>
      </c>
      <c r="N458" s="25" t="s">
        <v>1481</v>
      </c>
      <c r="O458" s="25" t="s">
        <v>1482</v>
      </c>
      <c r="P458" s="26"/>
      <c r="Q458" s="25" t="s">
        <v>18</v>
      </c>
      <c r="R458" s="25" t="s">
        <v>47</v>
      </c>
    </row>
    <row r="459" spans="1:18" x14ac:dyDescent="0.25">
      <c r="A459">
        <v>28960</v>
      </c>
      <c r="B459" t="s">
        <v>830</v>
      </c>
      <c r="C459" t="s">
        <v>831</v>
      </c>
      <c r="D459" t="s">
        <v>33</v>
      </c>
      <c r="E459">
        <v>295</v>
      </c>
      <c r="F459">
        <v>51</v>
      </c>
      <c r="G459" s="1">
        <v>42759</v>
      </c>
      <c r="I459">
        <v>187.5</v>
      </c>
      <c r="J459">
        <v>-1</v>
      </c>
      <c r="N459" s="27" t="s">
        <v>1483</v>
      </c>
      <c r="O459" s="27" t="s">
        <v>1484</v>
      </c>
      <c r="P459" s="28"/>
      <c r="Q459" s="27" t="s">
        <v>447</v>
      </c>
      <c r="R459" s="27" t="s">
        <v>350</v>
      </c>
    </row>
    <row r="460" spans="1:18" x14ac:dyDescent="0.25">
      <c r="A460">
        <v>28960</v>
      </c>
      <c r="B460" t="s">
        <v>62</v>
      </c>
      <c r="C460" t="s">
        <v>63</v>
      </c>
      <c r="D460" t="s">
        <v>50</v>
      </c>
      <c r="E460">
        <v>295</v>
      </c>
      <c r="F460">
        <v>51</v>
      </c>
      <c r="G460" s="1">
        <v>42759</v>
      </c>
      <c r="I460">
        <v>115</v>
      </c>
      <c r="J460">
        <v>-1</v>
      </c>
      <c r="N460" s="25" t="s">
        <v>1485</v>
      </c>
      <c r="O460" s="25" t="s">
        <v>1486</v>
      </c>
      <c r="P460" s="26"/>
      <c r="Q460" s="25" t="s">
        <v>50</v>
      </c>
      <c r="R460" s="25" t="s">
        <v>350</v>
      </c>
    </row>
    <row r="461" spans="1:18" x14ac:dyDescent="0.25">
      <c r="A461">
        <v>28960</v>
      </c>
      <c r="B461" t="s">
        <v>42</v>
      </c>
      <c r="C461" t="s">
        <v>43</v>
      </c>
      <c r="D461" t="s">
        <v>100</v>
      </c>
      <c r="E461">
        <v>295</v>
      </c>
      <c r="F461">
        <v>51</v>
      </c>
      <c r="G461" s="1">
        <v>42759</v>
      </c>
      <c r="I461">
        <v>32.913649999999997</v>
      </c>
      <c r="J461">
        <v>-1</v>
      </c>
      <c r="N461" s="27" t="s">
        <v>1487</v>
      </c>
      <c r="O461" s="27" t="s">
        <v>1488</v>
      </c>
      <c r="P461" s="28"/>
      <c r="Q461" s="27" t="s">
        <v>61</v>
      </c>
      <c r="R461" s="27" t="s">
        <v>339</v>
      </c>
    </row>
    <row r="462" spans="1:18" x14ac:dyDescent="0.25">
      <c r="A462">
        <v>28960</v>
      </c>
      <c r="B462" t="s">
        <v>111</v>
      </c>
      <c r="C462" t="s">
        <v>112</v>
      </c>
      <c r="D462" t="s">
        <v>21</v>
      </c>
      <c r="E462">
        <v>295</v>
      </c>
      <c r="F462">
        <v>51</v>
      </c>
      <c r="G462" s="1">
        <v>42759</v>
      </c>
      <c r="I462">
        <v>94.404781</v>
      </c>
      <c r="J462">
        <v>-1</v>
      </c>
      <c r="N462" s="25" t="s">
        <v>1489</v>
      </c>
      <c r="O462" s="25" t="s">
        <v>1490</v>
      </c>
      <c r="P462" s="26">
        <v>42623</v>
      </c>
      <c r="Q462" s="25" t="s">
        <v>268</v>
      </c>
      <c r="R462" s="25" t="s">
        <v>47</v>
      </c>
    </row>
    <row r="463" spans="1:18" x14ac:dyDescent="0.25">
      <c r="A463">
        <v>28959</v>
      </c>
      <c r="B463" t="s">
        <v>490</v>
      </c>
      <c r="C463" t="s">
        <v>754</v>
      </c>
      <c r="D463" t="s">
        <v>34</v>
      </c>
      <c r="E463">
        <v>299</v>
      </c>
      <c r="F463">
        <v>51</v>
      </c>
      <c r="G463" s="1">
        <v>42759</v>
      </c>
      <c r="I463">
        <v>118.191489</v>
      </c>
      <c r="J463">
        <v>-1</v>
      </c>
      <c r="N463" s="27" t="s">
        <v>712</v>
      </c>
      <c r="O463" s="27" t="s">
        <v>713</v>
      </c>
      <c r="P463" s="28"/>
      <c r="Q463" s="27" t="s">
        <v>50</v>
      </c>
      <c r="R463" s="27" t="s">
        <v>350</v>
      </c>
    </row>
    <row r="464" spans="1:18" x14ac:dyDescent="0.25">
      <c r="A464">
        <v>28959</v>
      </c>
      <c r="B464" t="s">
        <v>829</v>
      </c>
      <c r="C464" t="s">
        <v>170</v>
      </c>
      <c r="D464" t="s">
        <v>34</v>
      </c>
      <c r="E464">
        <v>299</v>
      </c>
      <c r="F464">
        <v>51</v>
      </c>
      <c r="G464" s="1">
        <v>42759</v>
      </c>
      <c r="I464">
        <v>131.64893599999999</v>
      </c>
      <c r="J464">
        <v>-1</v>
      </c>
      <c r="N464" s="25" t="s">
        <v>1491</v>
      </c>
      <c r="O464" s="25" t="s">
        <v>1492</v>
      </c>
      <c r="P464" s="26"/>
      <c r="Q464" s="25" t="s">
        <v>21</v>
      </c>
      <c r="R464" s="25" t="s">
        <v>348</v>
      </c>
    </row>
    <row r="465" spans="1:18" x14ac:dyDescent="0.25">
      <c r="A465">
        <v>28959</v>
      </c>
      <c r="B465" t="s">
        <v>220</v>
      </c>
      <c r="C465" t="s">
        <v>221</v>
      </c>
      <c r="D465" t="s">
        <v>34</v>
      </c>
      <c r="E465">
        <v>299</v>
      </c>
      <c r="F465">
        <v>51</v>
      </c>
      <c r="G465" s="1">
        <v>42759</v>
      </c>
      <c r="I465">
        <v>251.09422499999999</v>
      </c>
      <c r="J465">
        <v>-1</v>
      </c>
      <c r="N465" s="27" t="s">
        <v>1493</v>
      </c>
      <c r="O465" s="27" t="s">
        <v>1494</v>
      </c>
      <c r="P465" s="28"/>
      <c r="Q465" s="27" t="s">
        <v>21</v>
      </c>
      <c r="R465" s="27" t="s">
        <v>348</v>
      </c>
    </row>
    <row r="466" spans="1:18" x14ac:dyDescent="0.25">
      <c r="A466">
        <v>28959</v>
      </c>
      <c r="B466" t="s">
        <v>256</v>
      </c>
      <c r="C466" t="s">
        <v>257</v>
      </c>
      <c r="D466" t="s">
        <v>34</v>
      </c>
      <c r="E466">
        <v>299</v>
      </c>
      <c r="F466">
        <v>51</v>
      </c>
      <c r="G466" s="1">
        <v>42759</v>
      </c>
      <c r="I466">
        <v>251.09422499999999</v>
      </c>
      <c r="J466">
        <v>-1</v>
      </c>
      <c r="N466" s="25" t="s">
        <v>1495</v>
      </c>
      <c r="O466" s="25" t="s">
        <v>1496</v>
      </c>
      <c r="P466" s="26"/>
      <c r="Q466" s="25" t="s">
        <v>117</v>
      </c>
      <c r="R466" s="25" t="s">
        <v>350</v>
      </c>
    </row>
    <row r="467" spans="1:18" x14ac:dyDescent="0.25">
      <c r="A467">
        <v>28958</v>
      </c>
      <c r="B467" t="s">
        <v>264</v>
      </c>
      <c r="C467" t="s">
        <v>265</v>
      </c>
      <c r="D467" t="s">
        <v>33</v>
      </c>
      <c r="E467">
        <v>477</v>
      </c>
      <c r="F467">
        <v>51</v>
      </c>
      <c r="G467" s="1">
        <v>42759</v>
      </c>
      <c r="I467">
        <v>550</v>
      </c>
      <c r="J467">
        <v>-2</v>
      </c>
      <c r="N467" s="27" t="s">
        <v>387</v>
      </c>
      <c r="O467" s="27" t="s">
        <v>388</v>
      </c>
      <c r="P467" s="28"/>
      <c r="Q467" s="27" t="s">
        <v>21</v>
      </c>
      <c r="R467" s="27" t="s">
        <v>348</v>
      </c>
    </row>
    <row r="468" spans="1:18" x14ac:dyDescent="0.25">
      <c r="A468">
        <v>28957</v>
      </c>
      <c r="B468" t="s">
        <v>466</v>
      </c>
      <c r="C468" t="s">
        <v>467</v>
      </c>
      <c r="D468" t="s">
        <v>450</v>
      </c>
      <c r="E468" t="s">
        <v>64</v>
      </c>
      <c r="F468">
        <v>51</v>
      </c>
      <c r="G468" s="1">
        <v>42759</v>
      </c>
      <c r="H468">
        <v>2</v>
      </c>
      <c r="I468">
        <v>68.965599999999995</v>
      </c>
      <c r="J468">
        <v>-1</v>
      </c>
      <c r="N468" s="25" t="s">
        <v>1497</v>
      </c>
      <c r="O468" s="25" t="s">
        <v>1498</v>
      </c>
      <c r="P468" s="26"/>
      <c r="Q468" s="25" t="s">
        <v>21</v>
      </c>
      <c r="R468" s="25" t="s">
        <v>348</v>
      </c>
    </row>
    <row r="469" spans="1:18" x14ac:dyDescent="0.25">
      <c r="A469">
        <v>28956</v>
      </c>
      <c r="B469" t="s">
        <v>153</v>
      </c>
      <c r="C469" t="s">
        <v>154</v>
      </c>
      <c r="D469" t="s">
        <v>21</v>
      </c>
      <c r="E469">
        <v>378</v>
      </c>
      <c r="F469">
        <v>51</v>
      </c>
      <c r="G469" s="1">
        <v>42759</v>
      </c>
      <c r="I469">
        <v>68.742508999999998</v>
      </c>
      <c r="J469">
        <v>-2</v>
      </c>
      <c r="N469" s="27" t="s">
        <v>1499</v>
      </c>
      <c r="O469" s="27" t="s">
        <v>1500</v>
      </c>
      <c r="P469" s="28"/>
      <c r="Q469" s="27" t="s">
        <v>1247</v>
      </c>
      <c r="R469" s="27" t="s">
        <v>350</v>
      </c>
    </row>
    <row r="470" spans="1:18" x14ac:dyDescent="0.25">
      <c r="A470">
        <v>28956</v>
      </c>
      <c r="B470" t="s">
        <v>201</v>
      </c>
      <c r="C470" t="s">
        <v>202</v>
      </c>
      <c r="D470" t="s">
        <v>85</v>
      </c>
      <c r="E470">
        <v>378</v>
      </c>
      <c r="F470">
        <v>51</v>
      </c>
      <c r="G470" s="1">
        <v>42759</v>
      </c>
      <c r="I470">
        <v>96.8</v>
      </c>
      <c r="J470">
        <v>-1</v>
      </c>
      <c r="N470" s="25" t="s">
        <v>1501</v>
      </c>
      <c r="O470" s="25" t="s">
        <v>1502</v>
      </c>
      <c r="P470" s="26"/>
      <c r="Q470" s="25" t="s">
        <v>21</v>
      </c>
      <c r="R470" s="25" t="s">
        <v>348</v>
      </c>
    </row>
    <row r="471" spans="1:18" x14ac:dyDescent="0.25">
      <c r="A471">
        <v>28955</v>
      </c>
      <c r="B471" t="s">
        <v>139</v>
      </c>
      <c r="C471" t="s">
        <v>140</v>
      </c>
      <c r="D471" t="s">
        <v>34</v>
      </c>
      <c r="E471">
        <v>16</v>
      </c>
      <c r="F471">
        <v>51</v>
      </c>
      <c r="G471" s="1">
        <v>42759</v>
      </c>
      <c r="I471">
        <v>215.488</v>
      </c>
      <c r="J471">
        <v>-2</v>
      </c>
      <c r="N471" s="27" t="s">
        <v>1503</v>
      </c>
      <c r="O471" s="27" t="s">
        <v>1504</v>
      </c>
      <c r="P471" s="28"/>
      <c r="Q471" s="27" t="s">
        <v>44</v>
      </c>
      <c r="R471" s="27" t="s">
        <v>348</v>
      </c>
    </row>
    <row r="472" spans="1:18" x14ac:dyDescent="0.25">
      <c r="A472">
        <v>28955</v>
      </c>
      <c r="B472" t="s">
        <v>113</v>
      </c>
      <c r="C472" t="s">
        <v>114</v>
      </c>
      <c r="D472" t="s">
        <v>34</v>
      </c>
      <c r="E472">
        <v>16</v>
      </c>
      <c r="F472">
        <v>51</v>
      </c>
      <c r="G472" s="1">
        <v>42759</v>
      </c>
      <c r="I472">
        <v>263.54571399999998</v>
      </c>
      <c r="J472">
        <v>-2</v>
      </c>
      <c r="N472" s="25" t="s">
        <v>1505</v>
      </c>
      <c r="O472" s="25" t="s">
        <v>1506</v>
      </c>
      <c r="P472" s="26"/>
      <c r="Q472" s="25" t="s">
        <v>44</v>
      </c>
      <c r="R472" s="25" t="s">
        <v>348</v>
      </c>
    </row>
    <row r="473" spans="1:18" x14ac:dyDescent="0.25">
      <c r="A473">
        <v>28955</v>
      </c>
      <c r="B473" t="s">
        <v>251</v>
      </c>
      <c r="C473" t="s">
        <v>588</v>
      </c>
      <c r="D473" t="s">
        <v>97</v>
      </c>
      <c r="E473">
        <v>16</v>
      </c>
      <c r="F473">
        <v>51</v>
      </c>
      <c r="G473" s="1">
        <v>42759</v>
      </c>
      <c r="I473">
        <v>107.7587</v>
      </c>
      <c r="J473">
        <v>-5</v>
      </c>
      <c r="N473" s="27" t="s">
        <v>737</v>
      </c>
      <c r="O473" s="27" t="s">
        <v>738</v>
      </c>
      <c r="P473" s="28"/>
      <c r="Q473" s="27" t="s">
        <v>33</v>
      </c>
      <c r="R473" s="27" t="s">
        <v>349</v>
      </c>
    </row>
    <row r="474" spans="1:18" x14ac:dyDescent="0.25">
      <c r="A474">
        <v>28954</v>
      </c>
      <c r="B474" t="s">
        <v>832</v>
      </c>
      <c r="C474" t="s">
        <v>833</v>
      </c>
      <c r="D474" t="s">
        <v>122</v>
      </c>
      <c r="E474">
        <v>47</v>
      </c>
      <c r="F474">
        <v>51</v>
      </c>
      <c r="G474" s="1">
        <v>42759</v>
      </c>
      <c r="I474">
        <v>200</v>
      </c>
      <c r="J474">
        <v>-2</v>
      </c>
      <c r="N474" s="25" t="s">
        <v>1507</v>
      </c>
      <c r="O474" s="25" t="s">
        <v>1508</v>
      </c>
      <c r="P474" s="26"/>
      <c r="Q474" s="25" t="s">
        <v>268</v>
      </c>
      <c r="R474" s="25" t="s">
        <v>47</v>
      </c>
    </row>
    <row r="475" spans="1:18" x14ac:dyDescent="0.25">
      <c r="A475">
        <v>28954</v>
      </c>
      <c r="B475" t="s">
        <v>457</v>
      </c>
      <c r="C475" t="s">
        <v>458</v>
      </c>
      <c r="D475" t="s">
        <v>34</v>
      </c>
      <c r="E475">
        <v>47</v>
      </c>
      <c r="F475">
        <v>51</v>
      </c>
      <c r="G475" s="1">
        <v>42759</v>
      </c>
      <c r="I475">
        <v>176.388443</v>
      </c>
      <c r="J475">
        <v>-2</v>
      </c>
      <c r="N475" s="29" t="s">
        <v>377</v>
      </c>
      <c r="O475" s="29" t="s">
        <v>378</v>
      </c>
      <c r="P475" s="30">
        <v>42517</v>
      </c>
      <c r="Q475" s="29" t="s">
        <v>34</v>
      </c>
      <c r="R475" s="29" t="s">
        <v>349</v>
      </c>
    </row>
    <row r="476" spans="1:18" x14ac:dyDescent="0.25">
      <c r="A476">
        <v>28954</v>
      </c>
      <c r="B476" t="s">
        <v>834</v>
      </c>
      <c r="C476" t="s">
        <v>835</v>
      </c>
      <c r="D476" t="s">
        <v>74</v>
      </c>
      <c r="E476">
        <v>47</v>
      </c>
      <c r="F476">
        <v>51</v>
      </c>
      <c r="G476" s="1">
        <v>42759</v>
      </c>
      <c r="I476">
        <v>550</v>
      </c>
      <c r="J476">
        <v>-1</v>
      </c>
      <c r="N476" s="25" t="s">
        <v>1509</v>
      </c>
      <c r="O476" s="25" t="s">
        <v>1510</v>
      </c>
      <c r="P476" s="26"/>
      <c r="Q476" s="25" t="s">
        <v>44</v>
      </c>
      <c r="R476" s="25" t="s">
        <v>348</v>
      </c>
    </row>
    <row r="477" spans="1:18" x14ac:dyDescent="0.25">
      <c r="A477">
        <v>28953</v>
      </c>
      <c r="B477" t="s">
        <v>271</v>
      </c>
      <c r="C477" t="s">
        <v>272</v>
      </c>
      <c r="D477" t="s">
        <v>33</v>
      </c>
      <c r="E477">
        <v>115</v>
      </c>
      <c r="F477">
        <v>51</v>
      </c>
      <c r="G477" s="1">
        <v>42759</v>
      </c>
      <c r="I477">
        <v>224</v>
      </c>
      <c r="J477">
        <v>-1</v>
      </c>
      <c r="N477" s="27" t="s">
        <v>920</v>
      </c>
      <c r="O477" s="27" t="s">
        <v>1511</v>
      </c>
      <c r="P477" s="28"/>
      <c r="Q477" s="27" t="s">
        <v>447</v>
      </c>
      <c r="R477" s="27" t="s">
        <v>350</v>
      </c>
    </row>
    <row r="478" spans="1:18" x14ac:dyDescent="0.25">
      <c r="A478">
        <v>28952</v>
      </c>
      <c r="B478" t="s">
        <v>371</v>
      </c>
      <c r="C478" t="s">
        <v>372</v>
      </c>
      <c r="D478" t="s">
        <v>34</v>
      </c>
      <c r="E478">
        <v>6</v>
      </c>
      <c r="F478">
        <v>51</v>
      </c>
      <c r="G478" s="1">
        <v>42759</v>
      </c>
      <c r="I478">
        <v>679.06902100000002</v>
      </c>
      <c r="J478">
        <v>-1</v>
      </c>
      <c r="N478" s="25" t="s">
        <v>1512</v>
      </c>
      <c r="O478" s="25" t="s">
        <v>1513</v>
      </c>
      <c r="P478" s="26"/>
      <c r="Q478" s="25" t="s">
        <v>17</v>
      </c>
      <c r="R478" s="25" t="s">
        <v>339</v>
      </c>
    </row>
    <row r="479" spans="1:18" x14ac:dyDescent="0.25">
      <c r="A479">
        <v>28952</v>
      </c>
      <c r="B479" t="s">
        <v>373</v>
      </c>
      <c r="C479" t="s">
        <v>374</v>
      </c>
      <c r="D479" t="s">
        <v>34</v>
      </c>
      <c r="E479">
        <v>6</v>
      </c>
      <c r="F479">
        <v>51</v>
      </c>
      <c r="G479" s="1">
        <v>42759</v>
      </c>
      <c r="I479">
        <v>679.06902100000002</v>
      </c>
      <c r="J479">
        <v>-1</v>
      </c>
      <c r="N479" s="27" t="s">
        <v>1514</v>
      </c>
      <c r="O479" s="27" t="s">
        <v>1515</v>
      </c>
      <c r="P479" s="28"/>
      <c r="Q479" s="27" t="s">
        <v>88</v>
      </c>
      <c r="R479" s="27" t="s">
        <v>348</v>
      </c>
    </row>
    <row r="480" spans="1:18" x14ac:dyDescent="0.25">
      <c r="A480">
        <v>28952</v>
      </c>
      <c r="B480" t="s">
        <v>375</v>
      </c>
      <c r="C480" t="s">
        <v>376</v>
      </c>
      <c r="D480" t="s">
        <v>34</v>
      </c>
      <c r="E480">
        <v>6</v>
      </c>
      <c r="F480">
        <v>51</v>
      </c>
      <c r="G480" s="1">
        <v>42759</v>
      </c>
      <c r="I480">
        <v>679.06902100000002</v>
      </c>
      <c r="J480">
        <v>-1</v>
      </c>
      <c r="N480" s="25" t="s">
        <v>1516</v>
      </c>
      <c r="O480" s="25" t="s">
        <v>1517</v>
      </c>
      <c r="P480" s="26"/>
      <c r="Q480" s="25" t="s">
        <v>50</v>
      </c>
      <c r="R480" s="25" t="s">
        <v>350</v>
      </c>
    </row>
    <row r="481" spans="1:18" x14ac:dyDescent="0.25">
      <c r="A481">
        <v>28951</v>
      </c>
      <c r="B481" t="s">
        <v>53</v>
      </c>
      <c r="C481" t="s">
        <v>54</v>
      </c>
      <c r="D481" t="s">
        <v>17</v>
      </c>
      <c r="E481">
        <v>18</v>
      </c>
      <c r="F481">
        <v>51</v>
      </c>
      <c r="G481" s="1">
        <v>42759</v>
      </c>
      <c r="I481">
        <v>22</v>
      </c>
      <c r="J481">
        <v>-1</v>
      </c>
      <c r="N481" s="27" t="s">
        <v>1518</v>
      </c>
      <c r="O481" s="27" t="s">
        <v>1519</v>
      </c>
      <c r="P481" s="28"/>
      <c r="Q481" s="27" t="s">
        <v>50</v>
      </c>
      <c r="R481" s="27" t="s">
        <v>350</v>
      </c>
    </row>
    <row r="482" spans="1:18" x14ac:dyDescent="0.25">
      <c r="A482">
        <v>28951</v>
      </c>
      <c r="B482" t="s">
        <v>55</v>
      </c>
      <c r="C482" t="s">
        <v>56</v>
      </c>
      <c r="D482" t="s">
        <v>17</v>
      </c>
      <c r="E482">
        <v>18</v>
      </c>
      <c r="F482">
        <v>51</v>
      </c>
      <c r="G482" s="1">
        <v>42759</v>
      </c>
      <c r="I482">
        <v>22</v>
      </c>
      <c r="J482">
        <v>-1</v>
      </c>
      <c r="N482" s="25" t="s">
        <v>1520</v>
      </c>
      <c r="O482" s="25" t="s">
        <v>1521</v>
      </c>
      <c r="P482" s="26"/>
      <c r="Q482" s="25" t="s">
        <v>21</v>
      </c>
      <c r="R482" s="25" t="s">
        <v>348</v>
      </c>
    </row>
    <row r="483" spans="1:18" x14ac:dyDescent="0.25">
      <c r="A483">
        <v>28951</v>
      </c>
      <c r="B483" t="s">
        <v>57</v>
      </c>
      <c r="C483" t="s">
        <v>58</v>
      </c>
      <c r="D483" t="s">
        <v>17</v>
      </c>
      <c r="E483">
        <v>18</v>
      </c>
      <c r="F483">
        <v>51</v>
      </c>
      <c r="G483" s="1">
        <v>42759</v>
      </c>
      <c r="I483">
        <v>22</v>
      </c>
      <c r="J483">
        <v>-1</v>
      </c>
      <c r="N483" s="27" t="s">
        <v>1522</v>
      </c>
      <c r="O483" s="27" t="s">
        <v>1523</v>
      </c>
      <c r="P483" s="28"/>
      <c r="Q483" s="27" t="s">
        <v>21</v>
      </c>
      <c r="R483" s="27" t="s">
        <v>348</v>
      </c>
    </row>
    <row r="484" spans="1:18" x14ac:dyDescent="0.25">
      <c r="A484">
        <v>28951</v>
      </c>
      <c r="B484" t="s">
        <v>15</v>
      </c>
      <c r="C484" t="s">
        <v>16</v>
      </c>
      <c r="D484" t="s">
        <v>17</v>
      </c>
      <c r="E484">
        <v>18</v>
      </c>
      <c r="F484">
        <v>51</v>
      </c>
      <c r="G484" s="1">
        <v>42759</v>
      </c>
      <c r="I484">
        <v>22</v>
      </c>
      <c r="J484">
        <v>-1</v>
      </c>
      <c r="N484" s="25" t="s">
        <v>1524</v>
      </c>
      <c r="O484" s="25" t="s">
        <v>1525</v>
      </c>
      <c r="P484" s="26"/>
      <c r="Q484" s="25" t="s">
        <v>44</v>
      </c>
      <c r="R484" s="25" t="s">
        <v>348</v>
      </c>
    </row>
    <row r="485" spans="1:18" x14ac:dyDescent="0.25">
      <c r="A485">
        <v>28951</v>
      </c>
      <c r="B485" t="s">
        <v>141</v>
      </c>
      <c r="C485" t="s">
        <v>142</v>
      </c>
      <c r="D485" t="s">
        <v>88</v>
      </c>
      <c r="E485">
        <v>18</v>
      </c>
      <c r="F485">
        <v>51</v>
      </c>
      <c r="G485" s="1">
        <v>42759</v>
      </c>
      <c r="I485">
        <v>41.8</v>
      </c>
      <c r="J485">
        <v>-2</v>
      </c>
      <c r="N485" s="27" t="s">
        <v>1526</v>
      </c>
      <c r="O485" s="27" t="s">
        <v>1527</v>
      </c>
      <c r="P485" s="28"/>
      <c r="Q485" s="27" t="s">
        <v>21</v>
      </c>
      <c r="R485" s="27" t="s">
        <v>348</v>
      </c>
    </row>
    <row r="486" spans="1:18" x14ac:dyDescent="0.25">
      <c r="A486">
        <v>28951</v>
      </c>
      <c r="B486" t="s">
        <v>191</v>
      </c>
      <c r="C486" t="s">
        <v>192</v>
      </c>
      <c r="D486" t="s">
        <v>193</v>
      </c>
      <c r="E486">
        <v>18</v>
      </c>
      <c r="F486">
        <v>51</v>
      </c>
      <c r="G486" s="1">
        <v>42759</v>
      </c>
      <c r="I486">
        <v>35.200000000000003</v>
      </c>
      <c r="J486">
        <v>-5</v>
      </c>
      <c r="N486" s="25" t="s">
        <v>1528</v>
      </c>
      <c r="O486" s="25" t="s">
        <v>1529</v>
      </c>
      <c r="P486" s="26"/>
      <c r="Q486" s="25" t="s">
        <v>268</v>
      </c>
      <c r="R486" s="25" t="s">
        <v>47</v>
      </c>
    </row>
    <row r="487" spans="1:18" x14ac:dyDescent="0.25">
      <c r="A487">
        <v>28950</v>
      </c>
      <c r="B487" t="s">
        <v>62</v>
      </c>
      <c r="C487" t="s">
        <v>63</v>
      </c>
      <c r="D487" t="s">
        <v>50</v>
      </c>
      <c r="E487">
        <v>150</v>
      </c>
      <c r="F487">
        <v>51</v>
      </c>
      <c r="G487" s="1">
        <v>42759</v>
      </c>
      <c r="I487">
        <v>115</v>
      </c>
      <c r="J487">
        <v>-1</v>
      </c>
      <c r="N487" s="27" t="s">
        <v>1530</v>
      </c>
      <c r="O487" s="27" t="s">
        <v>1531</v>
      </c>
      <c r="P487" s="28"/>
      <c r="Q487" s="27" t="s">
        <v>447</v>
      </c>
      <c r="R487" s="27" t="s">
        <v>350</v>
      </c>
    </row>
    <row r="488" spans="1:18" x14ac:dyDescent="0.25">
      <c r="A488">
        <v>28950</v>
      </c>
      <c r="B488" t="s">
        <v>115</v>
      </c>
      <c r="C488" t="s">
        <v>116</v>
      </c>
      <c r="D488" t="s">
        <v>41</v>
      </c>
      <c r="E488">
        <v>150</v>
      </c>
      <c r="F488">
        <v>51</v>
      </c>
      <c r="G488" s="1">
        <v>42759</v>
      </c>
      <c r="I488">
        <v>114.4</v>
      </c>
      <c r="J488">
        <v>-1</v>
      </c>
      <c r="N488" s="25" t="s">
        <v>1532</v>
      </c>
      <c r="O488" s="25" t="s">
        <v>1533</v>
      </c>
      <c r="P488" s="26"/>
      <c r="Q488" s="25" t="s">
        <v>33</v>
      </c>
      <c r="R488" s="25" t="s">
        <v>349</v>
      </c>
    </row>
    <row r="489" spans="1:18" x14ac:dyDescent="0.25">
      <c r="A489">
        <v>28950</v>
      </c>
      <c r="B489" t="s">
        <v>155</v>
      </c>
      <c r="C489" t="s">
        <v>156</v>
      </c>
      <c r="D489" t="s">
        <v>100</v>
      </c>
      <c r="E489">
        <v>150</v>
      </c>
      <c r="F489">
        <v>51</v>
      </c>
      <c r="G489" s="1">
        <v>42759</v>
      </c>
      <c r="I489">
        <v>208.571</v>
      </c>
      <c r="J489">
        <v>-1</v>
      </c>
      <c r="N489" s="27" t="s">
        <v>1534</v>
      </c>
      <c r="O489" s="27" t="s">
        <v>1535</v>
      </c>
      <c r="P489" s="28"/>
      <c r="Q489" s="27" t="s">
        <v>33</v>
      </c>
      <c r="R489" s="27" t="s">
        <v>349</v>
      </c>
    </row>
    <row r="490" spans="1:18" x14ac:dyDescent="0.25">
      <c r="A490">
        <v>28950</v>
      </c>
      <c r="B490" t="s">
        <v>836</v>
      </c>
      <c r="C490" t="s">
        <v>837</v>
      </c>
      <c r="D490" t="s">
        <v>450</v>
      </c>
      <c r="E490">
        <v>150</v>
      </c>
      <c r="F490">
        <v>51</v>
      </c>
      <c r="G490" s="1">
        <v>42759</v>
      </c>
      <c r="I490">
        <v>21.5518</v>
      </c>
      <c r="J490">
        <v>-1</v>
      </c>
      <c r="N490" s="25" t="s">
        <v>1536</v>
      </c>
      <c r="O490" s="25" t="s">
        <v>1537</v>
      </c>
      <c r="P490" s="26"/>
      <c r="Q490" s="25" t="s">
        <v>268</v>
      </c>
      <c r="R490" s="25" t="s">
        <v>47</v>
      </c>
    </row>
    <row r="491" spans="1:18" x14ac:dyDescent="0.25">
      <c r="A491">
        <v>28950</v>
      </c>
      <c r="B491" t="s">
        <v>838</v>
      </c>
      <c r="C491" t="s">
        <v>839</v>
      </c>
      <c r="D491" t="s">
        <v>450</v>
      </c>
      <c r="E491">
        <v>150</v>
      </c>
      <c r="F491">
        <v>51</v>
      </c>
      <c r="G491" s="1">
        <v>42759</v>
      </c>
      <c r="I491">
        <v>21.5518</v>
      </c>
      <c r="J491">
        <v>-1</v>
      </c>
      <c r="N491" s="27" t="s">
        <v>1538</v>
      </c>
      <c r="O491" s="27" t="s">
        <v>1539</v>
      </c>
      <c r="P491" s="28"/>
      <c r="Q491" s="27" t="s">
        <v>33</v>
      </c>
      <c r="R491" s="27" t="s">
        <v>349</v>
      </c>
    </row>
    <row r="492" spans="1:18" x14ac:dyDescent="0.25">
      <c r="A492">
        <v>28950</v>
      </c>
      <c r="B492" t="s">
        <v>840</v>
      </c>
      <c r="C492" t="s">
        <v>841</v>
      </c>
      <c r="D492" t="s">
        <v>450</v>
      </c>
      <c r="E492">
        <v>150</v>
      </c>
      <c r="F492">
        <v>51</v>
      </c>
      <c r="G492" s="1">
        <v>42759</v>
      </c>
      <c r="I492">
        <v>21.5518</v>
      </c>
      <c r="J492">
        <v>-1</v>
      </c>
      <c r="N492" s="25" t="s">
        <v>1540</v>
      </c>
      <c r="O492" s="25" t="s">
        <v>1541</v>
      </c>
      <c r="P492" s="26"/>
      <c r="Q492" s="25" t="s">
        <v>17</v>
      </c>
      <c r="R492" s="25" t="s">
        <v>339</v>
      </c>
    </row>
    <row r="493" spans="1:18" x14ac:dyDescent="0.25">
      <c r="A493">
        <v>28950</v>
      </c>
      <c r="B493" t="s">
        <v>842</v>
      </c>
      <c r="C493" t="s">
        <v>843</v>
      </c>
      <c r="D493" t="s">
        <v>450</v>
      </c>
      <c r="E493">
        <v>150</v>
      </c>
      <c r="F493">
        <v>51</v>
      </c>
      <c r="G493" s="1">
        <v>42759</v>
      </c>
      <c r="I493">
        <v>21.5518</v>
      </c>
      <c r="J493">
        <v>-1</v>
      </c>
      <c r="N493" s="27" t="s">
        <v>1542</v>
      </c>
      <c r="O493" s="27" t="s">
        <v>1543</v>
      </c>
      <c r="P493" s="28">
        <v>42623</v>
      </c>
      <c r="Q493" s="27" t="s">
        <v>268</v>
      </c>
      <c r="R493" s="27" t="s">
        <v>47</v>
      </c>
    </row>
    <row r="494" spans="1:18" x14ac:dyDescent="0.25">
      <c r="A494">
        <v>28930</v>
      </c>
      <c r="B494" t="s">
        <v>168</v>
      </c>
      <c r="C494" t="s">
        <v>169</v>
      </c>
      <c r="D494" t="s">
        <v>463</v>
      </c>
      <c r="E494">
        <v>99</v>
      </c>
      <c r="F494">
        <v>4</v>
      </c>
      <c r="G494" s="1">
        <v>42758</v>
      </c>
      <c r="I494">
        <v>134.789233</v>
      </c>
      <c r="J494">
        <v>1</v>
      </c>
      <c r="N494" s="25" t="s">
        <v>1544</v>
      </c>
      <c r="O494" s="25" t="s">
        <v>1545</v>
      </c>
      <c r="P494" s="26">
        <v>42623</v>
      </c>
      <c r="Q494" s="25" t="s">
        <v>447</v>
      </c>
      <c r="R494" s="25" t="s">
        <v>350</v>
      </c>
    </row>
    <row r="495" spans="1:18" x14ac:dyDescent="0.25">
      <c r="A495">
        <v>28930</v>
      </c>
      <c r="B495" t="s">
        <v>210</v>
      </c>
      <c r="C495" t="s">
        <v>211</v>
      </c>
      <c r="D495" t="s">
        <v>463</v>
      </c>
      <c r="E495">
        <v>99</v>
      </c>
      <c r="F495">
        <v>4</v>
      </c>
      <c r="G495" s="1">
        <v>42758</v>
      </c>
      <c r="I495">
        <v>109.71216699999999</v>
      </c>
      <c r="J495">
        <v>1</v>
      </c>
      <c r="N495" s="27" t="s">
        <v>1546</v>
      </c>
      <c r="O495" s="27" t="s">
        <v>1547</v>
      </c>
      <c r="P495" s="28"/>
      <c r="Q495" s="27" t="s">
        <v>1548</v>
      </c>
      <c r="R495" s="27" t="s">
        <v>350</v>
      </c>
    </row>
    <row r="496" spans="1:18" x14ac:dyDescent="0.25">
      <c r="A496">
        <v>28937</v>
      </c>
      <c r="B496" t="s">
        <v>507</v>
      </c>
      <c r="C496" t="s">
        <v>508</v>
      </c>
      <c r="D496" t="s">
        <v>50</v>
      </c>
      <c r="E496">
        <v>21</v>
      </c>
      <c r="F496">
        <v>4</v>
      </c>
      <c r="G496" s="1">
        <v>42758</v>
      </c>
      <c r="H496">
        <v>2</v>
      </c>
      <c r="I496">
        <v>221.83333300000001</v>
      </c>
      <c r="J496">
        <v>1</v>
      </c>
      <c r="N496" s="25" t="s">
        <v>1549</v>
      </c>
      <c r="O496" s="25" t="s">
        <v>1550</v>
      </c>
      <c r="P496" s="26"/>
      <c r="Q496" s="25" t="s">
        <v>97</v>
      </c>
      <c r="R496" s="25" t="s">
        <v>339</v>
      </c>
    </row>
    <row r="497" spans="1:18" x14ac:dyDescent="0.25">
      <c r="A497">
        <v>28949</v>
      </c>
      <c r="B497" t="s">
        <v>829</v>
      </c>
      <c r="C497" t="s">
        <v>170</v>
      </c>
      <c r="D497" t="s">
        <v>34</v>
      </c>
      <c r="E497" t="s">
        <v>64</v>
      </c>
      <c r="F497">
        <v>51</v>
      </c>
      <c r="G497" s="1">
        <v>42758</v>
      </c>
      <c r="H497">
        <v>2</v>
      </c>
      <c r="I497">
        <v>194.66292100000001</v>
      </c>
      <c r="J497">
        <v>-1</v>
      </c>
      <c r="N497" s="27" t="s">
        <v>1551</v>
      </c>
      <c r="O497" s="27" t="s">
        <v>1552</v>
      </c>
      <c r="P497" s="28"/>
      <c r="Q497" s="27" t="s">
        <v>97</v>
      </c>
      <c r="R497" s="27" t="s">
        <v>339</v>
      </c>
    </row>
    <row r="498" spans="1:18" x14ac:dyDescent="0.25">
      <c r="A498">
        <v>28948</v>
      </c>
      <c r="B498" t="s">
        <v>29</v>
      </c>
      <c r="C498" t="s">
        <v>30</v>
      </c>
      <c r="D498" t="s">
        <v>21</v>
      </c>
      <c r="E498">
        <v>87</v>
      </c>
      <c r="F498">
        <v>51</v>
      </c>
      <c r="G498" s="1">
        <v>42758</v>
      </c>
      <c r="I498">
        <v>33.241120000000002</v>
      </c>
      <c r="J498">
        <v>-5</v>
      </c>
      <c r="N498" s="25" t="s">
        <v>1553</v>
      </c>
      <c r="O498" s="25" t="s">
        <v>1554</v>
      </c>
      <c r="P498" s="26"/>
      <c r="Q498" s="25" t="s">
        <v>97</v>
      </c>
      <c r="R498" s="25" t="s">
        <v>339</v>
      </c>
    </row>
    <row r="499" spans="1:18" x14ac:dyDescent="0.25">
      <c r="A499">
        <v>28947</v>
      </c>
      <c r="B499" t="s">
        <v>419</v>
      </c>
      <c r="C499" t="s">
        <v>420</v>
      </c>
      <c r="D499" t="s">
        <v>461</v>
      </c>
      <c r="E499" t="s">
        <v>64</v>
      </c>
      <c r="F499">
        <v>51</v>
      </c>
      <c r="G499" s="1">
        <v>42758</v>
      </c>
      <c r="I499">
        <v>48.474184000000001</v>
      </c>
      <c r="J499">
        <v>-1</v>
      </c>
      <c r="N499" s="27" t="s">
        <v>1555</v>
      </c>
      <c r="O499" s="27" t="s">
        <v>1556</v>
      </c>
      <c r="P499" s="28"/>
      <c r="Q499" s="27" t="s">
        <v>1548</v>
      </c>
      <c r="R499" s="27" t="s">
        <v>350</v>
      </c>
    </row>
    <row r="500" spans="1:18" x14ac:dyDescent="0.25">
      <c r="A500">
        <v>28947</v>
      </c>
      <c r="B500" t="s">
        <v>423</v>
      </c>
      <c r="C500" t="s">
        <v>424</v>
      </c>
      <c r="D500" t="s">
        <v>461</v>
      </c>
      <c r="E500" t="s">
        <v>64</v>
      </c>
      <c r="F500">
        <v>51</v>
      </c>
      <c r="G500" s="1">
        <v>42758</v>
      </c>
      <c r="I500">
        <v>48.474184000000001</v>
      </c>
      <c r="J500">
        <v>-1</v>
      </c>
      <c r="N500" s="25" t="s">
        <v>1557</v>
      </c>
      <c r="O500" s="25" t="s">
        <v>1558</v>
      </c>
      <c r="P500" s="26"/>
      <c r="Q500" s="25" t="s">
        <v>47</v>
      </c>
      <c r="R500" s="25" t="s">
        <v>350</v>
      </c>
    </row>
    <row r="501" spans="1:18" x14ac:dyDescent="0.25">
      <c r="A501">
        <v>28947</v>
      </c>
      <c r="B501" t="s">
        <v>421</v>
      </c>
      <c r="C501" t="s">
        <v>422</v>
      </c>
      <c r="D501" t="s">
        <v>461</v>
      </c>
      <c r="E501" t="s">
        <v>64</v>
      </c>
      <c r="F501">
        <v>51</v>
      </c>
      <c r="G501" s="1">
        <v>42758</v>
      </c>
      <c r="I501">
        <v>48.474184000000001</v>
      </c>
      <c r="J501">
        <v>-1</v>
      </c>
      <c r="N501" s="27" t="s">
        <v>1559</v>
      </c>
      <c r="O501" s="27" t="s">
        <v>1560</v>
      </c>
      <c r="P501" s="28"/>
      <c r="Q501" s="27" t="s">
        <v>447</v>
      </c>
      <c r="R501" s="27" t="s">
        <v>350</v>
      </c>
    </row>
    <row r="502" spans="1:18" x14ac:dyDescent="0.25">
      <c r="A502">
        <v>28946</v>
      </c>
      <c r="B502" t="s">
        <v>86</v>
      </c>
      <c r="C502" t="s">
        <v>87</v>
      </c>
      <c r="D502" t="s">
        <v>88</v>
      </c>
      <c r="E502">
        <v>120</v>
      </c>
      <c r="F502">
        <v>51</v>
      </c>
      <c r="G502" s="1">
        <v>42758</v>
      </c>
      <c r="I502">
        <v>58.845599999999997</v>
      </c>
      <c r="J502">
        <v>-1</v>
      </c>
      <c r="N502" s="25" t="s">
        <v>1561</v>
      </c>
      <c r="O502" s="25" t="s">
        <v>1562</v>
      </c>
      <c r="P502" s="26"/>
      <c r="Q502" s="25" t="s">
        <v>17</v>
      </c>
      <c r="R502" s="25" t="s">
        <v>339</v>
      </c>
    </row>
    <row r="503" spans="1:18" x14ac:dyDescent="0.25">
      <c r="A503">
        <v>28945</v>
      </c>
      <c r="B503" t="s">
        <v>328</v>
      </c>
      <c r="C503" t="s">
        <v>329</v>
      </c>
      <c r="D503" t="s">
        <v>159</v>
      </c>
      <c r="E503" t="s">
        <v>64</v>
      </c>
      <c r="F503">
        <v>51</v>
      </c>
      <c r="G503" s="1">
        <v>42758</v>
      </c>
      <c r="I503">
        <v>9.4600000000000009</v>
      </c>
      <c r="J503">
        <v>-1</v>
      </c>
      <c r="N503" s="27" t="s">
        <v>1563</v>
      </c>
      <c r="O503" s="27" t="s">
        <v>1564</v>
      </c>
      <c r="P503" s="28"/>
      <c r="Q503" s="27" t="s">
        <v>41</v>
      </c>
      <c r="R503" s="27" t="s">
        <v>350</v>
      </c>
    </row>
    <row r="504" spans="1:18" x14ac:dyDescent="0.25">
      <c r="A504">
        <v>28945</v>
      </c>
      <c r="B504" t="s">
        <v>844</v>
      </c>
      <c r="C504" t="s">
        <v>845</v>
      </c>
      <c r="D504" t="s">
        <v>44</v>
      </c>
      <c r="E504" t="s">
        <v>64</v>
      </c>
      <c r="F504">
        <v>51</v>
      </c>
      <c r="G504" s="1">
        <v>42758</v>
      </c>
      <c r="I504">
        <v>204.42400000000001</v>
      </c>
      <c r="J504">
        <v>-1</v>
      </c>
      <c r="N504" s="25" t="s">
        <v>1565</v>
      </c>
      <c r="O504" s="25" t="s">
        <v>1566</v>
      </c>
      <c r="P504" s="26"/>
      <c r="Q504" s="25" t="s">
        <v>50</v>
      </c>
      <c r="R504" s="25" t="s">
        <v>350</v>
      </c>
    </row>
    <row r="505" spans="1:18" x14ac:dyDescent="0.25">
      <c r="A505">
        <v>28944</v>
      </c>
      <c r="B505" t="s">
        <v>62</v>
      </c>
      <c r="C505" t="s">
        <v>63</v>
      </c>
      <c r="D505" t="s">
        <v>50</v>
      </c>
      <c r="E505">
        <v>120</v>
      </c>
      <c r="F505">
        <v>51</v>
      </c>
      <c r="G505" s="1">
        <v>42758</v>
      </c>
      <c r="I505">
        <v>115</v>
      </c>
      <c r="J505">
        <v>-1</v>
      </c>
      <c r="N505" s="27" t="s">
        <v>1567</v>
      </c>
      <c r="O505" s="27" t="s">
        <v>1568</v>
      </c>
      <c r="P505" s="28"/>
      <c r="Q505" s="27" t="s">
        <v>50</v>
      </c>
      <c r="R505" s="27" t="s">
        <v>350</v>
      </c>
    </row>
    <row r="506" spans="1:18" x14ac:dyDescent="0.25">
      <c r="A506">
        <v>28944</v>
      </c>
      <c r="B506" t="s">
        <v>143</v>
      </c>
      <c r="C506" t="s">
        <v>144</v>
      </c>
      <c r="D506" t="s">
        <v>50</v>
      </c>
      <c r="E506">
        <v>120</v>
      </c>
      <c r="F506">
        <v>51</v>
      </c>
      <c r="G506" s="1">
        <v>42758</v>
      </c>
      <c r="I506">
        <v>9.9</v>
      </c>
      <c r="J506">
        <v>-1</v>
      </c>
      <c r="N506" s="25" t="s">
        <v>1569</v>
      </c>
      <c r="O506" s="25" t="s">
        <v>1570</v>
      </c>
      <c r="P506" s="26"/>
      <c r="Q506" s="25" t="s">
        <v>21</v>
      </c>
      <c r="R506" s="25" t="s">
        <v>348</v>
      </c>
    </row>
    <row r="507" spans="1:18" x14ac:dyDescent="0.25">
      <c r="A507">
        <v>28944</v>
      </c>
      <c r="B507" t="s">
        <v>111</v>
      </c>
      <c r="C507" t="s">
        <v>112</v>
      </c>
      <c r="D507" t="s">
        <v>21</v>
      </c>
      <c r="E507">
        <v>120</v>
      </c>
      <c r="F507">
        <v>51</v>
      </c>
      <c r="G507" s="1">
        <v>42758</v>
      </c>
      <c r="I507">
        <v>94.404781</v>
      </c>
      <c r="J507">
        <v>-1</v>
      </c>
      <c r="N507" s="27" t="s">
        <v>1571</v>
      </c>
      <c r="O507" s="27" t="s">
        <v>1572</v>
      </c>
      <c r="P507" s="28"/>
      <c r="Q507" s="27" t="s">
        <v>61</v>
      </c>
      <c r="R507" s="27" t="s">
        <v>339</v>
      </c>
    </row>
    <row r="508" spans="1:18" x14ac:dyDescent="0.25">
      <c r="A508">
        <v>28943</v>
      </c>
      <c r="B508" t="s">
        <v>42</v>
      </c>
      <c r="C508" t="s">
        <v>43</v>
      </c>
      <c r="D508" t="s">
        <v>100</v>
      </c>
      <c r="E508">
        <v>517</v>
      </c>
      <c r="F508">
        <v>51</v>
      </c>
      <c r="G508" s="1">
        <v>42758</v>
      </c>
      <c r="I508">
        <v>32.913649999999997</v>
      </c>
      <c r="J508">
        <v>-4</v>
      </c>
      <c r="N508" s="25" t="s">
        <v>539</v>
      </c>
      <c r="O508" s="25" t="s">
        <v>540</v>
      </c>
      <c r="P508" s="26"/>
      <c r="Q508" s="25" t="s">
        <v>34</v>
      </c>
      <c r="R508" s="25" t="s">
        <v>339</v>
      </c>
    </row>
    <row r="509" spans="1:18" x14ac:dyDescent="0.25">
      <c r="A509">
        <v>28943</v>
      </c>
      <c r="B509" t="s">
        <v>115</v>
      </c>
      <c r="C509" t="s">
        <v>116</v>
      </c>
      <c r="D509" t="s">
        <v>41</v>
      </c>
      <c r="E509">
        <v>517</v>
      </c>
      <c r="F509">
        <v>51</v>
      </c>
      <c r="G509" s="1">
        <v>42758</v>
      </c>
      <c r="I509">
        <v>114.4</v>
      </c>
      <c r="J509">
        <v>-1</v>
      </c>
      <c r="N509" s="27" t="s">
        <v>1573</v>
      </c>
      <c r="O509" s="27" t="s">
        <v>1574</v>
      </c>
      <c r="P509" s="28"/>
      <c r="Q509" s="27" t="s">
        <v>33</v>
      </c>
      <c r="R509" s="27" t="s">
        <v>349</v>
      </c>
    </row>
    <row r="510" spans="1:18" x14ac:dyDescent="0.25">
      <c r="A510">
        <v>28942</v>
      </c>
      <c r="B510" t="s">
        <v>194</v>
      </c>
      <c r="C510" t="s">
        <v>414</v>
      </c>
      <c r="D510" t="s">
        <v>33</v>
      </c>
      <c r="E510">
        <v>522</v>
      </c>
      <c r="F510">
        <v>51</v>
      </c>
      <c r="G510" s="1">
        <v>42758</v>
      </c>
      <c r="I510">
        <v>165</v>
      </c>
      <c r="J510">
        <v>-2</v>
      </c>
      <c r="N510" s="25" t="s">
        <v>1575</v>
      </c>
      <c r="O510" s="25" t="s">
        <v>1576</v>
      </c>
      <c r="P510" s="26"/>
      <c r="Q510" s="25" t="s">
        <v>33</v>
      </c>
      <c r="R510" s="25" t="s">
        <v>349</v>
      </c>
    </row>
    <row r="511" spans="1:18" x14ac:dyDescent="0.25">
      <c r="A511">
        <v>28942</v>
      </c>
      <c r="B511" t="s">
        <v>829</v>
      </c>
      <c r="C511" t="s">
        <v>170</v>
      </c>
      <c r="D511" t="s">
        <v>34</v>
      </c>
      <c r="E511">
        <v>522</v>
      </c>
      <c r="F511">
        <v>51</v>
      </c>
      <c r="G511" s="1">
        <v>42758</v>
      </c>
      <c r="I511">
        <v>139.04494399999999</v>
      </c>
      <c r="J511">
        <v>-4</v>
      </c>
      <c r="N511" s="27" t="s">
        <v>1577</v>
      </c>
      <c r="O511" s="27" t="s">
        <v>1578</v>
      </c>
      <c r="P511" s="28"/>
      <c r="Q511" s="27" t="s">
        <v>74</v>
      </c>
      <c r="R511" s="27" t="s">
        <v>339</v>
      </c>
    </row>
    <row r="512" spans="1:18" x14ac:dyDescent="0.25">
      <c r="A512">
        <v>28941</v>
      </c>
      <c r="B512" t="s">
        <v>72</v>
      </c>
      <c r="C512" t="s">
        <v>73</v>
      </c>
      <c r="D512" t="s">
        <v>34</v>
      </c>
      <c r="E512">
        <v>516</v>
      </c>
      <c r="F512">
        <v>51</v>
      </c>
      <c r="G512" s="1">
        <v>42758</v>
      </c>
      <c r="I512">
        <v>131.32022499999999</v>
      </c>
      <c r="J512">
        <v>-1</v>
      </c>
      <c r="N512" s="25" t="s">
        <v>1579</v>
      </c>
      <c r="O512" s="25" t="s">
        <v>1580</v>
      </c>
      <c r="P512" s="26"/>
      <c r="Q512" s="25" t="s">
        <v>61</v>
      </c>
      <c r="R512" s="25" t="s">
        <v>339</v>
      </c>
    </row>
    <row r="513" spans="1:18" x14ac:dyDescent="0.25">
      <c r="A513">
        <v>28940</v>
      </c>
      <c r="B513" t="s">
        <v>260</v>
      </c>
      <c r="C513" t="s">
        <v>261</v>
      </c>
      <c r="D513" t="s">
        <v>117</v>
      </c>
      <c r="E513">
        <v>21</v>
      </c>
      <c r="F513">
        <v>51</v>
      </c>
      <c r="G513" s="1">
        <v>42758</v>
      </c>
      <c r="H513">
        <v>2</v>
      </c>
      <c r="I513">
        <v>37.4</v>
      </c>
      <c r="J513">
        <v>-5</v>
      </c>
      <c r="N513" s="27" t="s">
        <v>1581</v>
      </c>
      <c r="O513" s="27" t="s">
        <v>1582</v>
      </c>
      <c r="P513" s="28"/>
      <c r="Q513" s="27" t="s">
        <v>41</v>
      </c>
      <c r="R513" s="27" t="s">
        <v>350</v>
      </c>
    </row>
    <row r="514" spans="1:18" x14ac:dyDescent="0.25">
      <c r="A514">
        <v>28939</v>
      </c>
      <c r="B514" t="s">
        <v>251</v>
      </c>
      <c r="C514" t="s">
        <v>588</v>
      </c>
      <c r="D514" t="s">
        <v>97</v>
      </c>
      <c r="E514">
        <v>357</v>
      </c>
      <c r="F514">
        <v>51</v>
      </c>
      <c r="G514" s="1">
        <v>42758</v>
      </c>
      <c r="I514">
        <v>112.069</v>
      </c>
      <c r="J514">
        <v>-1</v>
      </c>
      <c r="N514" s="25" t="s">
        <v>1583</v>
      </c>
      <c r="O514" s="25" t="s">
        <v>1584</v>
      </c>
      <c r="P514" s="26"/>
      <c r="Q514" s="25" t="s">
        <v>61</v>
      </c>
      <c r="R514" s="25" t="s">
        <v>339</v>
      </c>
    </row>
    <row r="515" spans="1:18" x14ac:dyDescent="0.25">
      <c r="A515">
        <v>28939</v>
      </c>
      <c r="B515" t="s">
        <v>829</v>
      </c>
      <c r="C515" t="s">
        <v>170</v>
      </c>
      <c r="D515" t="s">
        <v>34</v>
      </c>
      <c r="E515">
        <v>357</v>
      </c>
      <c r="F515">
        <v>51</v>
      </c>
      <c r="G515" s="1">
        <v>42758</v>
      </c>
      <c r="I515">
        <v>139.04494399999999</v>
      </c>
      <c r="J515">
        <v>-1</v>
      </c>
      <c r="N515" s="27" t="s">
        <v>1585</v>
      </c>
      <c r="O515" s="27" t="s">
        <v>1586</v>
      </c>
      <c r="P515" s="28"/>
      <c r="Q515" s="27" t="s">
        <v>117</v>
      </c>
      <c r="R515" s="27" t="s">
        <v>350</v>
      </c>
    </row>
    <row r="516" spans="1:18" x14ac:dyDescent="0.25">
      <c r="A516">
        <v>28938</v>
      </c>
      <c r="B516" t="s">
        <v>141</v>
      </c>
      <c r="C516" t="s">
        <v>142</v>
      </c>
      <c r="D516" t="s">
        <v>88</v>
      </c>
      <c r="E516">
        <v>16</v>
      </c>
      <c r="F516">
        <v>51</v>
      </c>
      <c r="G516" s="1">
        <v>42758</v>
      </c>
      <c r="I516">
        <v>41.227620000000002</v>
      </c>
      <c r="J516">
        <v>-5</v>
      </c>
      <c r="N516" s="25" t="s">
        <v>1587</v>
      </c>
      <c r="O516" s="25" t="s">
        <v>1588</v>
      </c>
      <c r="P516" s="26"/>
      <c r="Q516" s="25" t="s">
        <v>100</v>
      </c>
      <c r="R516" s="25" t="s">
        <v>350</v>
      </c>
    </row>
    <row r="517" spans="1:18" x14ac:dyDescent="0.25">
      <c r="A517">
        <v>28938</v>
      </c>
      <c r="B517" t="s">
        <v>251</v>
      </c>
      <c r="C517" t="s">
        <v>588</v>
      </c>
      <c r="D517" t="s">
        <v>97</v>
      </c>
      <c r="E517">
        <v>16</v>
      </c>
      <c r="F517">
        <v>51</v>
      </c>
      <c r="G517" s="1">
        <v>42758</v>
      </c>
      <c r="I517">
        <v>107.7587</v>
      </c>
      <c r="J517">
        <v>-5</v>
      </c>
      <c r="N517" s="27" t="s">
        <v>1589</v>
      </c>
      <c r="O517" s="27" t="s">
        <v>1590</v>
      </c>
      <c r="P517" s="28"/>
      <c r="Q517" s="27" t="s">
        <v>21</v>
      </c>
      <c r="R517" s="27" t="s">
        <v>348</v>
      </c>
    </row>
    <row r="518" spans="1:18" x14ac:dyDescent="0.25">
      <c r="A518">
        <v>28938</v>
      </c>
      <c r="B518" t="s">
        <v>72</v>
      </c>
      <c r="C518" t="s">
        <v>73</v>
      </c>
      <c r="D518" t="s">
        <v>34</v>
      </c>
      <c r="E518">
        <v>16</v>
      </c>
      <c r="F518">
        <v>51</v>
      </c>
      <c r="G518" s="1">
        <v>42758</v>
      </c>
      <c r="I518">
        <v>117.9375</v>
      </c>
      <c r="J518">
        <v>-3</v>
      </c>
      <c r="N518" s="25" t="s">
        <v>1591</v>
      </c>
      <c r="O518" s="25" t="s">
        <v>1592</v>
      </c>
      <c r="P518" s="26"/>
      <c r="Q518" s="25" t="s">
        <v>450</v>
      </c>
      <c r="R518" s="25" t="s">
        <v>351</v>
      </c>
    </row>
    <row r="519" spans="1:18" x14ac:dyDescent="0.25">
      <c r="A519">
        <v>28937</v>
      </c>
      <c r="B519" t="s">
        <v>507</v>
      </c>
      <c r="C519" t="s">
        <v>508</v>
      </c>
      <c r="D519" t="s">
        <v>50</v>
      </c>
      <c r="E519">
        <v>21</v>
      </c>
      <c r="F519">
        <v>51</v>
      </c>
      <c r="G519" s="1">
        <v>42758</v>
      </c>
      <c r="H519">
        <v>2</v>
      </c>
      <c r="I519">
        <v>221.83333300000001</v>
      </c>
      <c r="J519">
        <v>-1</v>
      </c>
      <c r="N519" s="27" t="s">
        <v>1593</v>
      </c>
      <c r="O519" s="27" t="s">
        <v>1594</v>
      </c>
      <c r="P519" s="28"/>
      <c r="Q519" s="27" t="s">
        <v>100</v>
      </c>
      <c r="R519" s="27" t="s">
        <v>348</v>
      </c>
    </row>
    <row r="520" spans="1:18" x14ac:dyDescent="0.25">
      <c r="A520">
        <v>28936</v>
      </c>
      <c r="B520" t="s">
        <v>62</v>
      </c>
      <c r="C520" t="s">
        <v>63</v>
      </c>
      <c r="D520" t="s">
        <v>50</v>
      </c>
      <c r="E520">
        <v>16</v>
      </c>
      <c r="F520">
        <v>51</v>
      </c>
      <c r="G520" s="1">
        <v>42758</v>
      </c>
      <c r="I520">
        <v>115</v>
      </c>
      <c r="J520">
        <v>-5</v>
      </c>
      <c r="N520" s="25" t="s">
        <v>1595</v>
      </c>
      <c r="O520" s="25" t="s">
        <v>1596</v>
      </c>
      <c r="P520" s="26"/>
      <c r="Q520" s="25" t="s">
        <v>450</v>
      </c>
      <c r="R520" s="25" t="s">
        <v>351</v>
      </c>
    </row>
    <row r="521" spans="1:18" x14ac:dyDescent="0.25">
      <c r="A521">
        <v>28936</v>
      </c>
      <c r="B521" t="s">
        <v>539</v>
      </c>
      <c r="C521" t="s">
        <v>540</v>
      </c>
      <c r="D521" t="s">
        <v>34</v>
      </c>
      <c r="E521">
        <v>16</v>
      </c>
      <c r="F521">
        <v>51</v>
      </c>
      <c r="G521" s="1">
        <v>42758</v>
      </c>
      <c r="I521">
        <v>110</v>
      </c>
      <c r="J521">
        <v>-1</v>
      </c>
      <c r="N521" s="27" t="s">
        <v>1597</v>
      </c>
      <c r="O521" s="27" t="s">
        <v>1598</v>
      </c>
      <c r="P521" s="28"/>
      <c r="Q521" s="27" t="s">
        <v>100</v>
      </c>
      <c r="R521" s="27" t="s">
        <v>350</v>
      </c>
    </row>
    <row r="522" spans="1:18" x14ac:dyDescent="0.25">
      <c r="A522">
        <v>28935</v>
      </c>
      <c r="B522" t="s">
        <v>131</v>
      </c>
      <c r="C522" t="s">
        <v>132</v>
      </c>
      <c r="D522" t="s">
        <v>21</v>
      </c>
      <c r="E522">
        <v>295</v>
      </c>
      <c r="F522">
        <v>51</v>
      </c>
      <c r="G522" s="1">
        <v>42758</v>
      </c>
      <c r="H522">
        <v>2</v>
      </c>
      <c r="I522">
        <v>70.341172</v>
      </c>
      <c r="J522">
        <v>-1</v>
      </c>
      <c r="N522" s="25" t="s">
        <v>1599</v>
      </c>
      <c r="O522" s="25" t="s">
        <v>1600</v>
      </c>
      <c r="P522" s="26"/>
      <c r="Q522" s="25" t="s">
        <v>447</v>
      </c>
      <c r="R522" s="25" t="s">
        <v>350</v>
      </c>
    </row>
    <row r="523" spans="1:18" x14ac:dyDescent="0.25">
      <c r="A523">
        <v>28935</v>
      </c>
      <c r="B523" t="s">
        <v>143</v>
      </c>
      <c r="C523" t="s">
        <v>144</v>
      </c>
      <c r="D523" t="s">
        <v>50</v>
      </c>
      <c r="E523">
        <v>295</v>
      </c>
      <c r="F523">
        <v>51</v>
      </c>
      <c r="G523" s="1">
        <v>42758</v>
      </c>
      <c r="H523">
        <v>2</v>
      </c>
      <c r="I523">
        <v>9.9</v>
      </c>
      <c r="J523">
        <v>-1</v>
      </c>
      <c r="N523" s="27" t="s">
        <v>1601</v>
      </c>
      <c r="O523" s="27" t="s">
        <v>1602</v>
      </c>
      <c r="P523" s="28"/>
      <c r="Q523" s="27" t="s">
        <v>1603</v>
      </c>
      <c r="R523" s="27" t="s">
        <v>350</v>
      </c>
    </row>
    <row r="524" spans="1:18" x14ac:dyDescent="0.25">
      <c r="A524">
        <v>28935</v>
      </c>
      <c r="B524" t="s">
        <v>191</v>
      </c>
      <c r="C524" t="s">
        <v>192</v>
      </c>
      <c r="D524" t="s">
        <v>193</v>
      </c>
      <c r="E524">
        <v>295</v>
      </c>
      <c r="F524">
        <v>51</v>
      </c>
      <c r="G524" s="1">
        <v>42758</v>
      </c>
      <c r="H524">
        <v>2</v>
      </c>
      <c r="I524">
        <v>35.200000000000003</v>
      </c>
      <c r="J524">
        <v>-1</v>
      </c>
      <c r="N524" s="25" t="s">
        <v>1604</v>
      </c>
      <c r="O524" s="25" t="s">
        <v>1605</v>
      </c>
      <c r="P524" s="26"/>
      <c r="Q524" s="25" t="s">
        <v>17</v>
      </c>
      <c r="R524" s="25" t="s">
        <v>339</v>
      </c>
    </row>
    <row r="525" spans="1:18" x14ac:dyDescent="0.25">
      <c r="A525">
        <v>28935</v>
      </c>
      <c r="B525" t="s">
        <v>120</v>
      </c>
      <c r="C525" t="s">
        <v>121</v>
      </c>
      <c r="D525" t="s">
        <v>21</v>
      </c>
      <c r="E525">
        <v>295</v>
      </c>
      <c r="F525">
        <v>51</v>
      </c>
      <c r="G525" s="1">
        <v>42758</v>
      </c>
      <c r="H525">
        <v>2</v>
      </c>
      <c r="I525">
        <v>231</v>
      </c>
      <c r="J525">
        <v>-1</v>
      </c>
      <c r="N525" s="27" t="s">
        <v>1606</v>
      </c>
      <c r="O525" s="27" t="s">
        <v>1607</v>
      </c>
      <c r="P525" s="28"/>
      <c r="Q525" s="27" t="s">
        <v>50</v>
      </c>
      <c r="R525" s="27" t="s">
        <v>350</v>
      </c>
    </row>
    <row r="526" spans="1:18" x14ac:dyDescent="0.25">
      <c r="A526">
        <v>28934</v>
      </c>
      <c r="B526" t="s">
        <v>139</v>
      </c>
      <c r="C526" t="s">
        <v>140</v>
      </c>
      <c r="D526" t="s">
        <v>34</v>
      </c>
      <c r="E526">
        <v>145</v>
      </c>
      <c r="F526">
        <v>51</v>
      </c>
      <c r="G526" s="1">
        <v>42758</v>
      </c>
      <c r="I526">
        <v>239.94007500000001</v>
      </c>
      <c r="J526">
        <v>-1</v>
      </c>
      <c r="N526" s="25" t="s">
        <v>1608</v>
      </c>
      <c r="O526" s="25" t="s">
        <v>1609</v>
      </c>
      <c r="P526" s="26"/>
      <c r="Q526" s="25" t="s">
        <v>41</v>
      </c>
      <c r="R526" s="25" t="s">
        <v>350</v>
      </c>
    </row>
    <row r="527" spans="1:18" x14ac:dyDescent="0.25">
      <c r="A527">
        <v>28934</v>
      </c>
      <c r="B527" t="s">
        <v>251</v>
      </c>
      <c r="C527" t="s">
        <v>588</v>
      </c>
      <c r="D527" t="s">
        <v>97</v>
      </c>
      <c r="E527">
        <v>145</v>
      </c>
      <c r="F527">
        <v>51</v>
      </c>
      <c r="G527" s="1">
        <v>42758</v>
      </c>
      <c r="I527">
        <v>112.069</v>
      </c>
      <c r="J527">
        <v>-2</v>
      </c>
      <c r="N527" s="27" t="s">
        <v>1610</v>
      </c>
      <c r="O527" s="27" t="s">
        <v>1611</v>
      </c>
      <c r="P527" s="28"/>
      <c r="Q527" s="27" t="s">
        <v>44</v>
      </c>
      <c r="R527" s="27" t="s">
        <v>348</v>
      </c>
    </row>
    <row r="528" spans="1:18" x14ac:dyDescent="0.25">
      <c r="A528">
        <v>28934</v>
      </c>
      <c r="B528" t="s">
        <v>830</v>
      </c>
      <c r="C528" t="s">
        <v>831</v>
      </c>
      <c r="D528" t="s">
        <v>33</v>
      </c>
      <c r="E528">
        <v>145</v>
      </c>
      <c r="F528">
        <v>51</v>
      </c>
      <c r="G528" s="1">
        <v>42758</v>
      </c>
      <c r="I528">
        <v>189.20454599999999</v>
      </c>
      <c r="J528">
        <v>-1</v>
      </c>
      <c r="N528" s="25" t="s">
        <v>1612</v>
      </c>
      <c r="O528" s="25" t="s">
        <v>1613</v>
      </c>
      <c r="P528" s="26"/>
      <c r="Q528" s="25" t="s">
        <v>1614</v>
      </c>
      <c r="R528" s="25" t="s">
        <v>350</v>
      </c>
    </row>
    <row r="529" spans="1:18" x14ac:dyDescent="0.25">
      <c r="A529">
        <v>28934</v>
      </c>
      <c r="B529" t="s">
        <v>238</v>
      </c>
      <c r="C529" t="s">
        <v>237</v>
      </c>
      <c r="D529" t="s">
        <v>17</v>
      </c>
      <c r="E529">
        <v>145</v>
      </c>
      <c r="F529">
        <v>51</v>
      </c>
      <c r="G529" s="1">
        <v>42758</v>
      </c>
      <c r="I529">
        <v>22</v>
      </c>
      <c r="J529">
        <v>-3</v>
      </c>
      <c r="N529" s="27" t="s">
        <v>1615</v>
      </c>
      <c r="O529" s="27" t="s">
        <v>1616</v>
      </c>
      <c r="P529" s="28"/>
      <c r="Q529" s="27" t="s">
        <v>18</v>
      </c>
      <c r="R529" s="27" t="s">
        <v>47</v>
      </c>
    </row>
    <row r="530" spans="1:18" x14ac:dyDescent="0.25">
      <c r="A530">
        <v>28934</v>
      </c>
      <c r="B530" t="s">
        <v>55</v>
      </c>
      <c r="C530" t="s">
        <v>56</v>
      </c>
      <c r="D530" t="s">
        <v>17</v>
      </c>
      <c r="E530">
        <v>145</v>
      </c>
      <c r="F530">
        <v>51</v>
      </c>
      <c r="G530" s="1">
        <v>42758</v>
      </c>
      <c r="I530">
        <v>22</v>
      </c>
      <c r="J530">
        <v>-2</v>
      </c>
      <c r="N530" s="25" t="s">
        <v>1617</v>
      </c>
      <c r="O530" s="25" t="s">
        <v>1618</v>
      </c>
      <c r="P530" s="26"/>
      <c r="Q530" s="25" t="s">
        <v>1240</v>
      </c>
      <c r="R530" s="25" t="s">
        <v>47</v>
      </c>
    </row>
    <row r="531" spans="1:18" x14ac:dyDescent="0.25">
      <c r="A531">
        <v>28934</v>
      </c>
      <c r="B531" t="s">
        <v>89</v>
      </c>
      <c r="C531" t="s">
        <v>90</v>
      </c>
      <c r="D531" t="s">
        <v>17</v>
      </c>
      <c r="E531">
        <v>145</v>
      </c>
      <c r="F531">
        <v>51</v>
      </c>
      <c r="G531" s="1">
        <v>42758</v>
      </c>
      <c r="I531">
        <v>12</v>
      </c>
      <c r="J531">
        <v>-2</v>
      </c>
      <c r="N531" s="27" t="s">
        <v>1619</v>
      </c>
      <c r="O531" s="27" t="s">
        <v>1620</v>
      </c>
      <c r="P531" s="28"/>
      <c r="Q531" s="27" t="s">
        <v>17</v>
      </c>
      <c r="R531" s="27" t="s">
        <v>339</v>
      </c>
    </row>
    <row r="532" spans="1:18" x14ac:dyDescent="0.25">
      <c r="A532">
        <v>28934</v>
      </c>
      <c r="B532" t="s">
        <v>846</v>
      </c>
      <c r="C532" t="s">
        <v>847</v>
      </c>
      <c r="D532" t="s">
        <v>74</v>
      </c>
      <c r="E532">
        <v>145</v>
      </c>
      <c r="F532">
        <v>51</v>
      </c>
      <c r="G532" s="1">
        <v>42758</v>
      </c>
      <c r="I532">
        <v>489.06599999999997</v>
      </c>
      <c r="J532">
        <v>-1</v>
      </c>
      <c r="N532" s="25" t="s">
        <v>896</v>
      </c>
      <c r="O532" s="25" t="s">
        <v>897</v>
      </c>
      <c r="P532" s="26"/>
      <c r="Q532" s="25" t="s">
        <v>33</v>
      </c>
      <c r="R532" s="25" t="s">
        <v>349</v>
      </c>
    </row>
    <row r="533" spans="1:18" x14ac:dyDescent="0.25">
      <c r="A533">
        <v>28934</v>
      </c>
      <c r="B533" t="s">
        <v>848</v>
      </c>
      <c r="C533" t="s">
        <v>849</v>
      </c>
      <c r="D533" t="s">
        <v>74</v>
      </c>
      <c r="E533">
        <v>145</v>
      </c>
      <c r="F533">
        <v>51</v>
      </c>
      <c r="G533" s="1">
        <v>42758</v>
      </c>
      <c r="I533">
        <v>489.06599999999997</v>
      </c>
      <c r="J533">
        <v>-1</v>
      </c>
      <c r="N533" s="27" t="s">
        <v>1621</v>
      </c>
      <c r="O533" s="27" t="s">
        <v>1622</v>
      </c>
      <c r="P533" s="28"/>
      <c r="Q533" s="27" t="s">
        <v>44</v>
      </c>
      <c r="R533" s="27" t="s">
        <v>348</v>
      </c>
    </row>
    <row r="534" spans="1:18" x14ac:dyDescent="0.25">
      <c r="A534">
        <v>28934</v>
      </c>
      <c r="B534" t="s">
        <v>11</v>
      </c>
      <c r="C534" t="s">
        <v>12</v>
      </c>
      <c r="D534" t="s">
        <v>10</v>
      </c>
      <c r="E534">
        <v>145</v>
      </c>
      <c r="F534">
        <v>51</v>
      </c>
      <c r="G534" s="1">
        <v>42758</v>
      </c>
      <c r="I534">
        <v>94.827600000000004</v>
      </c>
      <c r="J534">
        <v>-1</v>
      </c>
      <c r="N534" s="25" t="s">
        <v>1623</v>
      </c>
      <c r="O534" s="25" t="s">
        <v>1624</v>
      </c>
      <c r="P534" s="26"/>
      <c r="Q534" s="25" t="s">
        <v>21</v>
      </c>
      <c r="R534" s="25" t="s">
        <v>348</v>
      </c>
    </row>
    <row r="535" spans="1:18" x14ac:dyDescent="0.25">
      <c r="A535">
        <v>28934</v>
      </c>
      <c r="B535" t="s">
        <v>13</v>
      </c>
      <c r="C535" t="s">
        <v>14</v>
      </c>
      <c r="D535" t="s">
        <v>10</v>
      </c>
      <c r="E535">
        <v>145</v>
      </c>
      <c r="F535">
        <v>51</v>
      </c>
      <c r="G535" s="1">
        <v>42758</v>
      </c>
      <c r="I535">
        <v>94.827600000000004</v>
      </c>
      <c r="J535">
        <v>-1</v>
      </c>
      <c r="N535" s="27" t="s">
        <v>1625</v>
      </c>
      <c r="O535" s="27" t="s">
        <v>1626</v>
      </c>
      <c r="P535" s="28"/>
      <c r="Q535" s="27" t="s">
        <v>17</v>
      </c>
      <c r="R535" s="27" t="s">
        <v>339</v>
      </c>
    </row>
    <row r="536" spans="1:18" x14ac:dyDescent="0.25">
      <c r="A536">
        <v>28934</v>
      </c>
      <c r="B536" t="s">
        <v>22</v>
      </c>
      <c r="C536" t="s">
        <v>23</v>
      </c>
      <c r="D536" t="s">
        <v>10</v>
      </c>
      <c r="E536">
        <v>145</v>
      </c>
      <c r="F536">
        <v>51</v>
      </c>
      <c r="G536" s="1">
        <v>42758</v>
      </c>
      <c r="I536">
        <v>94.827600000000004</v>
      </c>
      <c r="J536">
        <v>-1</v>
      </c>
      <c r="N536" s="25" t="s">
        <v>1627</v>
      </c>
      <c r="O536" s="25" t="s">
        <v>1628</v>
      </c>
      <c r="P536" s="26"/>
      <c r="Q536" s="25" t="s">
        <v>33</v>
      </c>
      <c r="R536" s="25" t="s">
        <v>349</v>
      </c>
    </row>
    <row r="537" spans="1:18" x14ac:dyDescent="0.25">
      <c r="A537">
        <v>28933</v>
      </c>
      <c r="B537" t="s">
        <v>115</v>
      </c>
      <c r="C537" t="s">
        <v>116</v>
      </c>
      <c r="D537" t="s">
        <v>41</v>
      </c>
      <c r="E537">
        <v>543</v>
      </c>
      <c r="F537">
        <v>51</v>
      </c>
      <c r="G537" s="1">
        <v>42758</v>
      </c>
      <c r="I537">
        <v>115.44</v>
      </c>
      <c r="J537">
        <v>-3</v>
      </c>
      <c r="N537" s="27" t="s">
        <v>1629</v>
      </c>
      <c r="O537" s="27" t="s">
        <v>1630</v>
      </c>
      <c r="P537" s="28"/>
      <c r="Q537" s="27" t="s">
        <v>74</v>
      </c>
      <c r="R537" s="27" t="s">
        <v>339</v>
      </c>
    </row>
    <row r="538" spans="1:18" x14ac:dyDescent="0.25">
      <c r="A538">
        <v>28933</v>
      </c>
      <c r="B538" t="s">
        <v>266</v>
      </c>
      <c r="C538" t="s">
        <v>267</v>
      </c>
      <c r="D538" t="s">
        <v>88</v>
      </c>
      <c r="E538">
        <v>543</v>
      </c>
      <c r="F538">
        <v>51</v>
      </c>
      <c r="G538" s="1">
        <v>42758</v>
      </c>
      <c r="I538">
        <v>72.576922999999994</v>
      </c>
      <c r="J538">
        <v>-3</v>
      </c>
      <c r="N538" s="25" t="s">
        <v>1631</v>
      </c>
      <c r="O538" s="25" t="s">
        <v>1632</v>
      </c>
      <c r="P538" s="26"/>
      <c r="Q538" s="25" t="s">
        <v>74</v>
      </c>
      <c r="R538" s="25" t="s">
        <v>339</v>
      </c>
    </row>
    <row r="539" spans="1:18" x14ac:dyDescent="0.25">
      <c r="A539">
        <v>28933</v>
      </c>
      <c r="B539" t="s">
        <v>98</v>
      </c>
      <c r="C539" t="s">
        <v>99</v>
      </c>
      <c r="D539" t="s">
        <v>88</v>
      </c>
      <c r="E539">
        <v>543</v>
      </c>
      <c r="F539">
        <v>51</v>
      </c>
      <c r="G539" s="1">
        <v>42758</v>
      </c>
      <c r="I539">
        <v>53.300491999999998</v>
      </c>
      <c r="J539">
        <v>-3</v>
      </c>
      <c r="N539" s="27" t="s">
        <v>1633</v>
      </c>
      <c r="O539" s="27" t="s">
        <v>1634</v>
      </c>
      <c r="P539" s="28"/>
      <c r="Q539" s="27" t="s">
        <v>74</v>
      </c>
      <c r="R539" s="27" t="s">
        <v>339</v>
      </c>
    </row>
    <row r="540" spans="1:18" x14ac:dyDescent="0.25">
      <c r="A540">
        <v>28933</v>
      </c>
      <c r="B540" t="s">
        <v>145</v>
      </c>
      <c r="C540" t="s">
        <v>146</v>
      </c>
      <c r="D540" t="s">
        <v>41</v>
      </c>
      <c r="E540">
        <v>543</v>
      </c>
      <c r="F540">
        <v>51</v>
      </c>
      <c r="G540" s="1">
        <v>42758</v>
      </c>
      <c r="I540">
        <v>27.75</v>
      </c>
      <c r="J540">
        <v>-4</v>
      </c>
      <c r="N540" s="25" t="s">
        <v>1635</v>
      </c>
      <c r="O540" s="25" t="s">
        <v>1636</v>
      </c>
      <c r="P540" s="26"/>
      <c r="Q540" s="25" t="s">
        <v>159</v>
      </c>
      <c r="R540" s="25" t="s">
        <v>348</v>
      </c>
    </row>
    <row r="541" spans="1:18" x14ac:dyDescent="0.25">
      <c r="A541">
        <v>28933</v>
      </c>
      <c r="B541" t="s">
        <v>62</v>
      </c>
      <c r="C541" t="s">
        <v>63</v>
      </c>
      <c r="D541" t="s">
        <v>50</v>
      </c>
      <c r="E541">
        <v>543</v>
      </c>
      <c r="F541">
        <v>51</v>
      </c>
      <c r="G541" s="1">
        <v>42758</v>
      </c>
      <c r="I541">
        <v>115</v>
      </c>
      <c r="J541">
        <v>-4</v>
      </c>
      <c r="N541" s="27" t="s">
        <v>811</v>
      </c>
      <c r="O541" s="27" t="s">
        <v>812</v>
      </c>
      <c r="P541" s="28"/>
      <c r="Q541" s="27" t="s">
        <v>74</v>
      </c>
      <c r="R541" s="27" t="s">
        <v>339</v>
      </c>
    </row>
    <row r="542" spans="1:18" x14ac:dyDescent="0.25">
      <c r="A542">
        <v>28933</v>
      </c>
      <c r="B542" t="s">
        <v>850</v>
      </c>
      <c r="C542" t="s">
        <v>851</v>
      </c>
      <c r="D542" t="s">
        <v>41</v>
      </c>
      <c r="E542">
        <v>543</v>
      </c>
      <c r="F542">
        <v>51</v>
      </c>
      <c r="G542" s="1">
        <v>42758</v>
      </c>
      <c r="I542">
        <v>14.8</v>
      </c>
      <c r="J542">
        <v>-3</v>
      </c>
      <c r="N542" s="25" t="s">
        <v>1637</v>
      </c>
      <c r="O542" s="25" t="s">
        <v>1638</v>
      </c>
      <c r="P542" s="26"/>
      <c r="Q542" s="25" t="s">
        <v>74</v>
      </c>
      <c r="R542" s="25" t="s">
        <v>339</v>
      </c>
    </row>
    <row r="543" spans="1:18" x14ac:dyDescent="0.25">
      <c r="A543">
        <v>28933</v>
      </c>
      <c r="B543" t="s">
        <v>852</v>
      </c>
      <c r="C543" t="s">
        <v>853</v>
      </c>
      <c r="D543" t="s">
        <v>88</v>
      </c>
      <c r="E543">
        <v>543</v>
      </c>
      <c r="F543">
        <v>51</v>
      </c>
      <c r="G543" s="1">
        <v>42758</v>
      </c>
      <c r="I543">
        <v>115.89954</v>
      </c>
      <c r="J543">
        <v>-5</v>
      </c>
      <c r="N543" s="27" t="s">
        <v>1639</v>
      </c>
      <c r="O543" s="27" t="s">
        <v>1640</v>
      </c>
      <c r="P543" s="28"/>
      <c r="Q543" s="27" t="s">
        <v>50</v>
      </c>
      <c r="R543" s="27" t="s">
        <v>350</v>
      </c>
    </row>
    <row r="544" spans="1:18" x14ac:dyDescent="0.25">
      <c r="A544">
        <v>28933</v>
      </c>
      <c r="B544" t="s">
        <v>141</v>
      </c>
      <c r="C544" t="s">
        <v>142</v>
      </c>
      <c r="D544" t="s">
        <v>88</v>
      </c>
      <c r="E544">
        <v>543</v>
      </c>
      <c r="F544">
        <v>51</v>
      </c>
      <c r="G544" s="1">
        <v>42758</v>
      </c>
      <c r="I544">
        <v>42.18</v>
      </c>
      <c r="J544">
        <v>-5</v>
      </c>
      <c r="N544" s="25" t="s">
        <v>1641</v>
      </c>
      <c r="O544" s="25" t="s">
        <v>1642</v>
      </c>
      <c r="P544" s="26"/>
      <c r="Q544" s="25" t="s">
        <v>17</v>
      </c>
      <c r="R544" s="25" t="s">
        <v>339</v>
      </c>
    </row>
    <row r="545" spans="1:18" x14ac:dyDescent="0.25">
      <c r="A545">
        <v>28933</v>
      </c>
      <c r="B545" t="s">
        <v>86</v>
      </c>
      <c r="C545" t="s">
        <v>87</v>
      </c>
      <c r="D545" t="s">
        <v>88</v>
      </c>
      <c r="E545">
        <v>543</v>
      </c>
      <c r="F545">
        <v>51</v>
      </c>
      <c r="G545" s="1">
        <v>42758</v>
      </c>
      <c r="I545">
        <v>58.845599999999997</v>
      </c>
      <c r="J545">
        <v>-10</v>
      </c>
      <c r="N545" s="27" t="s">
        <v>1643</v>
      </c>
      <c r="O545" s="27" t="s">
        <v>1644</v>
      </c>
      <c r="P545" s="28"/>
      <c r="Q545" s="27" t="s">
        <v>591</v>
      </c>
      <c r="R545" s="27" t="s">
        <v>349</v>
      </c>
    </row>
    <row r="546" spans="1:18" x14ac:dyDescent="0.25">
      <c r="A546">
        <v>28933</v>
      </c>
      <c r="B546" t="s">
        <v>203</v>
      </c>
      <c r="C546" t="s">
        <v>204</v>
      </c>
      <c r="D546" t="s">
        <v>100</v>
      </c>
      <c r="E546">
        <v>543</v>
      </c>
      <c r="F546">
        <v>51</v>
      </c>
      <c r="G546" s="1">
        <v>42758</v>
      </c>
      <c r="I546">
        <v>266.8218</v>
      </c>
      <c r="J546">
        <v>-1</v>
      </c>
      <c r="N546" s="25" t="s">
        <v>1645</v>
      </c>
      <c r="O546" s="25" t="s">
        <v>1646</v>
      </c>
      <c r="P546" s="26"/>
      <c r="Q546" s="25" t="s">
        <v>159</v>
      </c>
      <c r="R546" s="25" t="s">
        <v>348</v>
      </c>
    </row>
    <row r="547" spans="1:18" x14ac:dyDescent="0.25">
      <c r="A547">
        <v>28933</v>
      </c>
      <c r="B547" t="s">
        <v>118</v>
      </c>
      <c r="C547" t="s">
        <v>119</v>
      </c>
      <c r="D547" t="s">
        <v>21</v>
      </c>
      <c r="E547">
        <v>543</v>
      </c>
      <c r="F547">
        <v>51</v>
      </c>
      <c r="G547" s="1">
        <v>42758</v>
      </c>
      <c r="I547">
        <v>224.63958</v>
      </c>
      <c r="J547">
        <v>-2</v>
      </c>
      <c r="N547" s="27" t="s">
        <v>1647</v>
      </c>
      <c r="O547" s="27" t="s">
        <v>1648</v>
      </c>
      <c r="P547" s="28"/>
      <c r="Q547" s="27" t="s">
        <v>591</v>
      </c>
      <c r="R547" s="27" t="s">
        <v>349</v>
      </c>
    </row>
    <row r="548" spans="1:18" x14ac:dyDescent="0.25">
      <c r="A548">
        <v>28933</v>
      </c>
      <c r="B548" t="s">
        <v>155</v>
      </c>
      <c r="C548" t="s">
        <v>156</v>
      </c>
      <c r="D548" t="s">
        <v>100</v>
      </c>
      <c r="E548">
        <v>543</v>
      </c>
      <c r="F548">
        <v>51</v>
      </c>
      <c r="G548" s="1">
        <v>42758</v>
      </c>
      <c r="I548">
        <v>210.46709999999999</v>
      </c>
      <c r="J548">
        <v>-1</v>
      </c>
      <c r="N548" s="25" t="s">
        <v>883</v>
      </c>
      <c r="O548" s="25" t="s">
        <v>884</v>
      </c>
      <c r="P548" s="26"/>
      <c r="Q548" s="25" t="s">
        <v>33</v>
      </c>
      <c r="R548" s="25" t="s">
        <v>349</v>
      </c>
    </row>
    <row r="549" spans="1:18" x14ac:dyDescent="0.25">
      <c r="A549">
        <v>28933</v>
      </c>
      <c r="B549" t="s">
        <v>77</v>
      </c>
      <c r="C549" t="s">
        <v>78</v>
      </c>
      <c r="D549" t="s">
        <v>50</v>
      </c>
      <c r="E549">
        <v>543</v>
      </c>
      <c r="F549">
        <v>51</v>
      </c>
      <c r="G549" s="1">
        <v>42758</v>
      </c>
      <c r="I549">
        <v>9.99</v>
      </c>
      <c r="J549">
        <v>-3</v>
      </c>
      <c r="N549" s="27" t="s">
        <v>1649</v>
      </c>
      <c r="O549" s="27" t="s">
        <v>1650</v>
      </c>
      <c r="P549" s="28"/>
      <c r="Q549" s="27" t="s">
        <v>17</v>
      </c>
      <c r="R549" s="27" t="s">
        <v>339</v>
      </c>
    </row>
    <row r="550" spans="1:18" x14ac:dyDescent="0.25">
      <c r="A550">
        <v>28933</v>
      </c>
      <c r="B550" t="s">
        <v>79</v>
      </c>
      <c r="C550" t="s">
        <v>80</v>
      </c>
      <c r="D550" t="s">
        <v>50</v>
      </c>
      <c r="E550">
        <v>543</v>
      </c>
      <c r="F550">
        <v>51</v>
      </c>
      <c r="G550" s="1">
        <v>42758</v>
      </c>
      <c r="I550">
        <v>9.99</v>
      </c>
      <c r="J550">
        <v>-3</v>
      </c>
      <c r="N550" s="25" t="s">
        <v>1651</v>
      </c>
      <c r="O550" s="25" t="s">
        <v>1652</v>
      </c>
      <c r="P550" s="26"/>
      <c r="Q550" s="25" t="s">
        <v>50</v>
      </c>
      <c r="R550" s="25" t="s">
        <v>350</v>
      </c>
    </row>
    <row r="551" spans="1:18" x14ac:dyDescent="0.25">
      <c r="A551">
        <v>28933</v>
      </c>
      <c r="B551" t="s">
        <v>143</v>
      </c>
      <c r="C551" t="s">
        <v>144</v>
      </c>
      <c r="D551" t="s">
        <v>50</v>
      </c>
      <c r="E551">
        <v>543</v>
      </c>
      <c r="F551">
        <v>51</v>
      </c>
      <c r="G551" s="1">
        <v>42758</v>
      </c>
      <c r="I551">
        <v>9.99</v>
      </c>
      <c r="J551">
        <v>-3</v>
      </c>
      <c r="N551" s="27" t="s">
        <v>1653</v>
      </c>
      <c r="O551" s="27" t="s">
        <v>1654</v>
      </c>
      <c r="P551" s="28"/>
      <c r="Q551" s="27" t="s">
        <v>159</v>
      </c>
      <c r="R551" s="27" t="s">
        <v>348</v>
      </c>
    </row>
    <row r="552" spans="1:18" x14ac:dyDescent="0.25">
      <c r="A552">
        <v>28933</v>
      </c>
      <c r="B552" t="s">
        <v>81</v>
      </c>
      <c r="C552" t="s">
        <v>82</v>
      </c>
      <c r="D552" t="s">
        <v>50</v>
      </c>
      <c r="E552">
        <v>543</v>
      </c>
      <c r="F552">
        <v>51</v>
      </c>
      <c r="G552" s="1">
        <v>42758</v>
      </c>
      <c r="I552">
        <v>9.99</v>
      </c>
      <c r="J552">
        <v>-3</v>
      </c>
      <c r="N552" s="25" t="s">
        <v>1655</v>
      </c>
      <c r="O552" s="25" t="s">
        <v>1656</v>
      </c>
      <c r="P552" s="26"/>
      <c r="Q552" s="25" t="s">
        <v>384</v>
      </c>
      <c r="R552" s="25" t="s">
        <v>47</v>
      </c>
    </row>
    <row r="553" spans="1:18" x14ac:dyDescent="0.25">
      <c r="A553">
        <v>28933</v>
      </c>
      <c r="B553" t="s">
        <v>105</v>
      </c>
      <c r="C553" t="s">
        <v>106</v>
      </c>
      <c r="D553" t="s">
        <v>21</v>
      </c>
      <c r="E553">
        <v>543</v>
      </c>
      <c r="F553">
        <v>51</v>
      </c>
      <c r="G553" s="1">
        <v>42758</v>
      </c>
      <c r="I553">
        <v>72.453553999999997</v>
      </c>
      <c r="J553">
        <v>-1</v>
      </c>
      <c r="N553" s="27" t="s">
        <v>1657</v>
      </c>
      <c r="O553" s="27" t="s">
        <v>1658</v>
      </c>
      <c r="P553" s="28"/>
      <c r="Q553" s="27" t="s">
        <v>33</v>
      </c>
      <c r="R553" s="27" t="s">
        <v>349</v>
      </c>
    </row>
    <row r="554" spans="1:18" x14ac:dyDescent="0.25">
      <c r="A554">
        <v>28933</v>
      </c>
      <c r="B554" t="s">
        <v>107</v>
      </c>
      <c r="C554" t="s">
        <v>108</v>
      </c>
      <c r="D554" t="s">
        <v>21</v>
      </c>
      <c r="E554">
        <v>543</v>
      </c>
      <c r="F554">
        <v>51</v>
      </c>
      <c r="G554" s="1">
        <v>42758</v>
      </c>
      <c r="I554">
        <v>78.925439999999995</v>
      </c>
      <c r="J554">
        <v>-1</v>
      </c>
      <c r="N554" s="25" t="s">
        <v>1659</v>
      </c>
      <c r="O554" s="25" t="s">
        <v>1660</v>
      </c>
      <c r="P554" s="26"/>
      <c r="Q554" s="25" t="s">
        <v>1661</v>
      </c>
      <c r="R554" s="25" t="s">
        <v>351</v>
      </c>
    </row>
    <row r="555" spans="1:18" x14ac:dyDescent="0.25">
      <c r="A555">
        <v>28933</v>
      </c>
      <c r="B555" t="s">
        <v>111</v>
      </c>
      <c r="C555" t="s">
        <v>112</v>
      </c>
      <c r="D555" t="s">
        <v>21</v>
      </c>
      <c r="E555">
        <v>543</v>
      </c>
      <c r="F555">
        <v>51</v>
      </c>
      <c r="G555" s="1">
        <v>42758</v>
      </c>
      <c r="I555">
        <v>95.263006000000004</v>
      </c>
      <c r="J555">
        <v>-1</v>
      </c>
      <c r="N555" s="27" t="s">
        <v>1662</v>
      </c>
      <c r="O555" s="27" t="s">
        <v>1663</v>
      </c>
      <c r="P555" s="28"/>
      <c r="Q555" s="27" t="s">
        <v>17</v>
      </c>
      <c r="R555" s="27" t="s">
        <v>339</v>
      </c>
    </row>
    <row r="556" spans="1:18" x14ac:dyDescent="0.25">
      <c r="A556">
        <v>28933</v>
      </c>
      <c r="B556" t="s">
        <v>109</v>
      </c>
      <c r="C556" t="s">
        <v>110</v>
      </c>
      <c r="D556" t="s">
        <v>21</v>
      </c>
      <c r="E556">
        <v>543</v>
      </c>
      <c r="F556">
        <v>51</v>
      </c>
      <c r="G556" s="1">
        <v>42758</v>
      </c>
      <c r="I556">
        <v>78.925439999999995</v>
      </c>
      <c r="J556">
        <v>-1</v>
      </c>
      <c r="N556" s="25" t="s">
        <v>1664</v>
      </c>
      <c r="O556" s="25" t="s">
        <v>1665</v>
      </c>
      <c r="P556" s="26"/>
      <c r="Q556" s="25" t="s">
        <v>50</v>
      </c>
      <c r="R556" s="25" t="s">
        <v>350</v>
      </c>
    </row>
    <row r="557" spans="1:18" x14ac:dyDescent="0.25">
      <c r="A557">
        <v>28933</v>
      </c>
      <c r="B557" t="s">
        <v>139</v>
      </c>
      <c r="C557" t="s">
        <v>140</v>
      </c>
      <c r="D557" t="s">
        <v>34</v>
      </c>
      <c r="E557">
        <v>543</v>
      </c>
      <c r="F557">
        <v>51</v>
      </c>
      <c r="G557" s="1">
        <v>42758</v>
      </c>
      <c r="I557">
        <v>242.12134800000001</v>
      </c>
      <c r="J557">
        <v>-1</v>
      </c>
      <c r="N557" s="27" t="s">
        <v>1666</v>
      </c>
      <c r="O557" s="27" t="s">
        <v>1667</v>
      </c>
      <c r="P557" s="28"/>
      <c r="Q557" s="27" t="s">
        <v>159</v>
      </c>
      <c r="R557" s="27" t="s">
        <v>348</v>
      </c>
    </row>
    <row r="558" spans="1:18" x14ac:dyDescent="0.25">
      <c r="A558">
        <v>28933</v>
      </c>
      <c r="B558" t="s">
        <v>252</v>
      </c>
      <c r="C558" t="s">
        <v>253</v>
      </c>
      <c r="D558" t="s">
        <v>34</v>
      </c>
      <c r="E558">
        <v>543</v>
      </c>
      <c r="F558">
        <v>51</v>
      </c>
      <c r="G558" s="1">
        <v>42758</v>
      </c>
      <c r="I558">
        <v>252.09887599999999</v>
      </c>
      <c r="J558">
        <v>-2</v>
      </c>
      <c r="N558" s="25" t="s">
        <v>1668</v>
      </c>
      <c r="O558" s="25" t="s">
        <v>1669</v>
      </c>
      <c r="P558" s="26"/>
      <c r="Q558" s="25" t="s">
        <v>41</v>
      </c>
      <c r="R558" s="25" t="s">
        <v>350</v>
      </c>
    </row>
    <row r="559" spans="1:18" x14ac:dyDescent="0.25">
      <c r="A559">
        <v>28933</v>
      </c>
      <c r="B559" t="s">
        <v>529</v>
      </c>
      <c r="C559" t="s">
        <v>530</v>
      </c>
      <c r="D559" t="s">
        <v>34</v>
      </c>
      <c r="E559">
        <v>543</v>
      </c>
      <c r="F559">
        <v>51</v>
      </c>
      <c r="G559" s="1">
        <v>42758</v>
      </c>
      <c r="I559">
        <v>463.24237599999998</v>
      </c>
      <c r="J559">
        <v>-2</v>
      </c>
      <c r="N559" s="27" t="s">
        <v>1670</v>
      </c>
      <c r="O559" s="27" t="s">
        <v>1671</v>
      </c>
      <c r="P559" s="28"/>
      <c r="Q559" s="27" t="s">
        <v>65</v>
      </c>
      <c r="R559" s="27" t="s">
        <v>350</v>
      </c>
    </row>
    <row r="560" spans="1:18" x14ac:dyDescent="0.25">
      <c r="A560">
        <v>28932</v>
      </c>
      <c r="B560" t="s">
        <v>245</v>
      </c>
      <c r="C560" t="s">
        <v>246</v>
      </c>
      <c r="D560" t="s">
        <v>88</v>
      </c>
      <c r="E560">
        <v>49</v>
      </c>
      <c r="F560">
        <v>51</v>
      </c>
      <c r="G560" s="1">
        <v>42758</v>
      </c>
      <c r="I560">
        <v>63.090922999999997</v>
      </c>
      <c r="J560">
        <v>-1</v>
      </c>
      <c r="N560" s="25" t="s">
        <v>1672</v>
      </c>
      <c r="O560" s="25" t="s">
        <v>1673</v>
      </c>
      <c r="P560" s="26"/>
      <c r="Q560" s="25" t="s">
        <v>450</v>
      </c>
      <c r="R560" s="25" t="s">
        <v>351</v>
      </c>
    </row>
    <row r="561" spans="1:18" x14ac:dyDescent="0.25">
      <c r="A561">
        <v>28932</v>
      </c>
      <c r="B561" t="s">
        <v>42</v>
      </c>
      <c r="C561" t="s">
        <v>43</v>
      </c>
      <c r="D561" t="s">
        <v>100</v>
      </c>
      <c r="E561">
        <v>49</v>
      </c>
      <c r="F561">
        <v>51</v>
      </c>
      <c r="G561" s="1">
        <v>42758</v>
      </c>
      <c r="I561">
        <v>32.913649999999997</v>
      </c>
      <c r="J561">
        <v>-6</v>
      </c>
      <c r="N561" s="27" t="s">
        <v>1674</v>
      </c>
      <c r="O561" s="27" t="s">
        <v>1675</v>
      </c>
      <c r="P561" s="28"/>
      <c r="Q561" s="27" t="s">
        <v>270</v>
      </c>
      <c r="R561" s="27" t="s">
        <v>47</v>
      </c>
    </row>
    <row r="562" spans="1:18" x14ac:dyDescent="0.25">
      <c r="A562">
        <v>28931</v>
      </c>
      <c r="B562" t="s">
        <v>209</v>
      </c>
      <c r="C562" t="s">
        <v>599</v>
      </c>
      <c r="D562" t="s">
        <v>41</v>
      </c>
      <c r="E562">
        <v>99</v>
      </c>
      <c r="F562">
        <v>51</v>
      </c>
      <c r="G562" s="1">
        <v>42758</v>
      </c>
      <c r="I562">
        <v>42.166666999999997</v>
      </c>
      <c r="J562">
        <v>-1</v>
      </c>
      <c r="N562" s="25" t="s">
        <v>1676</v>
      </c>
      <c r="O562" s="25" t="s">
        <v>1677</v>
      </c>
      <c r="P562" s="26"/>
      <c r="Q562" s="25" t="s">
        <v>41</v>
      </c>
      <c r="R562" s="25" t="s">
        <v>350</v>
      </c>
    </row>
    <row r="563" spans="1:18" x14ac:dyDescent="0.25">
      <c r="A563">
        <v>28931</v>
      </c>
      <c r="B563" t="s">
        <v>210</v>
      </c>
      <c r="C563" t="s">
        <v>211</v>
      </c>
      <c r="D563" t="s">
        <v>463</v>
      </c>
      <c r="E563">
        <v>99</v>
      </c>
      <c r="F563">
        <v>51</v>
      </c>
      <c r="G563" s="1">
        <v>42758</v>
      </c>
      <c r="I563">
        <v>109.71216699999999</v>
      </c>
      <c r="J563">
        <v>-1</v>
      </c>
      <c r="N563" s="27" t="s">
        <v>1678</v>
      </c>
      <c r="O563" s="27" t="s">
        <v>1679</v>
      </c>
      <c r="P563" s="28"/>
      <c r="Q563" s="27" t="s">
        <v>41</v>
      </c>
      <c r="R563" s="27" t="s">
        <v>350</v>
      </c>
    </row>
    <row r="564" spans="1:18" x14ac:dyDescent="0.25">
      <c r="A564">
        <v>28930</v>
      </c>
      <c r="B564" t="s">
        <v>168</v>
      </c>
      <c r="C564" t="s">
        <v>169</v>
      </c>
      <c r="D564" t="s">
        <v>463</v>
      </c>
      <c r="E564">
        <v>99</v>
      </c>
      <c r="F564">
        <v>51</v>
      </c>
      <c r="G564" s="1">
        <v>42758</v>
      </c>
      <c r="I564">
        <v>134.789233</v>
      </c>
      <c r="J564">
        <v>-1</v>
      </c>
      <c r="N564" s="25" t="s">
        <v>1680</v>
      </c>
      <c r="O564" s="25" t="s">
        <v>1681</v>
      </c>
      <c r="P564" s="26"/>
      <c r="Q564" s="25" t="s">
        <v>41</v>
      </c>
      <c r="R564" s="25" t="s">
        <v>350</v>
      </c>
    </row>
    <row r="565" spans="1:18" x14ac:dyDescent="0.25">
      <c r="A565">
        <v>28930</v>
      </c>
      <c r="B565" t="s">
        <v>210</v>
      </c>
      <c r="C565" t="s">
        <v>211</v>
      </c>
      <c r="D565" t="s">
        <v>463</v>
      </c>
      <c r="E565">
        <v>99</v>
      </c>
      <c r="F565">
        <v>51</v>
      </c>
      <c r="G565" s="1">
        <v>42758</v>
      </c>
      <c r="I565">
        <v>109.71216699999999</v>
      </c>
      <c r="J565">
        <v>-1</v>
      </c>
      <c r="N565" s="27" t="s">
        <v>1682</v>
      </c>
      <c r="O565" s="27" t="s">
        <v>1683</v>
      </c>
      <c r="P565" s="28"/>
      <c r="Q565" s="27" t="s">
        <v>33</v>
      </c>
      <c r="R565" s="27" t="s">
        <v>349</v>
      </c>
    </row>
    <row r="566" spans="1:18" x14ac:dyDescent="0.25">
      <c r="A566">
        <v>28929</v>
      </c>
      <c r="B566" t="s">
        <v>251</v>
      </c>
      <c r="C566" t="s">
        <v>588</v>
      </c>
      <c r="D566" t="s">
        <v>97</v>
      </c>
      <c r="E566">
        <v>355</v>
      </c>
      <c r="F566">
        <v>51</v>
      </c>
      <c r="G566" s="1">
        <v>42758</v>
      </c>
      <c r="I566">
        <v>112.069</v>
      </c>
      <c r="J566">
        <v>-2</v>
      </c>
      <c r="N566" s="25" t="s">
        <v>1684</v>
      </c>
      <c r="O566" s="25" t="s">
        <v>1685</v>
      </c>
      <c r="P566" s="26">
        <v>42533</v>
      </c>
      <c r="Q566" s="25" t="s">
        <v>122</v>
      </c>
      <c r="R566" s="25" t="s">
        <v>47</v>
      </c>
    </row>
    <row r="567" spans="1:18" x14ac:dyDescent="0.25">
      <c r="A567">
        <v>28929</v>
      </c>
      <c r="B567" t="s">
        <v>301</v>
      </c>
      <c r="C567" t="s">
        <v>302</v>
      </c>
      <c r="D567" t="s">
        <v>50</v>
      </c>
      <c r="E567">
        <v>355</v>
      </c>
      <c r="F567">
        <v>51</v>
      </c>
      <c r="G567" s="1">
        <v>42758</v>
      </c>
      <c r="I567">
        <v>42.9</v>
      </c>
      <c r="J567">
        <v>-1</v>
      </c>
      <c r="N567" s="27" t="s">
        <v>1686</v>
      </c>
      <c r="O567" s="27" t="s">
        <v>1687</v>
      </c>
      <c r="P567" s="28"/>
      <c r="Q567" s="27" t="s">
        <v>33</v>
      </c>
      <c r="R567" s="27" t="s">
        <v>349</v>
      </c>
    </row>
    <row r="568" spans="1:18" x14ac:dyDescent="0.25">
      <c r="A568">
        <v>28929</v>
      </c>
      <c r="B568" t="s">
        <v>168</v>
      </c>
      <c r="C568" t="s">
        <v>169</v>
      </c>
      <c r="D568" t="s">
        <v>463</v>
      </c>
      <c r="E568">
        <v>355</v>
      </c>
      <c r="F568">
        <v>51</v>
      </c>
      <c r="G568" s="1">
        <v>42758</v>
      </c>
      <c r="I568">
        <v>134.789233</v>
      </c>
      <c r="J568">
        <v>-1</v>
      </c>
      <c r="N568" s="25" t="s">
        <v>1688</v>
      </c>
      <c r="O568" s="25" t="s">
        <v>1689</v>
      </c>
      <c r="P568" s="26"/>
      <c r="Q568" s="25" t="s">
        <v>50</v>
      </c>
      <c r="R568" s="25" t="s">
        <v>350</v>
      </c>
    </row>
    <row r="569" spans="1:18" x14ac:dyDescent="0.25">
      <c r="A569">
        <v>28929</v>
      </c>
      <c r="B569" t="s">
        <v>210</v>
      </c>
      <c r="C569" t="s">
        <v>211</v>
      </c>
      <c r="D569" t="s">
        <v>463</v>
      </c>
      <c r="E569">
        <v>355</v>
      </c>
      <c r="F569">
        <v>51</v>
      </c>
      <c r="G569" s="1">
        <v>42758</v>
      </c>
      <c r="I569">
        <v>109.71216699999999</v>
      </c>
      <c r="J569">
        <v>-1</v>
      </c>
      <c r="N569" s="27" t="s">
        <v>966</v>
      </c>
      <c r="O569" s="27" t="s">
        <v>967</v>
      </c>
      <c r="P569" s="28"/>
      <c r="Q569" s="27" t="s">
        <v>85</v>
      </c>
      <c r="R569" s="27" t="s">
        <v>350</v>
      </c>
    </row>
    <row r="570" spans="1:18" x14ac:dyDescent="0.25">
      <c r="A570">
        <v>28928</v>
      </c>
      <c r="B570" t="s">
        <v>490</v>
      </c>
      <c r="C570" t="s">
        <v>754</v>
      </c>
      <c r="D570" t="s">
        <v>34</v>
      </c>
      <c r="E570">
        <v>299</v>
      </c>
      <c r="F570">
        <v>51</v>
      </c>
      <c r="G570" s="1">
        <v>42758</v>
      </c>
      <c r="I570">
        <v>118.191489</v>
      </c>
      <c r="J570">
        <v>-1</v>
      </c>
      <c r="N570" s="25" t="s">
        <v>1690</v>
      </c>
      <c r="O570" s="25" t="s">
        <v>1691</v>
      </c>
      <c r="P570" s="26"/>
      <c r="Q570" s="25" t="s">
        <v>1072</v>
      </c>
      <c r="R570" s="25" t="s">
        <v>350</v>
      </c>
    </row>
    <row r="571" spans="1:18" x14ac:dyDescent="0.25">
      <c r="A571">
        <v>28928</v>
      </c>
      <c r="B571" t="s">
        <v>62</v>
      </c>
      <c r="C571" t="s">
        <v>63</v>
      </c>
      <c r="D571" t="s">
        <v>50</v>
      </c>
      <c r="E571">
        <v>299</v>
      </c>
      <c r="F571">
        <v>51</v>
      </c>
      <c r="G571" s="1">
        <v>42758</v>
      </c>
      <c r="I571">
        <v>115</v>
      </c>
      <c r="J571">
        <v>-5</v>
      </c>
      <c r="N571" s="27" t="s">
        <v>1692</v>
      </c>
      <c r="O571" s="27" t="s">
        <v>1693</v>
      </c>
      <c r="P571" s="28"/>
      <c r="Q571" s="27" t="s">
        <v>1072</v>
      </c>
      <c r="R571" s="27" t="s">
        <v>350</v>
      </c>
    </row>
    <row r="572" spans="1:18" x14ac:dyDescent="0.25">
      <c r="A572">
        <v>28927</v>
      </c>
      <c r="B572" t="s">
        <v>183</v>
      </c>
      <c r="C572" t="s">
        <v>184</v>
      </c>
      <c r="D572" t="s">
        <v>34</v>
      </c>
      <c r="E572">
        <v>40</v>
      </c>
      <c r="F572">
        <v>51</v>
      </c>
      <c r="G572" s="1">
        <v>42758</v>
      </c>
      <c r="H572">
        <v>2</v>
      </c>
      <c r="I572">
        <v>231.74157299999999</v>
      </c>
      <c r="J572">
        <v>-1</v>
      </c>
      <c r="N572" s="25" t="s">
        <v>1694</v>
      </c>
      <c r="O572" s="25" t="s">
        <v>1695</v>
      </c>
      <c r="P572" s="26"/>
      <c r="Q572" s="25" t="s">
        <v>18</v>
      </c>
      <c r="R572" s="25" t="s">
        <v>47</v>
      </c>
    </row>
    <row r="573" spans="1:18" x14ac:dyDescent="0.25">
      <c r="A573">
        <v>28926</v>
      </c>
      <c r="B573" t="s">
        <v>827</v>
      </c>
      <c r="C573" t="s">
        <v>828</v>
      </c>
      <c r="D573" t="s">
        <v>21</v>
      </c>
      <c r="E573" t="s">
        <v>64</v>
      </c>
      <c r="F573">
        <v>51</v>
      </c>
      <c r="G573" s="1">
        <v>42758</v>
      </c>
      <c r="I573">
        <v>57.783000000000001</v>
      </c>
      <c r="J573">
        <v>-1</v>
      </c>
      <c r="N573" s="27" t="s">
        <v>1696</v>
      </c>
      <c r="O573" s="27" t="s">
        <v>1697</v>
      </c>
      <c r="P573" s="28"/>
      <c r="Q573" s="27" t="s">
        <v>33</v>
      </c>
      <c r="R573" s="27" t="s">
        <v>349</v>
      </c>
    </row>
    <row r="574" spans="1:18" x14ac:dyDescent="0.25">
      <c r="A574">
        <v>28925</v>
      </c>
      <c r="B574" t="s">
        <v>24</v>
      </c>
      <c r="C574" t="s">
        <v>25</v>
      </c>
      <c r="D574" t="s">
        <v>21</v>
      </c>
      <c r="E574" t="s">
        <v>64</v>
      </c>
      <c r="F574">
        <v>51</v>
      </c>
      <c r="G574" s="1">
        <v>42758</v>
      </c>
      <c r="I574">
        <v>123.2704</v>
      </c>
      <c r="J574">
        <v>-1</v>
      </c>
      <c r="N574" s="25" t="s">
        <v>1698</v>
      </c>
      <c r="O574" s="25" t="s">
        <v>1699</v>
      </c>
      <c r="P574" s="26"/>
      <c r="Q574" s="25" t="s">
        <v>18</v>
      </c>
      <c r="R574" s="25" t="s">
        <v>47</v>
      </c>
    </row>
    <row r="575" spans="1:18" x14ac:dyDescent="0.25">
      <c r="A575">
        <v>28924</v>
      </c>
      <c r="B575" t="s">
        <v>251</v>
      </c>
      <c r="C575" t="s">
        <v>588</v>
      </c>
      <c r="D575" t="s">
        <v>97</v>
      </c>
      <c r="E575">
        <v>223</v>
      </c>
      <c r="F575">
        <v>51</v>
      </c>
      <c r="G575" s="1">
        <v>42758</v>
      </c>
      <c r="I575">
        <v>112.069</v>
      </c>
      <c r="J575">
        <v>-4</v>
      </c>
      <c r="N575" s="27" t="s">
        <v>1700</v>
      </c>
      <c r="O575" s="27" t="s">
        <v>1701</v>
      </c>
      <c r="P575" s="28"/>
      <c r="Q575" s="27" t="s">
        <v>33</v>
      </c>
      <c r="R575" s="27" t="s">
        <v>349</v>
      </c>
    </row>
    <row r="576" spans="1:18" x14ac:dyDescent="0.25">
      <c r="A576">
        <v>28924</v>
      </c>
      <c r="B576" t="s">
        <v>252</v>
      </c>
      <c r="C576" t="s">
        <v>253</v>
      </c>
      <c r="D576" t="s">
        <v>34</v>
      </c>
      <c r="E576">
        <v>223</v>
      </c>
      <c r="F576">
        <v>51</v>
      </c>
      <c r="G576" s="1">
        <v>42758</v>
      </c>
      <c r="I576">
        <v>249.82771500000001</v>
      </c>
      <c r="J576">
        <v>-2</v>
      </c>
      <c r="N576" s="25" t="s">
        <v>805</v>
      </c>
      <c r="O576" s="25" t="s">
        <v>806</v>
      </c>
      <c r="P576" s="26"/>
      <c r="Q576" s="25" t="s">
        <v>17</v>
      </c>
      <c r="R576" s="25" t="s">
        <v>339</v>
      </c>
    </row>
    <row r="577" spans="1:18" x14ac:dyDescent="0.25">
      <c r="A577">
        <v>28923</v>
      </c>
      <c r="B577" t="s">
        <v>854</v>
      </c>
      <c r="C577" t="s">
        <v>855</v>
      </c>
      <c r="D577" t="s">
        <v>193</v>
      </c>
      <c r="E577">
        <v>50</v>
      </c>
      <c r="F577">
        <v>51</v>
      </c>
      <c r="G577" s="1">
        <v>42758</v>
      </c>
      <c r="I577">
        <v>295</v>
      </c>
      <c r="J577">
        <v>-1</v>
      </c>
      <c r="N577" s="27" t="s">
        <v>1702</v>
      </c>
      <c r="O577" s="27" t="s">
        <v>1703</v>
      </c>
      <c r="P577" s="28"/>
      <c r="Q577" s="27" t="s">
        <v>33</v>
      </c>
      <c r="R577" s="27" t="s">
        <v>349</v>
      </c>
    </row>
    <row r="578" spans="1:18" x14ac:dyDescent="0.25">
      <c r="A578">
        <v>28923</v>
      </c>
      <c r="B578" t="s">
        <v>262</v>
      </c>
      <c r="C578" t="s">
        <v>263</v>
      </c>
      <c r="D578" t="s">
        <v>33</v>
      </c>
      <c r="E578">
        <v>50</v>
      </c>
      <c r="F578">
        <v>51</v>
      </c>
      <c r="G578" s="1">
        <v>42758</v>
      </c>
      <c r="I578">
        <v>844</v>
      </c>
      <c r="J578">
        <v>-2</v>
      </c>
      <c r="N578" s="25" t="s">
        <v>1704</v>
      </c>
      <c r="O578" s="25" t="s">
        <v>1705</v>
      </c>
      <c r="P578" s="26"/>
      <c r="Q578" s="25" t="s">
        <v>33</v>
      </c>
      <c r="R578" s="25" t="s">
        <v>349</v>
      </c>
    </row>
    <row r="579" spans="1:18" x14ac:dyDescent="0.25">
      <c r="A579">
        <v>28922</v>
      </c>
      <c r="B579" t="s">
        <v>181</v>
      </c>
      <c r="C579" t="s">
        <v>182</v>
      </c>
      <c r="D579" t="s">
        <v>88</v>
      </c>
      <c r="E579">
        <v>517</v>
      </c>
      <c r="F579">
        <v>51</v>
      </c>
      <c r="G579" s="1">
        <v>42758</v>
      </c>
      <c r="I579">
        <v>110.1991</v>
      </c>
      <c r="J579">
        <v>-1</v>
      </c>
      <c r="N579" s="27" t="s">
        <v>1706</v>
      </c>
      <c r="O579" s="27" t="s">
        <v>1707</v>
      </c>
      <c r="P579" s="28"/>
      <c r="Q579" s="27" t="s">
        <v>34</v>
      </c>
      <c r="R579" s="27" t="s">
        <v>339</v>
      </c>
    </row>
    <row r="580" spans="1:18" x14ac:dyDescent="0.25">
      <c r="A580">
        <v>28922</v>
      </c>
      <c r="B580" t="s">
        <v>120</v>
      </c>
      <c r="C580" t="s">
        <v>121</v>
      </c>
      <c r="D580" t="s">
        <v>21</v>
      </c>
      <c r="E580">
        <v>517</v>
      </c>
      <c r="F580">
        <v>51</v>
      </c>
      <c r="G580" s="1">
        <v>42758</v>
      </c>
      <c r="I580">
        <v>231</v>
      </c>
      <c r="J580">
        <v>-1</v>
      </c>
      <c r="N580" s="25" t="s">
        <v>575</v>
      </c>
      <c r="O580" s="25" t="s">
        <v>576</v>
      </c>
      <c r="P580" s="26"/>
      <c r="Q580" s="25" t="s">
        <v>33</v>
      </c>
      <c r="R580" s="25" t="s">
        <v>349</v>
      </c>
    </row>
    <row r="581" spans="1:18" x14ac:dyDescent="0.25">
      <c r="A581">
        <v>28921</v>
      </c>
      <c r="B581" t="s">
        <v>283</v>
      </c>
      <c r="C581" t="s">
        <v>284</v>
      </c>
      <c r="D581" t="s">
        <v>100</v>
      </c>
      <c r="E581">
        <v>102</v>
      </c>
      <c r="F581">
        <v>51</v>
      </c>
      <c r="G581" s="1">
        <v>42758</v>
      </c>
      <c r="I581">
        <v>339.24</v>
      </c>
      <c r="J581">
        <v>-1</v>
      </c>
      <c r="N581" s="27" t="s">
        <v>1708</v>
      </c>
      <c r="O581" s="27" t="s">
        <v>1709</v>
      </c>
      <c r="P581" s="28"/>
      <c r="Q581" s="27" t="s">
        <v>34</v>
      </c>
      <c r="R581" s="27" t="s">
        <v>339</v>
      </c>
    </row>
    <row r="582" spans="1:18" x14ac:dyDescent="0.25">
      <c r="A582">
        <v>28920</v>
      </c>
      <c r="B582" t="s">
        <v>251</v>
      </c>
      <c r="C582" t="s">
        <v>588</v>
      </c>
      <c r="D582" t="s">
        <v>97</v>
      </c>
      <c r="E582">
        <v>203</v>
      </c>
      <c r="F582">
        <v>51</v>
      </c>
      <c r="G582" s="1">
        <v>42758</v>
      </c>
      <c r="I582">
        <v>112.069</v>
      </c>
      <c r="J582">
        <v>-1</v>
      </c>
      <c r="N582" s="25" t="s">
        <v>1710</v>
      </c>
      <c r="O582" s="25" t="s">
        <v>1711</v>
      </c>
      <c r="P582" s="26"/>
      <c r="Q582" s="25" t="s">
        <v>74</v>
      </c>
      <c r="R582" s="25" t="s">
        <v>339</v>
      </c>
    </row>
    <row r="583" spans="1:18" x14ac:dyDescent="0.25">
      <c r="A583">
        <v>28920</v>
      </c>
      <c r="B583" t="s">
        <v>252</v>
      </c>
      <c r="C583" t="s">
        <v>253</v>
      </c>
      <c r="D583" t="s">
        <v>34</v>
      </c>
      <c r="E583">
        <v>203</v>
      </c>
      <c r="F583">
        <v>51</v>
      </c>
      <c r="G583" s="1">
        <v>42758</v>
      </c>
      <c r="I583">
        <v>249.82771500000001</v>
      </c>
      <c r="J583">
        <v>-4</v>
      </c>
      <c r="N583" s="27" t="s">
        <v>1712</v>
      </c>
      <c r="O583" s="27" t="s">
        <v>1713</v>
      </c>
      <c r="P583" s="28"/>
      <c r="Q583" s="27" t="s">
        <v>41</v>
      </c>
      <c r="R583" s="27" t="s">
        <v>350</v>
      </c>
    </row>
    <row r="584" spans="1:18" x14ac:dyDescent="0.25">
      <c r="A584">
        <v>28919</v>
      </c>
      <c r="B584" t="s">
        <v>251</v>
      </c>
      <c r="C584" t="s">
        <v>588</v>
      </c>
      <c r="D584" t="s">
        <v>97</v>
      </c>
      <c r="E584" t="s">
        <v>64</v>
      </c>
      <c r="F584">
        <v>51</v>
      </c>
      <c r="G584" s="1">
        <v>42758</v>
      </c>
      <c r="I584">
        <v>189.65520000000001</v>
      </c>
      <c r="J584">
        <v>-1</v>
      </c>
      <c r="N584" s="25" t="s">
        <v>1714</v>
      </c>
      <c r="O584" s="25" t="s">
        <v>1715</v>
      </c>
      <c r="P584" s="26"/>
      <c r="Q584" s="25" t="s">
        <v>447</v>
      </c>
      <c r="R584" s="25" t="s">
        <v>350</v>
      </c>
    </row>
    <row r="585" spans="1:18" x14ac:dyDescent="0.25">
      <c r="A585">
        <v>28918</v>
      </c>
      <c r="B585" t="s">
        <v>251</v>
      </c>
      <c r="C585" t="s">
        <v>588</v>
      </c>
      <c r="D585" t="s">
        <v>97</v>
      </c>
      <c r="E585">
        <v>556</v>
      </c>
      <c r="F585">
        <v>51</v>
      </c>
      <c r="G585" s="1">
        <v>42758</v>
      </c>
      <c r="I585">
        <v>112.069</v>
      </c>
      <c r="J585">
        <v>-2</v>
      </c>
      <c r="N585" s="27" t="s">
        <v>1716</v>
      </c>
      <c r="O585" s="27" t="s">
        <v>1717</v>
      </c>
      <c r="P585" s="28"/>
      <c r="Q585" s="27" t="s">
        <v>85</v>
      </c>
      <c r="R585" s="27" t="s">
        <v>350</v>
      </c>
    </row>
    <row r="586" spans="1:18" x14ac:dyDescent="0.25">
      <c r="A586">
        <v>28917</v>
      </c>
      <c r="B586" t="s">
        <v>72</v>
      </c>
      <c r="C586" t="s">
        <v>73</v>
      </c>
      <c r="D586" t="s">
        <v>34</v>
      </c>
      <c r="E586">
        <v>366</v>
      </c>
      <c r="F586">
        <v>51</v>
      </c>
      <c r="G586" s="1">
        <v>42758</v>
      </c>
      <c r="I586">
        <v>132.51404500000001</v>
      </c>
      <c r="J586">
        <v>-1</v>
      </c>
      <c r="N586" s="25" t="s">
        <v>1718</v>
      </c>
      <c r="O586" s="25" t="s">
        <v>1719</v>
      </c>
      <c r="P586" s="26"/>
      <c r="Q586" s="25" t="s">
        <v>44</v>
      </c>
      <c r="R586" s="25" t="s">
        <v>348</v>
      </c>
    </row>
    <row r="587" spans="1:18" x14ac:dyDescent="0.25">
      <c r="A587">
        <v>28917</v>
      </c>
      <c r="B587" t="s">
        <v>453</v>
      </c>
      <c r="C587" t="s">
        <v>454</v>
      </c>
      <c r="D587" t="s">
        <v>34</v>
      </c>
      <c r="E587">
        <v>366</v>
      </c>
      <c r="F587">
        <v>51</v>
      </c>
      <c r="G587" s="1">
        <v>42758</v>
      </c>
      <c r="I587">
        <v>176.388443</v>
      </c>
      <c r="J587">
        <v>-1</v>
      </c>
      <c r="N587" s="27" t="s">
        <v>1720</v>
      </c>
      <c r="O587" s="27" t="s">
        <v>1721</v>
      </c>
      <c r="P587" s="28"/>
      <c r="Q587" s="27" t="s">
        <v>44</v>
      </c>
      <c r="R587" s="27" t="s">
        <v>348</v>
      </c>
    </row>
    <row r="588" spans="1:18" x14ac:dyDescent="0.25">
      <c r="A588">
        <v>28917</v>
      </c>
      <c r="B588" t="s">
        <v>455</v>
      </c>
      <c r="C588" t="s">
        <v>456</v>
      </c>
      <c r="D588" t="s">
        <v>34</v>
      </c>
      <c r="E588">
        <v>366</v>
      </c>
      <c r="F588">
        <v>51</v>
      </c>
      <c r="G588" s="1">
        <v>42758</v>
      </c>
      <c r="I588">
        <v>176.388443</v>
      </c>
      <c r="J588">
        <v>-1</v>
      </c>
      <c r="N588" s="25" t="s">
        <v>1722</v>
      </c>
      <c r="O588" s="25" t="s">
        <v>1723</v>
      </c>
      <c r="P588" s="26"/>
      <c r="Q588" s="25" t="s">
        <v>85</v>
      </c>
      <c r="R588" s="25" t="s">
        <v>350</v>
      </c>
    </row>
    <row r="589" spans="1:18" x14ac:dyDescent="0.25">
      <c r="A589">
        <v>28917</v>
      </c>
      <c r="B589" t="s">
        <v>457</v>
      </c>
      <c r="C589" t="s">
        <v>458</v>
      </c>
      <c r="D589" t="s">
        <v>34</v>
      </c>
      <c r="E589">
        <v>366</v>
      </c>
      <c r="F589">
        <v>51</v>
      </c>
      <c r="G589" s="1">
        <v>42758</v>
      </c>
      <c r="I589">
        <v>176.388443</v>
      </c>
      <c r="J589">
        <v>-1</v>
      </c>
      <c r="N589" s="27" t="s">
        <v>1724</v>
      </c>
      <c r="O589" s="27" t="s">
        <v>1725</v>
      </c>
      <c r="P589" s="28"/>
      <c r="Q589" s="27" t="s">
        <v>17</v>
      </c>
      <c r="R589" s="27" t="s">
        <v>339</v>
      </c>
    </row>
    <row r="590" spans="1:18" x14ac:dyDescent="0.25">
      <c r="A590">
        <v>28917</v>
      </c>
      <c r="B590" t="s">
        <v>459</v>
      </c>
      <c r="C590" t="s">
        <v>460</v>
      </c>
      <c r="D590" t="s">
        <v>34</v>
      </c>
      <c r="E590">
        <v>366</v>
      </c>
      <c r="F590">
        <v>51</v>
      </c>
      <c r="G590" s="1">
        <v>42758</v>
      </c>
      <c r="I590">
        <v>176.388443</v>
      </c>
      <c r="J590">
        <v>-1</v>
      </c>
      <c r="N590" s="25" t="s">
        <v>1726</v>
      </c>
      <c r="O590" s="25" t="s">
        <v>1727</v>
      </c>
      <c r="P590" s="26"/>
      <c r="Q590" s="25" t="s">
        <v>17</v>
      </c>
      <c r="R590" s="25" t="s">
        <v>339</v>
      </c>
    </row>
    <row r="591" spans="1:18" x14ac:dyDescent="0.25">
      <c r="A591">
        <v>28916</v>
      </c>
      <c r="B591" t="s">
        <v>111</v>
      </c>
      <c r="C591" t="s">
        <v>112</v>
      </c>
      <c r="D591" t="s">
        <v>21</v>
      </c>
      <c r="E591">
        <v>66</v>
      </c>
      <c r="F591">
        <v>51</v>
      </c>
      <c r="G591" s="1">
        <v>42758</v>
      </c>
      <c r="I591">
        <v>95.263006000000004</v>
      </c>
      <c r="J591">
        <v>-2</v>
      </c>
      <c r="N591" s="27" t="s">
        <v>1728</v>
      </c>
      <c r="O591" s="27" t="s">
        <v>1729</v>
      </c>
      <c r="P591" s="28"/>
      <c r="Q591" s="27" t="s">
        <v>159</v>
      </c>
      <c r="R591" s="27" t="s">
        <v>348</v>
      </c>
    </row>
    <row r="592" spans="1:18" x14ac:dyDescent="0.25">
      <c r="A592">
        <v>28916</v>
      </c>
      <c r="B592" t="s">
        <v>79</v>
      </c>
      <c r="C592" t="s">
        <v>80</v>
      </c>
      <c r="D592" t="s">
        <v>50</v>
      </c>
      <c r="E592">
        <v>66</v>
      </c>
      <c r="F592">
        <v>51</v>
      </c>
      <c r="G592" s="1">
        <v>42758</v>
      </c>
      <c r="I592">
        <v>9.99</v>
      </c>
      <c r="J592">
        <v>-2</v>
      </c>
      <c r="N592" s="25" t="s">
        <v>1730</v>
      </c>
      <c r="O592" s="25" t="s">
        <v>1731</v>
      </c>
      <c r="P592" s="26"/>
      <c r="Q592" s="25" t="s">
        <v>33</v>
      </c>
      <c r="R592" s="25" t="s">
        <v>47</v>
      </c>
    </row>
    <row r="593" spans="1:18" x14ac:dyDescent="0.25">
      <c r="A593">
        <v>28916</v>
      </c>
      <c r="B593" t="s">
        <v>143</v>
      </c>
      <c r="C593" t="s">
        <v>144</v>
      </c>
      <c r="D593" t="s">
        <v>50</v>
      </c>
      <c r="E593">
        <v>66</v>
      </c>
      <c r="F593">
        <v>51</v>
      </c>
      <c r="G593" s="1">
        <v>42758</v>
      </c>
      <c r="I593">
        <v>9.99</v>
      </c>
      <c r="J593">
        <v>-2</v>
      </c>
      <c r="N593" s="27" t="s">
        <v>1732</v>
      </c>
      <c r="O593" s="27" t="s">
        <v>1733</v>
      </c>
      <c r="P593" s="28"/>
      <c r="Q593" s="27" t="s">
        <v>97</v>
      </c>
      <c r="R593" s="27" t="s">
        <v>339</v>
      </c>
    </row>
    <row r="594" spans="1:18" x14ac:dyDescent="0.25">
      <c r="A594">
        <v>28916</v>
      </c>
      <c r="B594" t="s">
        <v>115</v>
      </c>
      <c r="C594" t="s">
        <v>116</v>
      </c>
      <c r="D594" t="s">
        <v>41</v>
      </c>
      <c r="E594">
        <v>66</v>
      </c>
      <c r="F594">
        <v>51</v>
      </c>
      <c r="G594" s="1">
        <v>42758</v>
      </c>
      <c r="I594">
        <v>115.44</v>
      </c>
      <c r="J594">
        <v>-3</v>
      </c>
      <c r="N594" s="25" t="s">
        <v>1734</v>
      </c>
      <c r="O594" s="25" t="s">
        <v>1735</v>
      </c>
      <c r="P594" s="26"/>
      <c r="Q594" s="25" t="s">
        <v>74</v>
      </c>
      <c r="R594" s="25" t="s">
        <v>339</v>
      </c>
    </row>
    <row r="595" spans="1:18" x14ac:dyDescent="0.25">
      <c r="A595">
        <v>28916</v>
      </c>
      <c r="B595" t="s">
        <v>62</v>
      </c>
      <c r="C595" t="s">
        <v>63</v>
      </c>
      <c r="D595" t="s">
        <v>50</v>
      </c>
      <c r="E595">
        <v>66</v>
      </c>
      <c r="F595">
        <v>51</v>
      </c>
      <c r="G595" s="1">
        <v>42758</v>
      </c>
      <c r="I595">
        <v>115</v>
      </c>
      <c r="J595">
        <v>-3</v>
      </c>
      <c r="N595" s="27" t="s">
        <v>415</v>
      </c>
      <c r="O595" s="27" t="s">
        <v>416</v>
      </c>
      <c r="P595" s="28">
        <v>42587</v>
      </c>
      <c r="Q595" s="27" t="s">
        <v>122</v>
      </c>
      <c r="R595" s="27" t="s">
        <v>339</v>
      </c>
    </row>
    <row r="596" spans="1:18" x14ac:dyDescent="0.25">
      <c r="A596">
        <v>28916</v>
      </c>
      <c r="B596" t="s">
        <v>214</v>
      </c>
      <c r="C596" t="s">
        <v>215</v>
      </c>
      <c r="D596" t="s">
        <v>17</v>
      </c>
      <c r="E596">
        <v>66</v>
      </c>
      <c r="F596">
        <v>51</v>
      </c>
      <c r="G596" s="1">
        <v>42758</v>
      </c>
      <c r="I596">
        <v>12</v>
      </c>
      <c r="J596">
        <v>-10</v>
      </c>
      <c r="N596" s="25" t="s">
        <v>1736</v>
      </c>
      <c r="O596" s="25" t="s">
        <v>1737</v>
      </c>
      <c r="P596" s="26"/>
      <c r="Q596" s="25" t="s">
        <v>74</v>
      </c>
      <c r="R596" s="25" t="s">
        <v>339</v>
      </c>
    </row>
    <row r="597" spans="1:18" x14ac:dyDescent="0.25">
      <c r="A597">
        <v>28916</v>
      </c>
      <c r="B597" t="s">
        <v>216</v>
      </c>
      <c r="C597" t="s">
        <v>217</v>
      </c>
      <c r="D597" t="s">
        <v>17</v>
      </c>
      <c r="E597">
        <v>66</v>
      </c>
      <c r="F597">
        <v>51</v>
      </c>
      <c r="G597" s="1">
        <v>42758</v>
      </c>
      <c r="I597">
        <v>12</v>
      </c>
      <c r="J597">
        <v>-10</v>
      </c>
      <c r="N597" s="27" t="s">
        <v>1738</v>
      </c>
      <c r="O597" s="27" t="s">
        <v>1739</v>
      </c>
      <c r="P597" s="28"/>
      <c r="Q597" s="27" t="s">
        <v>33</v>
      </c>
      <c r="R597" s="27" t="s">
        <v>349</v>
      </c>
    </row>
    <row r="598" spans="1:18" x14ac:dyDescent="0.25">
      <c r="A598">
        <v>28916</v>
      </c>
      <c r="B598" t="s">
        <v>89</v>
      </c>
      <c r="C598" t="s">
        <v>90</v>
      </c>
      <c r="D598" t="s">
        <v>17</v>
      </c>
      <c r="E598">
        <v>66</v>
      </c>
      <c r="F598">
        <v>51</v>
      </c>
      <c r="G598" s="1">
        <v>42758</v>
      </c>
      <c r="I598">
        <v>12</v>
      </c>
      <c r="J598">
        <v>-10</v>
      </c>
      <c r="N598" s="25" t="s">
        <v>1740</v>
      </c>
      <c r="O598" s="25" t="s">
        <v>1741</v>
      </c>
      <c r="P598" s="26"/>
      <c r="Q598" s="25" t="s">
        <v>33</v>
      </c>
      <c r="R598" s="25" t="s">
        <v>349</v>
      </c>
    </row>
    <row r="599" spans="1:18" x14ac:dyDescent="0.25">
      <c r="A599">
        <v>28916</v>
      </c>
      <c r="B599" t="s">
        <v>51</v>
      </c>
      <c r="C599" t="s">
        <v>52</v>
      </c>
      <c r="D599" t="s">
        <v>17</v>
      </c>
      <c r="E599">
        <v>66</v>
      </c>
      <c r="F599">
        <v>51</v>
      </c>
      <c r="G599" s="1">
        <v>42758</v>
      </c>
      <c r="I599">
        <v>12</v>
      </c>
      <c r="J599">
        <v>-10</v>
      </c>
      <c r="N599" s="27" t="s">
        <v>1742</v>
      </c>
      <c r="O599" s="27" t="s">
        <v>1743</v>
      </c>
      <c r="P599" s="28"/>
      <c r="Q599" s="27" t="s">
        <v>1240</v>
      </c>
      <c r="R599" s="27" t="s">
        <v>47</v>
      </c>
    </row>
    <row r="600" spans="1:18" x14ac:dyDescent="0.25">
      <c r="A600">
        <v>28916</v>
      </c>
      <c r="B600" t="s">
        <v>8</v>
      </c>
      <c r="C600" t="s">
        <v>9</v>
      </c>
      <c r="D600" t="s">
        <v>10</v>
      </c>
      <c r="E600">
        <v>66</v>
      </c>
      <c r="F600">
        <v>51</v>
      </c>
      <c r="G600" s="1">
        <v>42758</v>
      </c>
      <c r="I600">
        <v>94.827600000000004</v>
      </c>
      <c r="J600">
        <v>-1</v>
      </c>
      <c r="N600" s="25" t="s">
        <v>1744</v>
      </c>
      <c r="O600" s="25" t="s">
        <v>1745</v>
      </c>
      <c r="P600" s="26"/>
      <c r="Q600" s="25" t="s">
        <v>44</v>
      </c>
      <c r="R600" s="25" t="s">
        <v>348</v>
      </c>
    </row>
    <row r="601" spans="1:18" x14ac:dyDescent="0.25">
      <c r="A601">
        <v>28916</v>
      </c>
      <c r="B601" t="s">
        <v>11</v>
      </c>
      <c r="C601" t="s">
        <v>12</v>
      </c>
      <c r="D601" t="s">
        <v>10</v>
      </c>
      <c r="E601">
        <v>66</v>
      </c>
      <c r="F601">
        <v>51</v>
      </c>
      <c r="G601" s="1">
        <v>42758</v>
      </c>
      <c r="I601">
        <v>94.827600000000004</v>
      </c>
      <c r="J601">
        <v>-1</v>
      </c>
      <c r="N601" s="27" t="s">
        <v>1746</v>
      </c>
      <c r="O601" s="27" t="s">
        <v>1747</v>
      </c>
      <c r="P601" s="28"/>
      <c r="Q601" s="27" t="s">
        <v>268</v>
      </c>
      <c r="R601" s="27" t="s">
        <v>47</v>
      </c>
    </row>
    <row r="602" spans="1:18" x14ac:dyDescent="0.25">
      <c r="A602">
        <v>28916</v>
      </c>
      <c r="B602" t="s">
        <v>22</v>
      </c>
      <c r="C602" t="s">
        <v>23</v>
      </c>
      <c r="D602" t="s">
        <v>10</v>
      </c>
      <c r="E602">
        <v>66</v>
      </c>
      <c r="F602">
        <v>51</v>
      </c>
      <c r="G602" s="1">
        <v>42758</v>
      </c>
      <c r="I602">
        <v>94.827600000000004</v>
      </c>
      <c r="J602">
        <v>-1</v>
      </c>
      <c r="N602" s="25" t="s">
        <v>1748</v>
      </c>
      <c r="O602" s="25" t="s">
        <v>1749</v>
      </c>
      <c r="P602" s="26"/>
      <c r="Q602" s="25" t="s">
        <v>44</v>
      </c>
      <c r="R602" s="25" t="s">
        <v>348</v>
      </c>
    </row>
    <row r="603" spans="1:18" x14ac:dyDescent="0.25">
      <c r="A603">
        <v>28916</v>
      </c>
      <c r="B603" t="s">
        <v>13</v>
      </c>
      <c r="C603" t="s">
        <v>14</v>
      </c>
      <c r="D603" t="s">
        <v>10</v>
      </c>
      <c r="E603">
        <v>66</v>
      </c>
      <c r="F603">
        <v>51</v>
      </c>
      <c r="G603" s="1">
        <v>42758</v>
      </c>
      <c r="I603">
        <v>94.827600000000004</v>
      </c>
      <c r="J603">
        <v>-1</v>
      </c>
      <c r="N603" s="27" t="s">
        <v>1750</v>
      </c>
      <c r="O603" s="27" t="s">
        <v>1751</v>
      </c>
      <c r="P603" s="28"/>
      <c r="Q603" s="27" t="s">
        <v>21</v>
      </c>
      <c r="R603" s="27" t="s">
        <v>348</v>
      </c>
    </row>
    <row r="604" spans="1:18" x14ac:dyDescent="0.25">
      <c r="A604">
        <v>28916</v>
      </c>
      <c r="B604" t="s">
        <v>45</v>
      </c>
      <c r="C604" t="s">
        <v>46</v>
      </c>
      <c r="D604" t="s">
        <v>47</v>
      </c>
      <c r="E604">
        <v>66</v>
      </c>
      <c r="F604">
        <v>51</v>
      </c>
      <c r="G604" s="1">
        <v>42758</v>
      </c>
      <c r="I604">
        <v>1.2</v>
      </c>
      <c r="J604">
        <v>-100</v>
      </c>
      <c r="N604" s="25" t="s">
        <v>1752</v>
      </c>
      <c r="O604" s="25" t="s">
        <v>1753</v>
      </c>
      <c r="P604" s="26"/>
      <c r="Q604" s="25" t="s">
        <v>85</v>
      </c>
      <c r="R604" s="25" t="s">
        <v>350</v>
      </c>
    </row>
    <row r="605" spans="1:18" x14ac:dyDescent="0.25">
      <c r="A605">
        <v>28915</v>
      </c>
      <c r="B605" t="s">
        <v>24</v>
      </c>
      <c r="C605" t="s">
        <v>25</v>
      </c>
      <c r="D605" t="s">
        <v>21</v>
      </c>
      <c r="E605">
        <v>80</v>
      </c>
      <c r="F605">
        <v>51</v>
      </c>
      <c r="G605" s="1">
        <v>42758</v>
      </c>
      <c r="I605">
        <v>102.314432</v>
      </c>
      <c r="J605">
        <v>-1</v>
      </c>
      <c r="N605" s="27" t="s">
        <v>357</v>
      </c>
      <c r="O605" s="27" t="s">
        <v>358</v>
      </c>
      <c r="P605" s="28"/>
      <c r="Q605" s="27" t="s">
        <v>1754</v>
      </c>
      <c r="R605" s="27" t="s">
        <v>348</v>
      </c>
    </row>
    <row r="606" spans="1:18" x14ac:dyDescent="0.25">
      <c r="A606">
        <v>28914</v>
      </c>
      <c r="B606" t="s">
        <v>199</v>
      </c>
      <c r="C606" t="s">
        <v>200</v>
      </c>
      <c r="D606" t="s">
        <v>34</v>
      </c>
      <c r="E606">
        <v>80</v>
      </c>
      <c r="F606">
        <v>51</v>
      </c>
      <c r="G606" s="1">
        <v>42758</v>
      </c>
      <c r="I606">
        <v>152.90529699999999</v>
      </c>
      <c r="J606">
        <v>-1</v>
      </c>
      <c r="N606" s="25" t="s">
        <v>852</v>
      </c>
      <c r="O606" s="25" t="s">
        <v>1755</v>
      </c>
      <c r="P606" s="26"/>
      <c r="Q606" s="25" t="s">
        <v>88</v>
      </c>
      <c r="R606" s="25" t="s">
        <v>348</v>
      </c>
    </row>
    <row r="607" spans="1:18" x14ac:dyDescent="0.25">
      <c r="A607">
        <v>28914</v>
      </c>
      <c r="B607" t="s">
        <v>113</v>
      </c>
      <c r="C607" t="s">
        <v>114</v>
      </c>
      <c r="D607" t="s">
        <v>34</v>
      </c>
      <c r="E607">
        <v>80</v>
      </c>
      <c r="F607">
        <v>51</v>
      </c>
      <c r="G607" s="1">
        <v>42758</v>
      </c>
      <c r="I607">
        <v>293.45104300000003</v>
      </c>
      <c r="J607">
        <v>-1</v>
      </c>
      <c r="N607" s="27" t="s">
        <v>1756</v>
      </c>
      <c r="O607" s="27" t="s">
        <v>1757</v>
      </c>
      <c r="P607" s="28"/>
      <c r="Q607" s="27" t="s">
        <v>21</v>
      </c>
      <c r="R607" s="27" t="s">
        <v>348</v>
      </c>
    </row>
    <row r="608" spans="1:18" x14ac:dyDescent="0.25">
      <c r="A608">
        <v>28914</v>
      </c>
      <c r="B608" t="s">
        <v>251</v>
      </c>
      <c r="C608" t="s">
        <v>588</v>
      </c>
      <c r="D608" t="s">
        <v>97</v>
      </c>
      <c r="E608">
        <v>80</v>
      </c>
      <c r="F608">
        <v>51</v>
      </c>
      <c r="G608" s="1">
        <v>42758</v>
      </c>
      <c r="I608">
        <v>112.069</v>
      </c>
      <c r="J608">
        <v>-4</v>
      </c>
      <c r="N608" s="25" t="s">
        <v>1758</v>
      </c>
      <c r="O608" s="25" t="s">
        <v>1759</v>
      </c>
      <c r="P608" s="26"/>
      <c r="Q608" s="25" t="s">
        <v>47</v>
      </c>
      <c r="R608" s="25" t="s">
        <v>47</v>
      </c>
    </row>
    <row r="609" spans="1:18" x14ac:dyDescent="0.25">
      <c r="A609">
        <v>28913</v>
      </c>
      <c r="B609" t="s">
        <v>275</v>
      </c>
      <c r="C609" t="s">
        <v>276</v>
      </c>
      <c r="D609" t="s">
        <v>21</v>
      </c>
      <c r="E609" t="s">
        <v>64</v>
      </c>
      <c r="F609">
        <v>51</v>
      </c>
      <c r="G609" s="1">
        <v>42758</v>
      </c>
      <c r="H609">
        <v>2</v>
      </c>
      <c r="I609">
        <v>37.774000000000001</v>
      </c>
      <c r="J609">
        <v>-2</v>
      </c>
      <c r="N609" s="27" t="s">
        <v>328</v>
      </c>
      <c r="O609" s="27" t="s">
        <v>329</v>
      </c>
      <c r="P609" s="28"/>
      <c r="Q609" s="27" t="s">
        <v>159</v>
      </c>
      <c r="R609" s="27" t="s">
        <v>348</v>
      </c>
    </row>
    <row r="610" spans="1:18" x14ac:dyDescent="0.25">
      <c r="A610">
        <v>28912</v>
      </c>
      <c r="B610" t="s">
        <v>856</v>
      </c>
      <c r="C610" t="s">
        <v>857</v>
      </c>
      <c r="D610" t="s">
        <v>270</v>
      </c>
      <c r="E610">
        <v>8</v>
      </c>
      <c r="F610">
        <v>51</v>
      </c>
      <c r="G610" s="1">
        <v>42758</v>
      </c>
      <c r="I610">
        <v>35.520000000000003</v>
      </c>
      <c r="J610">
        <v>-1</v>
      </c>
      <c r="N610" s="25" t="s">
        <v>291</v>
      </c>
      <c r="O610" s="25" t="s">
        <v>292</v>
      </c>
      <c r="P610" s="26"/>
      <c r="Q610" s="25" t="s">
        <v>117</v>
      </c>
      <c r="R610" s="25" t="s">
        <v>350</v>
      </c>
    </row>
    <row r="611" spans="1:18" x14ac:dyDescent="0.25">
      <c r="A611">
        <v>28912</v>
      </c>
      <c r="B611" t="s">
        <v>402</v>
      </c>
      <c r="C611" t="s">
        <v>403</v>
      </c>
      <c r="D611" t="s">
        <v>193</v>
      </c>
      <c r="E611">
        <v>8</v>
      </c>
      <c r="F611">
        <v>51</v>
      </c>
      <c r="G611" s="1">
        <v>42758</v>
      </c>
      <c r="I611">
        <v>66.599999999999994</v>
      </c>
      <c r="J611">
        <v>-1</v>
      </c>
      <c r="N611" s="27" t="s">
        <v>305</v>
      </c>
      <c r="O611" s="27" t="s">
        <v>306</v>
      </c>
      <c r="P611" s="28"/>
      <c r="Q611" s="27" t="s">
        <v>10</v>
      </c>
      <c r="R611" s="27" t="s">
        <v>351</v>
      </c>
    </row>
    <row r="612" spans="1:18" x14ac:dyDescent="0.25">
      <c r="A612">
        <v>28912</v>
      </c>
      <c r="B612" t="s">
        <v>203</v>
      </c>
      <c r="C612" t="s">
        <v>204</v>
      </c>
      <c r="D612" t="s">
        <v>100</v>
      </c>
      <c r="E612">
        <v>8</v>
      </c>
      <c r="F612">
        <v>51</v>
      </c>
      <c r="G612" s="1">
        <v>42758</v>
      </c>
      <c r="I612">
        <v>266.8218</v>
      </c>
      <c r="J612">
        <v>-1</v>
      </c>
      <c r="N612" s="25" t="s">
        <v>177</v>
      </c>
      <c r="O612" s="25" t="s">
        <v>1760</v>
      </c>
      <c r="P612" s="26"/>
      <c r="Q612" s="25" t="s">
        <v>21</v>
      </c>
      <c r="R612" s="25" t="s">
        <v>348</v>
      </c>
    </row>
    <row r="613" spans="1:18" x14ac:dyDescent="0.25">
      <c r="A613">
        <v>28911</v>
      </c>
      <c r="B613" t="s">
        <v>199</v>
      </c>
      <c r="C613" t="s">
        <v>200</v>
      </c>
      <c r="D613" t="s">
        <v>34</v>
      </c>
      <c r="E613" t="s">
        <v>64</v>
      </c>
      <c r="F613">
        <v>51</v>
      </c>
      <c r="G613" s="1">
        <v>42758</v>
      </c>
      <c r="I613">
        <v>216.01348300000001</v>
      </c>
      <c r="J613">
        <v>-1</v>
      </c>
      <c r="N613" s="27" t="s">
        <v>1761</v>
      </c>
      <c r="O613" s="27" t="s">
        <v>1762</v>
      </c>
      <c r="P613" s="28"/>
      <c r="Q613" s="27" t="s">
        <v>446</v>
      </c>
      <c r="R613" s="27" t="s">
        <v>350</v>
      </c>
    </row>
    <row r="614" spans="1:18" x14ac:dyDescent="0.25">
      <c r="A614">
        <v>28910</v>
      </c>
      <c r="B614" t="s">
        <v>251</v>
      </c>
      <c r="C614" t="s">
        <v>588</v>
      </c>
      <c r="D614" t="s">
        <v>97</v>
      </c>
      <c r="E614" t="s">
        <v>64</v>
      </c>
      <c r="F614">
        <v>51</v>
      </c>
      <c r="G614" s="1">
        <v>42758</v>
      </c>
      <c r="I614">
        <v>189.65520000000001</v>
      </c>
      <c r="J614">
        <v>-2</v>
      </c>
      <c r="N614" s="25" t="s">
        <v>404</v>
      </c>
      <c r="O614" s="25" t="s">
        <v>405</v>
      </c>
      <c r="P614" s="26"/>
      <c r="Q614" s="25" t="s">
        <v>17</v>
      </c>
      <c r="R614" s="25" t="s">
        <v>339</v>
      </c>
    </row>
    <row r="615" spans="1:18" x14ac:dyDescent="0.25">
      <c r="A615">
        <v>28909</v>
      </c>
      <c r="B615" t="s">
        <v>279</v>
      </c>
      <c r="C615" t="s">
        <v>280</v>
      </c>
      <c r="D615" t="s">
        <v>88</v>
      </c>
      <c r="E615">
        <v>21</v>
      </c>
      <c r="F615">
        <v>51</v>
      </c>
      <c r="G615" s="1">
        <v>42758</v>
      </c>
      <c r="I615">
        <v>69.673845999999998</v>
      </c>
      <c r="J615">
        <v>-5</v>
      </c>
      <c r="N615" s="27" t="s">
        <v>1763</v>
      </c>
      <c r="O615" s="27" t="s">
        <v>1764</v>
      </c>
      <c r="P615" s="28"/>
      <c r="Q615" s="27" t="s">
        <v>18</v>
      </c>
      <c r="R615" s="27" t="s">
        <v>47</v>
      </c>
    </row>
    <row r="616" spans="1:18" x14ac:dyDescent="0.25">
      <c r="A616">
        <v>28909</v>
      </c>
      <c r="B616" t="s">
        <v>141</v>
      </c>
      <c r="C616" t="s">
        <v>142</v>
      </c>
      <c r="D616" t="s">
        <v>88</v>
      </c>
      <c r="E616">
        <v>21</v>
      </c>
      <c r="F616">
        <v>51</v>
      </c>
      <c r="G616" s="1">
        <v>42758</v>
      </c>
      <c r="I616">
        <v>42.18</v>
      </c>
      <c r="J616">
        <v>-5</v>
      </c>
      <c r="N616" s="25" t="s">
        <v>1765</v>
      </c>
      <c r="O616" s="25" t="s">
        <v>1766</v>
      </c>
      <c r="P616" s="26"/>
      <c r="Q616" s="25" t="s">
        <v>268</v>
      </c>
      <c r="R616" s="25" t="s">
        <v>47</v>
      </c>
    </row>
    <row r="617" spans="1:18" x14ac:dyDescent="0.25">
      <c r="A617">
        <v>28908</v>
      </c>
      <c r="B617" t="s">
        <v>858</v>
      </c>
      <c r="C617" t="s">
        <v>859</v>
      </c>
      <c r="D617" t="s">
        <v>33</v>
      </c>
      <c r="E617">
        <v>367</v>
      </c>
      <c r="F617">
        <v>51</v>
      </c>
      <c r="G617" s="1">
        <v>42758</v>
      </c>
      <c r="I617">
        <v>47.931818</v>
      </c>
      <c r="J617">
        <v>-1</v>
      </c>
      <c r="N617" s="27" t="s">
        <v>1767</v>
      </c>
      <c r="O617" s="27" t="s">
        <v>1768</v>
      </c>
      <c r="P617" s="28"/>
      <c r="Q617" s="27" t="s">
        <v>117</v>
      </c>
      <c r="R617" s="27" t="s">
        <v>350</v>
      </c>
    </row>
    <row r="618" spans="1:18" x14ac:dyDescent="0.25">
      <c r="A618">
        <v>28907</v>
      </c>
      <c r="B618" t="s">
        <v>48</v>
      </c>
      <c r="C618" t="s">
        <v>49</v>
      </c>
      <c r="D618" t="s">
        <v>50</v>
      </c>
      <c r="E618">
        <v>367</v>
      </c>
      <c r="F618">
        <v>51</v>
      </c>
      <c r="G618" s="1">
        <v>42758</v>
      </c>
      <c r="I618">
        <v>9.99</v>
      </c>
      <c r="J618">
        <v>-1</v>
      </c>
      <c r="N618" s="25" t="s">
        <v>448</v>
      </c>
      <c r="O618" s="25" t="s">
        <v>449</v>
      </c>
      <c r="P618" s="26"/>
      <c r="Q618" s="25" t="s">
        <v>41</v>
      </c>
      <c r="R618" s="25" t="s">
        <v>350</v>
      </c>
    </row>
    <row r="619" spans="1:18" x14ac:dyDescent="0.25">
      <c r="A619">
        <v>28907</v>
      </c>
      <c r="B619" t="s">
        <v>29</v>
      </c>
      <c r="C619" t="s">
        <v>30</v>
      </c>
      <c r="D619" t="s">
        <v>21</v>
      </c>
      <c r="E619">
        <v>367</v>
      </c>
      <c r="F619">
        <v>51</v>
      </c>
      <c r="G619" s="1">
        <v>42758</v>
      </c>
      <c r="I619">
        <v>33.543312</v>
      </c>
      <c r="J619">
        <v>-1</v>
      </c>
      <c r="N619" s="27" t="s">
        <v>743</v>
      </c>
      <c r="O619" s="27" t="s">
        <v>1769</v>
      </c>
      <c r="P619" s="28"/>
      <c r="Q619" s="27" t="s">
        <v>85</v>
      </c>
      <c r="R619" s="27" t="s">
        <v>350</v>
      </c>
    </row>
    <row r="620" spans="1:18" x14ac:dyDescent="0.25">
      <c r="A620">
        <v>28907</v>
      </c>
      <c r="B620" t="s">
        <v>37</v>
      </c>
      <c r="C620" t="s">
        <v>38</v>
      </c>
      <c r="D620" t="s">
        <v>21</v>
      </c>
      <c r="E620">
        <v>367</v>
      </c>
      <c r="F620">
        <v>51</v>
      </c>
      <c r="G620" s="1">
        <v>42758</v>
      </c>
      <c r="I620">
        <v>132.28209699999999</v>
      </c>
      <c r="J620">
        <v>-2</v>
      </c>
      <c r="N620" s="25" t="s">
        <v>583</v>
      </c>
      <c r="O620" s="25" t="s">
        <v>584</v>
      </c>
      <c r="P620" s="26"/>
      <c r="Q620" s="25" t="s">
        <v>585</v>
      </c>
      <c r="R620" s="25" t="s">
        <v>351</v>
      </c>
    </row>
    <row r="621" spans="1:18" x14ac:dyDescent="0.25">
      <c r="A621">
        <v>28907</v>
      </c>
      <c r="B621" t="s">
        <v>137</v>
      </c>
      <c r="C621" t="s">
        <v>138</v>
      </c>
      <c r="D621" t="s">
        <v>41</v>
      </c>
      <c r="E621">
        <v>367</v>
      </c>
      <c r="F621">
        <v>51</v>
      </c>
      <c r="G621" s="1">
        <v>42758</v>
      </c>
      <c r="I621">
        <v>18.5</v>
      </c>
      <c r="J621">
        <v>-3</v>
      </c>
      <c r="N621" s="27" t="s">
        <v>228</v>
      </c>
      <c r="O621" s="27" t="s">
        <v>229</v>
      </c>
      <c r="P621" s="28"/>
      <c r="Q621" s="27" t="s">
        <v>462</v>
      </c>
      <c r="R621" s="27" t="s">
        <v>350</v>
      </c>
    </row>
    <row r="622" spans="1:18" x14ac:dyDescent="0.25">
      <c r="A622">
        <v>28906</v>
      </c>
      <c r="B622" t="s">
        <v>490</v>
      </c>
      <c r="C622" t="s">
        <v>754</v>
      </c>
      <c r="D622" t="s">
        <v>34</v>
      </c>
      <c r="E622">
        <v>474</v>
      </c>
      <c r="F622">
        <v>51</v>
      </c>
      <c r="G622" s="1">
        <v>42758</v>
      </c>
      <c r="I622">
        <v>125.966292</v>
      </c>
      <c r="J622">
        <v>-1</v>
      </c>
      <c r="N622" s="25" t="s">
        <v>359</v>
      </c>
      <c r="O622" s="25" t="s">
        <v>360</v>
      </c>
      <c r="P622" s="26"/>
      <c r="Q622" s="25" t="s">
        <v>1754</v>
      </c>
      <c r="R622" s="25" t="s">
        <v>348</v>
      </c>
    </row>
    <row r="623" spans="1:18" x14ac:dyDescent="0.25">
      <c r="A623">
        <v>28905</v>
      </c>
      <c r="B623" t="s">
        <v>860</v>
      </c>
      <c r="C623" t="s">
        <v>861</v>
      </c>
      <c r="D623" t="s">
        <v>122</v>
      </c>
      <c r="E623" t="s">
        <v>64</v>
      </c>
      <c r="F623">
        <v>51</v>
      </c>
      <c r="G623" s="1">
        <v>42756</v>
      </c>
      <c r="I623">
        <v>279.05399999999997</v>
      </c>
      <c r="J623">
        <v>-1</v>
      </c>
      <c r="N623" s="27" t="s">
        <v>194</v>
      </c>
      <c r="O623" s="27" t="s">
        <v>1770</v>
      </c>
      <c r="P623" s="28"/>
      <c r="Q623" s="27" t="s">
        <v>33</v>
      </c>
      <c r="R623" s="27" t="s">
        <v>349</v>
      </c>
    </row>
    <row r="624" spans="1:18" x14ac:dyDescent="0.25">
      <c r="A624">
        <v>28904</v>
      </c>
      <c r="B624" t="s">
        <v>113</v>
      </c>
      <c r="C624" t="s">
        <v>114</v>
      </c>
      <c r="D624" t="s">
        <v>34</v>
      </c>
      <c r="E624">
        <v>463</v>
      </c>
      <c r="F624">
        <v>51</v>
      </c>
      <c r="G624" s="1">
        <v>42756</v>
      </c>
      <c r="I624">
        <v>296.11878000000002</v>
      </c>
      <c r="J624">
        <v>-2</v>
      </c>
      <c r="N624" s="31" t="s">
        <v>844</v>
      </c>
      <c r="O624" s="25" t="s">
        <v>845</v>
      </c>
      <c r="P624" s="26"/>
      <c r="Q624" s="25" t="s">
        <v>44</v>
      </c>
      <c r="R624" s="25" t="s">
        <v>350</v>
      </c>
    </row>
    <row r="625" spans="1:18" x14ac:dyDescent="0.25">
      <c r="A625">
        <v>28903</v>
      </c>
      <c r="B625" t="s">
        <v>118</v>
      </c>
      <c r="C625" t="s">
        <v>119</v>
      </c>
      <c r="D625" t="s">
        <v>21</v>
      </c>
      <c r="E625">
        <v>355</v>
      </c>
      <c r="F625">
        <v>51</v>
      </c>
      <c r="G625" s="1">
        <v>42756</v>
      </c>
      <c r="I625">
        <v>224.63958</v>
      </c>
      <c r="J625">
        <v>-1</v>
      </c>
      <c r="N625" s="27" t="s">
        <v>1771</v>
      </c>
      <c r="O625" s="27" t="s">
        <v>1772</v>
      </c>
      <c r="P625" s="28"/>
      <c r="Q625" s="27" t="s">
        <v>88</v>
      </c>
      <c r="R625" s="27" t="s">
        <v>348</v>
      </c>
    </row>
    <row r="626" spans="1:18" x14ac:dyDescent="0.25">
      <c r="A626">
        <v>28902</v>
      </c>
      <c r="B626" t="s">
        <v>29</v>
      </c>
      <c r="C626" t="s">
        <v>30</v>
      </c>
      <c r="D626" t="s">
        <v>21</v>
      </c>
      <c r="E626" t="s">
        <v>64</v>
      </c>
      <c r="F626">
        <v>51</v>
      </c>
      <c r="G626" s="1">
        <v>42756</v>
      </c>
      <c r="I626">
        <v>38.117400000000004</v>
      </c>
      <c r="J626">
        <v>-1</v>
      </c>
      <c r="N626" s="25" t="s">
        <v>541</v>
      </c>
      <c r="O626" s="25" t="s">
        <v>542</v>
      </c>
      <c r="P626" s="26"/>
      <c r="Q626" s="25" t="s">
        <v>85</v>
      </c>
      <c r="R626" s="25" t="s">
        <v>350</v>
      </c>
    </row>
    <row r="627" spans="1:18" x14ac:dyDescent="0.25">
      <c r="A627">
        <v>28902</v>
      </c>
      <c r="B627" t="s">
        <v>459</v>
      </c>
      <c r="C627" t="s">
        <v>460</v>
      </c>
      <c r="D627" t="s">
        <v>34</v>
      </c>
      <c r="E627" t="s">
        <v>64</v>
      </c>
      <c r="F627">
        <v>51</v>
      </c>
      <c r="G627" s="1">
        <v>42756</v>
      </c>
      <c r="I627">
        <v>246.94381999999999</v>
      </c>
      <c r="J627">
        <v>-1</v>
      </c>
      <c r="N627" s="27" t="s">
        <v>307</v>
      </c>
      <c r="O627" s="27" t="s">
        <v>1773</v>
      </c>
      <c r="P627" s="28"/>
      <c r="Q627" s="27" t="s">
        <v>10</v>
      </c>
      <c r="R627" s="27" t="s">
        <v>351</v>
      </c>
    </row>
    <row r="628" spans="1:18" x14ac:dyDescent="0.25">
      <c r="A628">
        <v>28901</v>
      </c>
      <c r="B628" t="s">
        <v>256</v>
      </c>
      <c r="C628" t="s">
        <v>257</v>
      </c>
      <c r="D628" t="s">
        <v>34</v>
      </c>
      <c r="E628">
        <v>299</v>
      </c>
      <c r="F628">
        <v>51</v>
      </c>
      <c r="G628" s="1">
        <v>42756</v>
      </c>
      <c r="I628">
        <v>253.37690000000001</v>
      </c>
      <c r="J628">
        <v>-1</v>
      </c>
      <c r="N628" s="25" t="s">
        <v>553</v>
      </c>
      <c r="O628" s="25" t="s">
        <v>554</v>
      </c>
      <c r="P628" s="26">
        <v>42574</v>
      </c>
      <c r="Q628" s="25" t="s">
        <v>122</v>
      </c>
      <c r="R628" s="25" t="s">
        <v>350</v>
      </c>
    </row>
    <row r="629" spans="1:18" x14ac:dyDescent="0.25">
      <c r="A629">
        <v>28901</v>
      </c>
      <c r="B629" t="s">
        <v>220</v>
      </c>
      <c r="C629" t="s">
        <v>221</v>
      </c>
      <c r="D629" t="s">
        <v>34</v>
      </c>
      <c r="E629">
        <v>299</v>
      </c>
      <c r="F629">
        <v>51</v>
      </c>
      <c r="G629" s="1">
        <v>42756</v>
      </c>
      <c r="I629">
        <v>253.37690000000001</v>
      </c>
      <c r="J629">
        <v>-1</v>
      </c>
      <c r="N629" s="27" t="s">
        <v>809</v>
      </c>
      <c r="O629" s="27" t="s">
        <v>810</v>
      </c>
      <c r="P629" s="28"/>
      <c r="Q629" s="27" t="s">
        <v>74</v>
      </c>
      <c r="R629" s="27" t="s">
        <v>339</v>
      </c>
    </row>
    <row r="630" spans="1:18" x14ac:dyDescent="0.25">
      <c r="A630">
        <v>28901</v>
      </c>
      <c r="B630" t="s">
        <v>256</v>
      </c>
      <c r="C630" t="s">
        <v>257</v>
      </c>
      <c r="D630" t="s">
        <v>34</v>
      </c>
      <c r="E630">
        <v>299</v>
      </c>
      <c r="F630">
        <v>51</v>
      </c>
      <c r="G630" s="1">
        <v>42756</v>
      </c>
      <c r="I630">
        <v>253.37690000000001</v>
      </c>
      <c r="J630">
        <v>-1</v>
      </c>
      <c r="N630" s="25" t="s">
        <v>1774</v>
      </c>
      <c r="O630" s="25" t="s">
        <v>1775</v>
      </c>
      <c r="P630" s="26"/>
      <c r="Q630" s="25" t="s">
        <v>268</v>
      </c>
      <c r="R630" s="25" t="s">
        <v>47</v>
      </c>
    </row>
    <row r="631" spans="1:18" x14ac:dyDescent="0.25">
      <c r="A631">
        <v>28901</v>
      </c>
      <c r="B631" t="s">
        <v>258</v>
      </c>
      <c r="C631" t="s">
        <v>259</v>
      </c>
      <c r="D631" t="s">
        <v>34</v>
      </c>
      <c r="E631">
        <v>299</v>
      </c>
      <c r="F631">
        <v>51</v>
      </c>
      <c r="G631" s="1">
        <v>42756</v>
      </c>
      <c r="I631">
        <v>253.37690000000001</v>
      </c>
      <c r="J631">
        <v>-1</v>
      </c>
      <c r="N631" s="27" t="s">
        <v>1776</v>
      </c>
      <c r="O631" s="27" t="s">
        <v>1777</v>
      </c>
      <c r="P631" s="28"/>
      <c r="Q631" s="27" t="s">
        <v>85</v>
      </c>
      <c r="R631" s="27" t="s">
        <v>350</v>
      </c>
    </row>
    <row r="632" spans="1:18" x14ac:dyDescent="0.25">
      <c r="A632">
        <v>28900</v>
      </c>
      <c r="B632" t="s">
        <v>862</v>
      </c>
      <c r="C632" t="s">
        <v>863</v>
      </c>
      <c r="D632" t="s">
        <v>21</v>
      </c>
      <c r="E632">
        <v>525</v>
      </c>
      <c r="F632">
        <v>51</v>
      </c>
      <c r="G632" s="1">
        <v>42756</v>
      </c>
      <c r="I632">
        <v>72.453553999999997</v>
      </c>
      <c r="J632">
        <v>-1</v>
      </c>
      <c r="N632" s="25" t="s">
        <v>1778</v>
      </c>
      <c r="O632" s="25" t="s">
        <v>1779</v>
      </c>
      <c r="P632" s="26"/>
      <c r="Q632" s="25" t="s">
        <v>85</v>
      </c>
      <c r="R632" s="25" t="s">
        <v>350</v>
      </c>
    </row>
    <row r="633" spans="1:18" x14ac:dyDescent="0.25">
      <c r="A633">
        <v>28900</v>
      </c>
      <c r="B633" t="s">
        <v>864</v>
      </c>
      <c r="C633" t="s">
        <v>865</v>
      </c>
      <c r="D633" t="s">
        <v>21</v>
      </c>
      <c r="E633">
        <v>525</v>
      </c>
      <c r="F633">
        <v>51</v>
      </c>
      <c r="G633" s="1">
        <v>42756</v>
      </c>
      <c r="I633">
        <v>72.453553999999997</v>
      </c>
      <c r="J633">
        <v>-1</v>
      </c>
      <c r="N633" s="27" t="s">
        <v>1780</v>
      </c>
      <c r="O633" s="27" t="s">
        <v>1781</v>
      </c>
      <c r="P633" s="28"/>
      <c r="Q633" s="27" t="s">
        <v>74</v>
      </c>
      <c r="R633" s="27" t="s">
        <v>339</v>
      </c>
    </row>
    <row r="634" spans="1:18" x14ac:dyDescent="0.25">
      <c r="A634">
        <v>28900</v>
      </c>
      <c r="B634" t="s">
        <v>101</v>
      </c>
      <c r="C634" t="s">
        <v>102</v>
      </c>
      <c r="D634" t="s">
        <v>21</v>
      </c>
      <c r="E634">
        <v>525</v>
      </c>
      <c r="F634">
        <v>51</v>
      </c>
      <c r="G634" s="1">
        <v>42756</v>
      </c>
      <c r="I634">
        <v>120.755923</v>
      </c>
      <c r="J634">
        <v>-1</v>
      </c>
      <c r="N634" s="25" t="s">
        <v>1782</v>
      </c>
      <c r="O634" s="25" t="s">
        <v>1783</v>
      </c>
      <c r="P634" s="26"/>
      <c r="Q634" s="25" t="s">
        <v>1247</v>
      </c>
      <c r="R634" s="25" t="s">
        <v>350</v>
      </c>
    </row>
    <row r="635" spans="1:18" x14ac:dyDescent="0.25">
      <c r="A635">
        <v>28900</v>
      </c>
      <c r="B635" t="s">
        <v>103</v>
      </c>
      <c r="C635" t="s">
        <v>104</v>
      </c>
      <c r="D635" t="s">
        <v>21</v>
      </c>
      <c r="E635">
        <v>525</v>
      </c>
      <c r="F635">
        <v>51</v>
      </c>
      <c r="G635" s="1">
        <v>42756</v>
      </c>
      <c r="I635">
        <v>72.453553999999997</v>
      </c>
      <c r="J635">
        <v>-1</v>
      </c>
      <c r="N635" s="27" t="s">
        <v>1784</v>
      </c>
      <c r="O635" s="27" t="s">
        <v>1785</v>
      </c>
      <c r="P635" s="28"/>
      <c r="Q635" s="27" t="s">
        <v>18</v>
      </c>
      <c r="R635" s="27" t="s">
        <v>47</v>
      </c>
    </row>
    <row r="636" spans="1:18" x14ac:dyDescent="0.25">
      <c r="A636">
        <v>28900</v>
      </c>
      <c r="B636" t="s">
        <v>543</v>
      </c>
      <c r="C636" t="s">
        <v>544</v>
      </c>
      <c r="D636" t="s">
        <v>117</v>
      </c>
      <c r="E636">
        <v>525</v>
      </c>
      <c r="F636">
        <v>51</v>
      </c>
      <c r="G636" s="1">
        <v>42756</v>
      </c>
      <c r="I636">
        <v>22.2</v>
      </c>
      <c r="J636">
        <v>-1</v>
      </c>
      <c r="N636" s="25" t="s">
        <v>523</v>
      </c>
      <c r="O636" s="25" t="s">
        <v>524</v>
      </c>
      <c r="P636" s="26">
        <v>42574</v>
      </c>
      <c r="Q636" s="25" t="s">
        <v>122</v>
      </c>
      <c r="R636" s="25" t="s">
        <v>350</v>
      </c>
    </row>
    <row r="637" spans="1:18" x14ac:dyDescent="0.25">
      <c r="A637">
        <v>28900</v>
      </c>
      <c r="B637" t="s">
        <v>866</v>
      </c>
      <c r="C637" t="s">
        <v>867</v>
      </c>
      <c r="D637" t="s">
        <v>117</v>
      </c>
      <c r="E637">
        <v>525</v>
      </c>
      <c r="F637">
        <v>51</v>
      </c>
      <c r="G637" s="1">
        <v>42756</v>
      </c>
      <c r="I637">
        <v>22.2</v>
      </c>
      <c r="J637">
        <v>-1</v>
      </c>
      <c r="N637" s="27" t="s">
        <v>1786</v>
      </c>
      <c r="O637" s="27" t="s">
        <v>1787</v>
      </c>
      <c r="P637" s="28"/>
      <c r="Q637" s="27" t="s">
        <v>270</v>
      </c>
      <c r="R637" s="27" t="s">
        <v>47</v>
      </c>
    </row>
    <row r="638" spans="1:18" x14ac:dyDescent="0.25">
      <c r="A638">
        <v>28900</v>
      </c>
      <c r="B638" t="s">
        <v>545</v>
      </c>
      <c r="C638" t="s">
        <v>546</v>
      </c>
      <c r="D638" t="s">
        <v>117</v>
      </c>
      <c r="E638">
        <v>525</v>
      </c>
      <c r="F638">
        <v>51</v>
      </c>
      <c r="G638" s="1">
        <v>42756</v>
      </c>
      <c r="I638">
        <v>22.2</v>
      </c>
      <c r="J638">
        <v>-1</v>
      </c>
      <c r="N638" s="25" t="s">
        <v>1788</v>
      </c>
      <c r="O638" s="25" t="s">
        <v>56</v>
      </c>
      <c r="P638" s="26"/>
      <c r="Q638" s="25" t="s">
        <v>97</v>
      </c>
      <c r="R638" s="25" t="s">
        <v>339</v>
      </c>
    </row>
    <row r="639" spans="1:18" x14ac:dyDescent="0.25">
      <c r="A639">
        <v>28900</v>
      </c>
      <c r="B639" t="s">
        <v>868</v>
      </c>
      <c r="C639" t="s">
        <v>869</v>
      </c>
      <c r="D639" t="s">
        <v>117</v>
      </c>
      <c r="E639">
        <v>525</v>
      </c>
      <c r="F639">
        <v>51</v>
      </c>
      <c r="G639" s="1">
        <v>42756</v>
      </c>
      <c r="I639">
        <v>22.2</v>
      </c>
      <c r="J639">
        <v>-1</v>
      </c>
      <c r="N639" s="27" t="s">
        <v>1789</v>
      </c>
      <c r="O639" s="27" t="s">
        <v>1790</v>
      </c>
      <c r="P639" s="28"/>
      <c r="Q639" s="27" t="s">
        <v>323</v>
      </c>
      <c r="R639" s="27" t="s">
        <v>47</v>
      </c>
    </row>
    <row r="640" spans="1:18" x14ac:dyDescent="0.25">
      <c r="A640">
        <v>28899</v>
      </c>
      <c r="B640" t="s">
        <v>53</v>
      </c>
      <c r="C640" t="s">
        <v>54</v>
      </c>
      <c r="D640" t="s">
        <v>17</v>
      </c>
      <c r="E640" t="s">
        <v>64</v>
      </c>
      <c r="F640">
        <v>51</v>
      </c>
      <c r="G640" s="1">
        <v>42756</v>
      </c>
      <c r="I640">
        <v>35</v>
      </c>
      <c r="J640">
        <v>-1</v>
      </c>
      <c r="N640" s="25" t="s">
        <v>1791</v>
      </c>
      <c r="O640" s="25" t="s">
        <v>1792</v>
      </c>
      <c r="P640" s="26"/>
      <c r="Q640" s="25" t="s">
        <v>50</v>
      </c>
      <c r="R640" s="25" t="s">
        <v>350</v>
      </c>
    </row>
    <row r="641" spans="1:18" x14ac:dyDescent="0.25">
      <c r="A641">
        <v>28899</v>
      </c>
      <c r="B641" t="s">
        <v>57</v>
      </c>
      <c r="C641" t="s">
        <v>58</v>
      </c>
      <c r="D641" t="s">
        <v>17</v>
      </c>
      <c r="E641" t="s">
        <v>64</v>
      </c>
      <c r="F641">
        <v>51</v>
      </c>
      <c r="G641" s="1">
        <v>42756</v>
      </c>
      <c r="I641">
        <v>35</v>
      </c>
      <c r="J641">
        <v>-1</v>
      </c>
      <c r="N641" s="27" t="s">
        <v>1793</v>
      </c>
      <c r="O641" s="27" t="s">
        <v>1794</v>
      </c>
      <c r="P641" s="28"/>
      <c r="Q641" s="27" t="s">
        <v>117</v>
      </c>
      <c r="R641" s="27" t="s">
        <v>350</v>
      </c>
    </row>
    <row r="642" spans="1:18" x14ac:dyDescent="0.25">
      <c r="A642">
        <v>28898</v>
      </c>
      <c r="B642" t="s">
        <v>830</v>
      </c>
      <c r="C642" t="s">
        <v>831</v>
      </c>
      <c r="D642" t="s">
        <v>33</v>
      </c>
      <c r="E642">
        <v>466</v>
      </c>
      <c r="F642">
        <v>51</v>
      </c>
      <c r="G642" s="1">
        <v>42756</v>
      </c>
      <c r="I642">
        <v>189.20454599999999</v>
      </c>
      <c r="J642">
        <v>-1</v>
      </c>
      <c r="N642" s="25" t="s">
        <v>1795</v>
      </c>
      <c r="O642" s="25" t="s">
        <v>1796</v>
      </c>
      <c r="P642" s="26"/>
      <c r="Q642" s="25" t="s">
        <v>17</v>
      </c>
      <c r="R642" s="25" t="s">
        <v>339</v>
      </c>
    </row>
    <row r="643" spans="1:18" x14ac:dyDescent="0.25">
      <c r="A643">
        <v>28891</v>
      </c>
      <c r="B643" t="s">
        <v>491</v>
      </c>
      <c r="C643" t="s">
        <v>492</v>
      </c>
      <c r="D643" t="s">
        <v>122</v>
      </c>
      <c r="E643">
        <v>456</v>
      </c>
      <c r="F643">
        <v>4</v>
      </c>
      <c r="G643" s="1">
        <v>42755</v>
      </c>
      <c r="H643">
        <v>2</v>
      </c>
      <c r="I643">
        <v>225</v>
      </c>
      <c r="J643">
        <v>1</v>
      </c>
      <c r="N643" s="27" t="s">
        <v>706</v>
      </c>
      <c r="O643" s="27" t="s">
        <v>707</v>
      </c>
      <c r="P643" s="28"/>
      <c r="Q643" s="27" t="s">
        <v>33</v>
      </c>
      <c r="R643" s="27" t="s">
        <v>349</v>
      </c>
    </row>
    <row r="644" spans="1:18" x14ac:dyDescent="0.25">
      <c r="A644">
        <v>28897</v>
      </c>
      <c r="B644" t="s">
        <v>870</v>
      </c>
      <c r="C644" t="s">
        <v>871</v>
      </c>
      <c r="D644" t="s">
        <v>34</v>
      </c>
      <c r="E644">
        <v>355</v>
      </c>
      <c r="F644">
        <v>51</v>
      </c>
      <c r="G644" s="1">
        <v>42755</v>
      </c>
      <c r="I644">
        <v>427.60834699999998</v>
      </c>
      <c r="J644">
        <v>-1</v>
      </c>
      <c r="N644" s="25" t="s">
        <v>1797</v>
      </c>
      <c r="O644" s="25" t="s">
        <v>1798</v>
      </c>
      <c r="P644" s="26"/>
      <c r="Q644" s="25" t="s">
        <v>17</v>
      </c>
      <c r="R644" s="25" t="s">
        <v>339</v>
      </c>
    </row>
    <row r="645" spans="1:18" x14ac:dyDescent="0.25">
      <c r="A645">
        <v>28896</v>
      </c>
      <c r="B645" t="s">
        <v>251</v>
      </c>
      <c r="C645" t="s">
        <v>588</v>
      </c>
      <c r="D645" t="s">
        <v>97</v>
      </c>
      <c r="E645">
        <v>299</v>
      </c>
      <c r="F645">
        <v>51</v>
      </c>
      <c r="G645" s="1">
        <v>42755</v>
      </c>
      <c r="I645">
        <v>107.7587</v>
      </c>
      <c r="J645">
        <v>-5</v>
      </c>
      <c r="N645" s="27" t="s">
        <v>1799</v>
      </c>
      <c r="O645" s="27" t="s">
        <v>1800</v>
      </c>
      <c r="P645" s="28"/>
      <c r="Q645" s="27" t="s">
        <v>1247</v>
      </c>
      <c r="R645" s="27" t="s">
        <v>350</v>
      </c>
    </row>
    <row r="646" spans="1:18" x14ac:dyDescent="0.25">
      <c r="A646">
        <v>28895</v>
      </c>
      <c r="B646" t="s">
        <v>160</v>
      </c>
      <c r="C646" t="s">
        <v>161</v>
      </c>
      <c r="D646" t="s">
        <v>446</v>
      </c>
      <c r="E646">
        <v>173</v>
      </c>
      <c r="F646">
        <v>51</v>
      </c>
      <c r="G646" s="1">
        <v>42755</v>
      </c>
      <c r="H646">
        <v>2</v>
      </c>
      <c r="I646">
        <v>182.04</v>
      </c>
      <c r="J646">
        <v>-1</v>
      </c>
      <c r="N646" s="25" t="s">
        <v>1801</v>
      </c>
      <c r="O646" s="25" t="s">
        <v>1802</v>
      </c>
      <c r="P646" s="26"/>
      <c r="Q646" s="25" t="s">
        <v>74</v>
      </c>
      <c r="R646" s="25" t="s">
        <v>339</v>
      </c>
    </row>
    <row r="647" spans="1:18" x14ac:dyDescent="0.25">
      <c r="A647">
        <v>28895</v>
      </c>
      <c r="B647" t="s">
        <v>872</v>
      </c>
      <c r="C647" t="s">
        <v>873</v>
      </c>
      <c r="D647" t="s">
        <v>874</v>
      </c>
      <c r="E647">
        <v>173</v>
      </c>
      <c r="F647">
        <v>51</v>
      </c>
      <c r="G647" s="1">
        <v>42755</v>
      </c>
      <c r="H647">
        <v>2</v>
      </c>
      <c r="I647">
        <v>680</v>
      </c>
      <c r="J647">
        <v>-1</v>
      </c>
      <c r="N647" s="27" t="s">
        <v>1803</v>
      </c>
      <c r="O647" s="27" t="s">
        <v>1804</v>
      </c>
      <c r="P647" s="28"/>
      <c r="Q647" s="27" t="s">
        <v>1247</v>
      </c>
      <c r="R647" s="27" t="s">
        <v>350</v>
      </c>
    </row>
    <row r="648" spans="1:18" x14ac:dyDescent="0.25">
      <c r="A648">
        <v>28894</v>
      </c>
      <c r="B648" t="s">
        <v>875</v>
      </c>
      <c r="C648" t="s">
        <v>876</v>
      </c>
      <c r="D648" t="s">
        <v>65</v>
      </c>
      <c r="E648">
        <v>488</v>
      </c>
      <c r="F648">
        <v>51</v>
      </c>
      <c r="G648" s="1">
        <v>42755</v>
      </c>
      <c r="I648">
        <v>17.760000000000002</v>
      </c>
      <c r="J648">
        <v>-4</v>
      </c>
      <c r="N648" s="25" t="s">
        <v>1805</v>
      </c>
      <c r="O648" s="25" t="s">
        <v>397</v>
      </c>
      <c r="P648" s="26"/>
      <c r="Q648" s="25" t="s">
        <v>97</v>
      </c>
      <c r="R648" s="25" t="s">
        <v>339</v>
      </c>
    </row>
    <row r="649" spans="1:18" x14ac:dyDescent="0.25">
      <c r="A649">
        <v>28894</v>
      </c>
      <c r="B649" t="s">
        <v>877</v>
      </c>
      <c r="C649" t="s">
        <v>878</v>
      </c>
      <c r="D649" t="s">
        <v>65</v>
      </c>
      <c r="E649">
        <v>488</v>
      </c>
      <c r="F649">
        <v>51</v>
      </c>
      <c r="G649" s="1">
        <v>42755</v>
      </c>
      <c r="I649">
        <v>15.984</v>
      </c>
      <c r="J649">
        <v>-5</v>
      </c>
      <c r="N649" s="27" t="s">
        <v>1806</v>
      </c>
      <c r="O649" s="27" t="s">
        <v>1807</v>
      </c>
      <c r="P649" s="28"/>
      <c r="Q649" s="27" t="s">
        <v>17</v>
      </c>
      <c r="R649" s="27" t="s">
        <v>339</v>
      </c>
    </row>
    <row r="650" spans="1:18" x14ac:dyDescent="0.25">
      <c r="A650">
        <v>28894</v>
      </c>
      <c r="B650" t="s">
        <v>260</v>
      </c>
      <c r="C650" t="s">
        <v>261</v>
      </c>
      <c r="D650" t="s">
        <v>117</v>
      </c>
      <c r="E650">
        <v>488</v>
      </c>
      <c r="F650">
        <v>51</v>
      </c>
      <c r="G650" s="1">
        <v>42755</v>
      </c>
      <c r="I650">
        <v>37.74</v>
      </c>
      <c r="J650">
        <v>-2</v>
      </c>
      <c r="N650" s="25" t="s">
        <v>1808</v>
      </c>
      <c r="O650" s="25" t="s">
        <v>1809</v>
      </c>
      <c r="P650" s="26"/>
      <c r="Q650" s="25" t="s">
        <v>1810</v>
      </c>
      <c r="R650" s="25" t="s">
        <v>339</v>
      </c>
    </row>
    <row r="651" spans="1:18" x14ac:dyDescent="0.25">
      <c r="A651">
        <v>28894</v>
      </c>
      <c r="B651" t="s">
        <v>513</v>
      </c>
      <c r="C651" t="s">
        <v>514</v>
      </c>
      <c r="D651" t="s">
        <v>85</v>
      </c>
      <c r="E651">
        <v>488</v>
      </c>
      <c r="F651">
        <v>51</v>
      </c>
      <c r="G651" s="1">
        <v>42755</v>
      </c>
      <c r="I651">
        <v>28.86</v>
      </c>
      <c r="J651">
        <v>-30</v>
      </c>
      <c r="N651" s="27" t="s">
        <v>1811</v>
      </c>
      <c r="O651" s="27" t="s">
        <v>1812</v>
      </c>
      <c r="P651" s="28"/>
      <c r="Q651" s="27" t="s">
        <v>88</v>
      </c>
      <c r="R651" s="27" t="s">
        <v>348</v>
      </c>
    </row>
    <row r="652" spans="1:18" x14ac:dyDescent="0.25">
      <c r="A652">
        <v>28894</v>
      </c>
      <c r="B652" t="s">
        <v>37</v>
      </c>
      <c r="C652" t="s">
        <v>38</v>
      </c>
      <c r="D652" t="s">
        <v>21</v>
      </c>
      <c r="E652">
        <v>488</v>
      </c>
      <c r="F652">
        <v>51</v>
      </c>
      <c r="G652" s="1">
        <v>42755</v>
      </c>
      <c r="I652">
        <v>132.28209699999999</v>
      </c>
      <c r="J652">
        <v>-1</v>
      </c>
      <c r="N652" s="25" t="s">
        <v>1813</v>
      </c>
      <c r="O652" s="25" t="s">
        <v>1814</v>
      </c>
      <c r="P652" s="26"/>
      <c r="Q652" s="25" t="s">
        <v>100</v>
      </c>
      <c r="R652" s="25" t="s">
        <v>348</v>
      </c>
    </row>
    <row r="653" spans="1:18" x14ac:dyDescent="0.25">
      <c r="A653">
        <v>28894</v>
      </c>
      <c r="B653" t="s">
        <v>417</v>
      </c>
      <c r="C653" t="s">
        <v>418</v>
      </c>
      <c r="D653" t="s">
        <v>50</v>
      </c>
      <c r="E653">
        <v>488</v>
      </c>
      <c r="F653">
        <v>51</v>
      </c>
      <c r="G653" s="1">
        <v>42755</v>
      </c>
      <c r="I653">
        <v>101.75</v>
      </c>
      <c r="J653">
        <v>-1</v>
      </c>
      <c r="N653" s="27" t="s">
        <v>1815</v>
      </c>
      <c r="O653" s="27" t="s">
        <v>1816</v>
      </c>
      <c r="P653" s="28"/>
      <c r="Q653" s="27" t="s">
        <v>21</v>
      </c>
      <c r="R653" s="27" t="s">
        <v>348</v>
      </c>
    </row>
    <row r="654" spans="1:18" x14ac:dyDescent="0.25">
      <c r="A654">
        <v>28893</v>
      </c>
      <c r="B654" t="s">
        <v>266</v>
      </c>
      <c r="C654" t="s">
        <v>267</v>
      </c>
      <c r="D654" t="s">
        <v>88</v>
      </c>
      <c r="E654">
        <v>160</v>
      </c>
      <c r="F654">
        <v>51</v>
      </c>
      <c r="G654" s="1">
        <v>42755</v>
      </c>
      <c r="I654">
        <v>72.576922999999994</v>
      </c>
      <c r="J654">
        <v>-3</v>
      </c>
      <c r="N654" s="25" t="s">
        <v>912</v>
      </c>
      <c r="O654" s="25" t="s">
        <v>913</v>
      </c>
      <c r="P654" s="26"/>
      <c r="Q654" s="25" t="s">
        <v>33</v>
      </c>
      <c r="R654" s="25" t="s">
        <v>350</v>
      </c>
    </row>
    <row r="655" spans="1:18" x14ac:dyDescent="0.25">
      <c r="A655">
        <v>28892</v>
      </c>
      <c r="B655" t="s">
        <v>457</v>
      </c>
      <c r="C655" t="s">
        <v>458</v>
      </c>
      <c r="D655" t="s">
        <v>34</v>
      </c>
      <c r="E655">
        <v>299</v>
      </c>
      <c r="F655">
        <v>51</v>
      </c>
      <c r="G655" s="1">
        <v>42755</v>
      </c>
      <c r="H655">
        <v>2</v>
      </c>
      <c r="I655">
        <v>167.006079</v>
      </c>
      <c r="J655">
        <v>-1</v>
      </c>
      <c r="N655" s="27" t="s">
        <v>1817</v>
      </c>
      <c r="O655" s="27" t="s">
        <v>1818</v>
      </c>
      <c r="P655" s="28"/>
      <c r="Q655" s="27" t="s">
        <v>268</v>
      </c>
      <c r="R655" s="27" t="s">
        <v>47</v>
      </c>
    </row>
    <row r="656" spans="1:18" x14ac:dyDescent="0.25">
      <c r="A656">
        <v>28892</v>
      </c>
      <c r="B656" t="s">
        <v>249</v>
      </c>
      <c r="C656" t="s">
        <v>250</v>
      </c>
      <c r="D656" t="s">
        <v>50</v>
      </c>
      <c r="E656">
        <v>299</v>
      </c>
      <c r="F656">
        <v>51</v>
      </c>
      <c r="G656" s="1">
        <v>42755</v>
      </c>
      <c r="H656">
        <v>2</v>
      </c>
      <c r="I656">
        <v>12.21</v>
      </c>
      <c r="J656">
        <v>-1</v>
      </c>
      <c r="N656" s="25" t="s">
        <v>1819</v>
      </c>
      <c r="O656" s="25" t="s">
        <v>1820</v>
      </c>
      <c r="P656" s="26"/>
      <c r="Q656" s="25" t="s">
        <v>1466</v>
      </c>
      <c r="R656" s="25" t="s">
        <v>350</v>
      </c>
    </row>
    <row r="657" spans="1:18" x14ac:dyDescent="0.25">
      <c r="A657">
        <v>28892</v>
      </c>
      <c r="B657" t="s">
        <v>171</v>
      </c>
      <c r="C657" t="s">
        <v>172</v>
      </c>
      <c r="D657" t="s">
        <v>85</v>
      </c>
      <c r="E657">
        <v>299</v>
      </c>
      <c r="F657">
        <v>51</v>
      </c>
      <c r="G657" s="1">
        <v>42755</v>
      </c>
      <c r="H657">
        <v>2</v>
      </c>
      <c r="I657">
        <v>63.048000000000002</v>
      </c>
      <c r="J657">
        <v>-1</v>
      </c>
      <c r="N657" s="27" t="s">
        <v>330</v>
      </c>
      <c r="O657" s="27" t="s">
        <v>331</v>
      </c>
      <c r="P657" s="28"/>
      <c r="Q657" s="27" t="s">
        <v>33</v>
      </c>
      <c r="R657" s="27" t="s">
        <v>349</v>
      </c>
    </row>
    <row r="658" spans="1:18" x14ac:dyDescent="0.25">
      <c r="A658">
        <v>28891</v>
      </c>
      <c r="B658" t="s">
        <v>491</v>
      </c>
      <c r="C658" t="s">
        <v>492</v>
      </c>
      <c r="D658" t="s">
        <v>122</v>
      </c>
      <c r="E658">
        <v>456</v>
      </c>
      <c r="F658">
        <v>51</v>
      </c>
      <c r="G658" s="1">
        <v>42755</v>
      </c>
      <c r="H658">
        <v>2</v>
      </c>
      <c r="I658">
        <v>225</v>
      </c>
      <c r="J658">
        <v>-1</v>
      </c>
      <c r="N658" s="25" t="s">
        <v>1821</v>
      </c>
      <c r="O658" s="25" t="s">
        <v>1822</v>
      </c>
      <c r="P658" s="26"/>
      <c r="Q658" s="25" t="s">
        <v>85</v>
      </c>
      <c r="R658" s="25" t="s">
        <v>349</v>
      </c>
    </row>
    <row r="659" spans="1:18" x14ac:dyDescent="0.25">
      <c r="A659">
        <v>28890</v>
      </c>
      <c r="B659" t="s">
        <v>840</v>
      </c>
      <c r="C659" t="s">
        <v>841</v>
      </c>
      <c r="D659" t="s">
        <v>450</v>
      </c>
      <c r="E659">
        <v>456</v>
      </c>
      <c r="F659">
        <v>51</v>
      </c>
      <c r="G659" s="1">
        <v>42755</v>
      </c>
      <c r="H659">
        <v>2</v>
      </c>
      <c r="I659">
        <v>21.5518</v>
      </c>
      <c r="J659">
        <v>-2</v>
      </c>
      <c r="N659" s="27" t="s">
        <v>794</v>
      </c>
      <c r="O659" s="27" t="s">
        <v>795</v>
      </c>
      <c r="P659" s="28">
        <v>42681</v>
      </c>
      <c r="Q659" s="27" t="s">
        <v>122</v>
      </c>
      <c r="R659" s="27" t="s">
        <v>339</v>
      </c>
    </row>
    <row r="660" spans="1:18" x14ac:dyDescent="0.25">
      <c r="A660">
        <v>28890</v>
      </c>
      <c r="B660" t="s">
        <v>879</v>
      </c>
      <c r="C660" t="s">
        <v>880</v>
      </c>
      <c r="D660" t="s">
        <v>450</v>
      </c>
      <c r="E660">
        <v>456</v>
      </c>
      <c r="F660">
        <v>51</v>
      </c>
      <c r="G660" s="1">
        <v>42755</v>
      </c>
      <c r="H660">
        <v>2</v>
      </c>
      <c r="I660">
        <v>21.5518</v>
      </c>
      <c r="J660">
        <v>-1</v>
      </c>
      <c r="N660" s="25" t="s">
        <v>1823</v>
      </c>
      <c r="O660" s="25" t="s">
        <v>1824</v>
      </c>
      <c r="P660" s="26"/>
      <c r="Q660" s="25" t="s">
        <v>21</v>
      </c>
      <c r="R660" s="25" t="s">
        <v>348</v>
      </c>
    </row>
    <row r="661" spans="1:18" x14ac:dyDescent="0.25">
      <c r="A661">
        <v>28889</v>
      </c>
      <c r="B661" t="s">
        <v>162</v>
      </c>
      <c r="C661" t="s">
        <v>163</v>
      </c>
      <c r="D661" t="s">
        <v>450</v>
      </c>
      <c r="E661" t="s">
        <v>64</v>
      </c>
      <c r="F661">
        <v>51</v>
      </c>
      <c r="G661" s="1">
        <v>42755</v>
      </c>
      <c r="H661">
        <v>2</v>
      </c>
      <c r="I661">
        <v>30.172499999999999</v>
      </c>
      <c r="J661">
        <v>-1</v>
      </c>
      <c r="N661" s="27" t="s">
        <v>39</v>
      </c>
      <c r="O661" s="27" t="s">
        <v>1825</v>
      </c>
      <c r="P661" s="28"/>
      <c r="Q661" s="27" t="s">
        <v>41</v>
      </c>
      <c r="R661" s="27" t="s">
        <v>350</v>
      </c>
    </row>
    <row r="662" spans="1:18" x14ac:dyDescent="0.25">
      <c r="A662">
        <v>28889</v>
      </c>
      <c r="B662" t="s">
        <v>881</v>
      </c>
      <c r="C662" t="s">
        <v>882</v>
      </c>
      <c r="D662" t="s">
        <v>450</v>
      </c>
      <c r="E662" t="s">
        <v>64</v>
      </c>
      <c r="F662">
        <v>51</v>
      </c>
      <c r="G662" s="1">
        <v>42755</v>
      </c>
      <c r="H662">
        <v>2</v>
      </c>
      <c r="I662">
        <v>38.793199999999999</v>
      </c>
      <c r="J662">
        <v>-1</v>
      </c>
      <c r="N662" s="25" t="s">
        <v>111</v>
      </c>
      <c r="O662" s="25" t="s">
        <v>112</v>
      </c>
      <c r="P662" s="26"/>
      <c r="Q662" s="25" t="s">
        <v>21</v>
      </c>
      <c r="R662" s="25" t="s">
        <v>348</v>
      </c>
    </row>
    <row r="663" spans="1:18" x14ac:dyDescent="0.25">
      <c r="A663">
        <v>28889</v>
      </c>
      <c r="B663" t="s">
        <v>164</v>
      </c>
      <c r="C663" t="s">
        <v>165</v>
      </c>
      <c r="D663" t="s">
        <v>450</v>
      </c>
      <c r="E663" t="s">
        <v>64</v>
      </c>
      <c r="F663">
        <v>51</v>
      </c>
      <c r="G663" s="1">
        <v>42755</v>
      </c>
      <c r="H663">
        <v>2</v>
      </c>
      <c r="I663">
        <v>30.172499999999999</v>
      </c>
      <c r="J663">
        <v>-1</v>
      </c>
      <c r="N663" s="27" t="s">
        <v>243</v>
      </c>
      <c r="O663" s="27" t="s">
        <v>244</v>
      </c>
      <c r="P663" s="28"/>
      <c r="Q663" s="27" t="s">
        <v>41</v>
      </c>
      <c r="R663" s="27" t="s">
        <v>350</v>
      </c>
    </row>
    <row r="664" spans="1:18" x14ac:dyDescent="0.25">
      <c r="A664">
        <v>28889</v>
      </c>
      <c r="B664" t="s">
        <v>166</v>
      </c>
      <c r="C664" t="s">
        <v>167</v>
      </c>
      <c r="D664" t="s">
        <v>450</v>
      </c>
      <c r="E664" t="s">
        <v>64</v>
      </c>
      <c r="F664">
        <v>51</v>
      </c>
      <c r="G664" s="1">
        <v>42755</v>
      </c>
      <c r="H664">
        <v>2</v>
      </c>
      <c r="I664">
        <v>30.172499999999999</v>
      </c>
      <c r="J664">
        <v>-1</v>
      </c>
      <c r="N664" s="25" t="s">
        <v>1826</v>
      </c>
      <c r="O664" s="25" t="s">
        <v>1827</v>
      </c>
      <c r="P664" s="26">
        <v>42516</v>
      </c>
      <c r="Q664" s="25" t="s">
        <v>122</v>
      </c>
      <c r="R664" s="25" t="s">
        <v>339</v>
      </c>
    </row>
    <row r="665" spans="1:18" x14ac:dyDescent="0.25">
      <c r="A665">
        <v>28888</v>
      </c>
      <c r="B665" t="s">
        <v>179</v>
      </c>
      <c r="C665" t="s">
        <v>180</v>
      </c>
      <c r="D665" t="s">
        <v>21</v>
      </c>
      <c r="E665">
        <v>551</v>
      </c>
      <c r="F665">
        <v>51</v>
      </c>
      <c r="G665" s="1">
        <v>42755</v>
      </c>
      <c r="H665">
        <v>2</v>
      </c>
      <c r="I665">
        <v>156.57493500000001</v>
      </c>
      <c r="J665">
        <v>-1</v>
      </c>
      <c r="N665" s="27" t="s">
        <v>1828</v>
      </c>
      <c r="O665" s="27" t="s">
        <v>1829</v>
      </c>
      <c r="P665" s="28"/>
      <c r="Q665" s="27" t="s">
        <v>74</v>
      </c>
      <c r="R665" s="27" t="s">
        <v>339</v>
      </c>
    </row>
    <row r="666" spans="1:18" x14ac:dyDescent="0.25">
      <c r="A666">
        <v>28887</v>
      </c>
      <c r="B666" t="s">
        <v>252</v>
      </c>
      <c r="C666" t="s">
        <v>253</v>
      </c>
      <c r="D666" t="s">
        <v>34</v>
      </c>
      <c r="E666">
        <v>519</v>
      </c>
      <c r="F666">
        <v>51</v>
      </c>
      <c r="G666" s="1">
        <v>42755</v>
      </c>
      <c r="H666">
        <v>2</v>
      </c>
      <c r="I666">
        <v>252.09887599999999</v>
      </c>
      <c r="J666">
        <v>-1</v>
      </c>
      <c r="N666" s="25" t="s">
        <v>527</v>
      </c>
      <c r="O666" s="25" t="s">
        <v>528</v>
      </c>
      <c r="P666" s="26"/>
      <c r="Q666" s="25" t="s">
        <v>47</v>
      </c>
      <c r="R666" s="25" t="s">
        <v>47</v>
      </c>
    </row>
    <row r="667" spans="1:18" x14ac:dyDescent="0.25">
      <c r="A667">
        <v>28887</v>
      </c>
      <c r="B667" t="s">
        <v>77</v>
      </c>
      <c r="C667" t="s">
        <v>78</v>
      </c>
      <c r="D667" t="s">
        <v>50</v>
      </c>
      <c r="E667">
        <v>519</v>
      </c>
      <c r="F667">
        <v>51</v>
      </c>
      <c r="G667" s="1">
        <v>42755</v>
      </c>
      <c r="H667">
        <v>2</v>
      </c>
      <c r="I667">
        <v>9.99</v>
      </c>
      <c r="J667">
        <v>-2</v>
      </c>
      <c r="N667" s="27" t="s">
        <v>89</v>
      </c>
      <c r="O667" s="27" t="s">
        <v>90</v>
      </c>
      <c r="P667" s="28"/>
      <c r="Q667" s="27" t="s">
        <v>17</v>
      </c>
      <c r="R667" s="27" t="s">
        <v>339</v>
      </c>
    </row>
    <row r="668" spans="1:18" x14ac:dyDescent="0.25">
      <c r="A668">
        <v>28887</v>
      </c>
      <c r="B668" t="s">
        <v>79</v>
      </c>
      <c r="C668" t="s">
        <v>80</v>
      </c>
      <c r="D668" t="s">
        <v>50</v>
      </c>
      <c r="E668">
        <v>519</v>
      </c>
      <c r="F668">
        <v>51</v>
      </c>
      <c r="G668" s="1">
        <v>42755</v>
      </c>
      <c r="H668">
        <v>2</v>
      </c>
      <c r="I668">
        <v>9.99</v>
      </c>
      <c r="J668">
        <v>-2</v>
      </c>
      <c r="N668" s="25" t="s">
        <v>216</v>
      </c>
      <c r="O668" s="25" t="s">
        <v>217</v>
      </c>
      <c r="P668" s="26"/>
      <c r="Q668" s="25" t="s">
        <v>17</v>
      </c>
      <c r="R668" s="25" t="s">
        <v>339</v>
      </c>
    </row>
    <row r="669" spans="1:18" x14ac:dyDescent="0.25">
      <c r="A669">
        <v>28887</v>
      </c>
      <c r="B669" t="s">
        <v>143</v>
      </c>
      <c r="C669" t="s">
        <v>144</v>
      </c>
      <c r="D669" t="s">
        <v>50</v>
      </c>
      <c r="E669">
        <v>519</v>
      </c>
      <c r="F669">
        <v>51</v>
      </c>
      <c r="G669" s="1">
        <v>42755</v>
      </c>
      <c r="H669">
        <v>2</v>
      </c>
      <c r="I669">
        <v>9.99</v>
      </c>
      <c r="J669">
        <v>-2</v>
      </c>
      <c r="N669" s="27" t="s">
        <v>29</v>
      </c>
      <c r="O669" s="27" t="s">
        <v>30</v>
      </c>
      <c r="P669" s="28"/>
      <c r="Q669" s="27" t="s">
        <v>21</v>
      </c>
      <c r="R669" s="27" t="s">
        <v>348</v>
      </c>
    </row>
    <row r="670" spans="1:18" x14ac:dyDescent="0.25">
      <c r="A670">
        <v>28887</v>
      </c>
      <c r="B670" t="s">
        <v>81</v>
      </c>
      <c r="C670" t="s">
        <v>82</v>
      </c>
      <c r="D670" t="s">
        <v>50</v>
      </c>
      <c r="E670">
        <v>519</v>
      </c>
      <c r="F670">
        <v>51</v>
      </c>
      <c r="G670" s="1">
        <v>42755</v>
      </c>
      <c r="H670">
        <v>2</v>
      </c>
      <c r="I670">
        <v>9.99</v>
      </c>
      <c r="J670">
        <v>-2</v>
      </c>
      <c r="N670" s="25" t="s">
        <v>55</v>
      </c>
      <c r="O670" s="25" t="s">
        <v>56</v>
      </c>
      <c r="P670" s="26"/>
      <c r="Q670" s="25" t="s">
        <v>17</v>
      </c>
      <c r="R670" s="25" t="s">
        <v>339</v>
      </c>
    </row>
    <row r="671" spans="1:18" x14ac:dyDescent="0.25">
      <c r="A671">
        <v>28887</v>
      </c>
      <c r="B671" t="s">
        <v>212</v>
      </c>
      <c r="C671" t="s">
        <v>213</v>
      </c>
      <c r="D671" t="s">
        <v>61</v>
      </c>
      <c r="E671">
        <v>519</v>
      </c>
      <c r="F671">
        <v>51</v>
      </c>
      <c r="G671" s="1">
        <v>42755</v>
      </c>
      <c r="H671">
        <v>2</v>
      </c>
      <c r="I671">
        <v>181.03448299999999</v>
      </c>
      <c r="J671">
        <v>-1</v>
      </c>
      <c r="N671" s="27" t="s">
        <v>57</v>
      </c>
      <c r="O671" s="27" t="s">
        <v>58</v>
      </c>
      <c r="P671" s="28"/>
      <c r="Q671" s="27" t="s">
        <v>17</v>
      </c>
      <c r="R671" s="27" t="s">
        <v>339</v>
      </c>
    </row>
    <row r="672" spans="1:18" x14ac:dyDescent="0.25">
      <c r="A672">
        <v>28887</v>
      </c>
      <c r="B672" t="s">
        <v>398</v>
      </c>
      <c r="C672" t="s">
        <v>399</v>
      </c>
      <c r="D672" t="s">
        <v>61</v>
      </c>
      <c r="E672">
        <v>519</v>
      </c>
      <c r="F672">
        <v>51</v>
      </c>
      <c r="G672" s="1">
        <v>42755</v>
      </c>
      <c r="H672">
        <v>2</v>
      </c>
      <c r="I672">
        <v>189.65517199999999</v>
      </c>
      <c r="J672">
        <v>-1</v>
      </c>
      <c r="N672" s="25" t="s">
        <v>53</v>
      </c>
      <c r="O672" s="25" t="s">
        <v>54</v>
      </c>
      <c r="P672" s="26"/>
      <c r="Q672" s="25" t="s">
        <v>17</v>
      </c>
      <c r="R672" s="25" t="s">
        <v>339</v>
      </c>
    </row>
    <row r="673" spans="1:18" x14ac:dyDescent="0.25">
      <c r="A673">
        <v>28887</v>
      </c>
      <c r="B673" t="s">
        <v>490</v>
      </c>
      <c r="C673" t="s">
        <v>754</v>
      </c>
      <c r="D673" t="s">
        <v>34</v>
      </c>
      <c r="E673">
        <v>519</v>
      </c>
      <c r="F673">
        <v>51</v>
      </c>
      <c r="G673" s="1">
        <v>42755</v>
      </c>
      <c r="H673">
        <v>2</v>
      </c>
      <c r="I673">
        <v>125.966292</v>
      </c>
      <c r="J673">
        <v>-2</v>
      </c>
      <c r="N673" s="27" t="s">
        <v>881</v>
      </c>
      <c r="O673" s="27" t="s">
        <v>882</v>
      </c>
      <c r="P673" s="28"/>
      <c r="Q673" s="27" t="s">
        <v>450</v>
      </c>
      <c r="R673" s="27" t="s">
        <v>351</v>
      </c>
    </row>
    <row r="674" spans="1:18" x14ac:dyDescent="0.25">
      <c r="A674">
        <v>28887</v>
      </c>
      <c r="B674" t="s">
        <v>251</v>
      </c>
      <c r="C674" t="s">
        <v>588</v>
      </c>
      <c r="D674" t="s">
        <v>97</v>
      </c>
      <c r="E674">
        <v>519</v>
      </c>
      <c r="F674">
        <v>51</v>
      </c>
      <c r="G674" s="1">
        <v>42755</v>
      </c>
      <c r="H674">
        <v>2</v>
      </c>
      <c r="I674">
        <v>112.069</v>
      </c>
      <c r="J674">
        <v>-5</v>
      </c>
      <c r="N674" s="25" t="s">
        <v>958</v>
      </c>
      <c r="O674" s="25" t="s">
        <v>959</v>
      </c>
      <c r="P674" s="26"/>
      <c r="Q674" s="25" t="s">
        <v>450</v>
      </c>
      <c r="R674" s="25" t="s">
        <v>351</v>
      </c>
    </row>
    <row r="675" spans="1:18" x14ac:dyDescent="0.25">
      <c r="A675">
        <v>28886</v>
      </c>
      <c r="B675" t="s">
        <v>141</v>
      </c>
      <c r="C675" t="s">
        <v>142</v>
      </c>
      <c r="D675" t="s">
        <v>88</v>
      </c>
      <c r="E675">
        <v>46</v>
      </c>
      <c r="F675">
        <v>51</v>
      </c>
      <c r="G675" s="1">
        <v>42755</v>
      </c>
      <c r="H675">
        <v>2</v>
      </c>
      <c r="I675">
        <v>42.18</v>
      </c>
      <c r="J675">
        <v>-1</v>
      </c>
      <c r="N675" s="27" t="s">
        <v>592</v>
      </c>
      <c r="O675" s="27" t="s">
        <v>593</v>
      </c>
      <c r="P675" s="28"/>
      <c r="Q675" s="27" t="s">
        <v>65</v>
      </c>
      <c r="R675" s="27" t="s">
        <v>350</v>
      </c>
    </row>
    <row r="676" spans="1:18" x14ac:dyDescent="0.25">
      <c r="A676">
        <v>28886</v>
      </c>
      <c r="B676" t="s">
        <v>249</v>
      </c>
      <c r="C676" t="s">
        <v>250</v>
      </c>
      <c r="D676" t="s">
        <v>50</v>
      </c>
      <c r="E676">
        <v>46</v>
      </c>
      <c r="F676">
        <v>51</v>
      </c>
      <c r="G676" s="1">
        <v>42755</v>
      </c>
      <c r="H676">
        <v>2</v>
      </c>
      <c r="I676">
        <v>15.54</v>
      </c>
      <c r="J676">
        <v>-1</v>
      </c>
      <c r="N676" s="25" t="s">
        <v>189</v>
      </c>
      <c r="O676" s="25" t="s">
        <v>190</v>
      </c>
      <c r="P676" s="26"/>
      <c r="Q676" s="25" t="s">
        <v>41</v>
      </c>
      <c r="R676" s="25" t="s">
        <v>350</v>
      </c>
    </row>
    <row r="677" spans="1:18" x14ac:dyDescent="0.25">
      <c r="A677">
        <v>28886</v>
      </c>
      <c r="B677" t="s">
        <v>171</v>
      </c>
      <c r="C677" t="s">
        <v>172</v>
      </c>
      <c r="D677" t="s">
        <v>85</v>
      </c>
      <c r="E677">
        <v>46</v>
      </c>
      <c r="F677">
        <v>51</v>
      </c>
      <c r="G677" s="1">
        <v>42755</v>
      </c>
      <c r="H677">
        <v>2</v>
      </c>
      <c r="I677">
        <v>65.412300000000002</v>
      </c>
      <c r="J677">
        <v>-1</v>
      </c>
      <c r="N677" s="27" t="s">
        <v>470</v>
      </c>
      <c r="O677" s="27" t="s">
        <v>1830</v>
      </c>
      <c r="P677" s="28"/>
      <c r="Q677" s="27" t="s">
        <v>50</v>
      </c>
      <c r="R677" s="27" t="s">
        <v>350</v>
      </c>
    </row>
    <row r="678" spans="1:18" x14ac:dyDescent="0.25">
      <c r="A678">
        <v>28885</v>
      </c>
      <c r="B678" t="s">
        <v>251</v>
      </c>
      <c r="C678" t="s">
        <v>588</v>
      </c>
      <c r="D678" t="s">
        <v>97</v>
      </c>
      <c r="E678">
        <v>26</v>
      </c>
      <c r="F678">
        <v>51</v>
      </c>
      <c r="G678" s="1">
        <v>42755</v>
      </c>
      <c r="H678">
        <v>2</v>
      </c>
      <c r="I678">
        <v>112.069</v>
      </c>
      <c r="J678">
        <v>-3</v>
      </c>
      <c r="N678" s="25" t="s">
        <v>435</v>
      </c>
      <c r="O678" s="25" t="s">
        <v>436</v>
      </c>
      <c r="P678" s="26"/>
      <c r="Q678" s="25" t="s">
        <v>450</v>
      </c>
      <c r="R678" s="25" t="s">
        <v>351</v>
      </c>
    </row>
    <row r="679" spans="1:18" x14ac:dyDescent="0.25">
      <c r="A679">
        <v>28885</v>
      </c>
      <c r="B679" t="s">
        <v>883</v>
      </c>
      <c r="C679" t="s">
        <v>884</v>
      </c>
      <c r="D679" t="s">
        <v>33</v>
      </c>
      <c r="E679">
        <v>26</v>
      </c>
      <c r="F679">
        <v>51</v>
      </c>
      <c r="G679" s="1">
        <v>42755</v>
      </c>
      <c r="H679">
        <v>2</v>
      </c>
      <c r="I679">
        <v>309.790909</v>
      </c>
      <c r="J679">
        <v>-2</v>
      </c>
      <c r="N679" s="27" t="s">
        <v>332</v>
      </c>
      <c r="O679" s="27" t="s">
        <v>333</v>
      </c>
      <c r="P679" s="28"/>
      <c r="Q679" s="27" t="s">
        <v>21</v>
      </c>
      <c r="R679" s="27" t="s">
        <v>348</v>
      </c>
    </row>
    <row r="680" spans="1:18" x14ac:dyDescent="0.25">
      <c r="A680">
        <v>28884</v>
      </c>
      <c r="B680" t="s">
        <v>251</v>
      </c>
      <c r="C680" t="s">
        <v>588</v>
      </c>
      <c r="D680" t="s">
        <v>97</v>
      </c>
      <c r="E680" t="s">
        <v>64</v>
      </c>
      <c r="F680">
        <v>51</v>
      </c>
      <c r="G680" s="1">
        <v>42755</v>
      </c>
      <c r="H680">
        <v>2</v>
      </c>
      <c r="I680">
        <v>189.65520000000001</v>
      </c>
      <c r="J680">
        <v>-1</v>
      </c>
      <c r="N680" s="25" t="s">
        <v>361</v>
      </c>
      <c r="O680" s="25" t="s">
        <v>1831</v>
      </c>
      <c r="P680" s="26"/>
      <c r="Q680" s="25" t="s">
        <v>50</v>
      </c>
      <c r="R680" s="25" t="s">
        <v>350</v>
      </c>
    </row>
    <row r="681" spans="1:18" x14ac:dyDescent="0.25">
      <c r="A681">
        <v>28883</v>
      </c>
      <c r="B681" t="s">
        <v>829</v>
      </c>
      <c r="C681" t="s">
        <v>170</v>
      </c>
      <c r="D681" t="s">
        <v>34</v>
      </c>
      <c r="E681">
        <v>299</v>
      </c>
      <c r="F681">
        <v>51</v>
      </c>
      <c r="G681" s="1">
        <v>42755</v>
      </c>
      <c r="I681">
        <v>132.84574499999999</v>
      </c>
      <c r="J681">
        <v>-2</v>
      </c>
      <c r="N681" s="27" t="s">
        <v>827</v>
      </c>
      <c r="O681" s="27" t="s">
        <v>828</v>
      </c>
      <c r="P681" s="28"/>
      <c r="Q681" s="27" t="s">
        <v>21</v>
      </c>
      <c r="R681" s="27" t="s">
        <v>348</v>
      </c>
    </row>
    <row r="682" spans="1:18" x14ac:dyDescent="0.25">
      <c r="A682">
        <v>28882</v>
      </c>
      <c r="B682" t="s">
        <v>251</v>
      </c>
      <c r="C682" t="s">
        <v>588</v>
      </c>
      <c r="D682" t="s">
        <v>97</v>
      </c>
      <c r="E682">
        <v>299</v>
      </c>
      <c r="F682">
        <v>51</v>
      </c>
      <c r="G682" s="1">
        <v>42755</v>
      </c>
      <c r="H682">
        <v>2</v>
      </c>
      <c r="I682">
        <v>107.7587</v>
      </c>
      <c r="J682">
        <v>-1</v>
      </c>
      <c r="N682" s="25" t="s">
        <v>429</v>
      </c>
      <c r="O682" s="25" t="s">
        <v>430</v>
      </c>
      <c r="P682" s="26"/>
      <c r="Q682" s="25" t="s">
        <v>47</v>
      </c>
      <c r="R682" s="25" t="s">
        <v>47</v>
      </c>
    </row>
    <row r="683" spans="1:18" x14ac:dyDescent="0.25">
      <c r="A683">
        <v>28881</v>
      </c>
      <c r="B683" t="s">
        <v>287</v>
      </c>
      <c r="C683" t="s">
        <v>288</v>
      </c>
      <c r="D683" t="s">
        <v>34</v>
      </c>
      <c r="E683">
        <v>374</v>
      </c>
      <c r="F683">
        <v>51</v>
      </c>
      <c r="G683" s="1">
        <v>42755</v>
      </c>
      <c r="I683">
        <v>306.72606400000001</v>
      </c>
      <c r="J683">
        <v>-1</v>
      </c>
      <c r="N683" s="27" t="s">
        <v>391</v>
      </c>
      <c r="O683" s="27" t="s">
        <v>392</v>
      </c>
      <c r="P683" s="28"/>
      <c r="Q683" s="27" t="s">
        <v>117</v>
      </c>
      <c r="R683" s="27" t="s">
        <v>350</v>
      </c>
    </row>
    <row r="684" spans="1:18" x14ac:dyDescent="0.25">
      <c r="A684">
        <v>28881</v>
      </c>
      <c r="B684" t="s">
        <v>209</v>
      </c>
      <c r="C684" t="s">
        <v>599</v>
      </c>
      <c r="D684" t="s">
        <v>41</v>
      </c>
      <c r="E684">
        <v>374</v>
      </c>
      <c r="F684">
        <v>51</v>
      </c>
      <c r="G684" s="1">
        <v>42755</v>
      </c>
      <c r="I684">
        <v>39.276922999999996</v>
      </c>
      <c r="J684">
        <v>-1</v>
      </c>
      <c r="N684" s="25" t="s">
        <v>433</v>
      </c>
      <c r="O684" s="25" t="s">
        <v>434</v>
      </c>
      <c r="P684" s="26"/>
      <c r="Q684" s="25" t="s">
        <v>450</v>
      </c>
      <c r="R684" s="25" t="s">
        <v>351</v>
      </c>
    </row>
    <row r="685" spans="1:18" x14ac:dyDescent="0.25">
      <c r="A685">
        <v>28881</v>
      </c>
      <c r="B685" t="s">
        <v>425</v>
      </c>
      <c r="C685" t="s">
        <v>426</v>
      </c>
      <c r="D685" t="s">
        <v>461</v>
      </c>
      <c r="E685">
        <v>374</v>
      </c>
      <c r="F685">
        <v>51</v>
      </c>
      <c r="G685" s="1">
        <v>42755</v>
      </c>
      <c r="I685">
        <v>39.350417999999998</v>
      </c>
      <c r="J685">
        <v>-6</v>
      </c>
      <c r="N685" s="27" t="s">
        <v>875</v>
      </c>
      <c r="O685" s="27" t="s">
        <v>876</v>
      </c>
      <c r="P685" s="28"/>
      <c r="Q685" s="27" t="s">
        <v>65</v>
      </c>
      <c r="R685" s="27" t="s">
        <v>350</v>
      </c>
    </row>
    <row r="686" spans="1:18" x14ac:dyDescent="0.25">
      <c r="A686">
        <v>28881</v>
      </c>
      <c r="B686" t="s">
        <v>885</v>
      </c>
      <c r="C686" t="s">
        <v>886</v>
      </c>
      <c r="D686" t="s">
        <v>50</v>
      </c>
      <c r="E686">
        <v>374</v>
      </c>
      <c r="F686">
        <v>51</v>
      </c>
      <c r="G686" s="1">
        <v>42755</v>
      </c>
      <c r="I686">
        <v>14.43</v>
      </c>
      <c r="J686">
        <v>-1</v>
      </c>
      <c r="N686" s="25" t="s">
        <v>877</v>
      </c>
      <c r="O686" s="25" t="s">
        <v>878</v>
      </c>
      <c r="P686" s="26"/>
      <c r="Q686" s="25" t="s">
        <v>65</v>
      </c>
      <c r="R686" s="25" t="s">
        <v>350</v>
      </c>
    </row>
    <row r="687" spans="1:18" x14ac:dyDescent="0.25">
      <c r="A687">
        <v>28881</v>
      </c>
      <c r="B687" t="s">
        <v>62</v>
      </c>
      <c r="C687" t="s">
        <v>63</v>
      </c>
      <c r="D687" t="s">
        <v>50</v>
      </c>
      <c r="E687">
        <v>374</v>
      </c>
      <c r="F687">
        <v>51</v>
      </c>
      <c r="G687" s="1">
        <v>42755</v>
      </c>
      <c r="I687">
        <v>115</v>
      </c>
      <c r="J687">
        <v>-10</v>
      </c>
      <c r="N687" s="27" t="s">
        <v>1832</v>
      </c>
      <c r="O687" s="27" t="s">
        <v>1833</v>
      </c>
      <c r="P687" s="28"/>
      <c r="Q687" s="27" t="s">
        <v>44</v>
      </c>
      <c r="R687" s="27" t="s">
        <v>348</v>
      </c>
    </row>
    <row r="688" spans="1:18" x14ac:dyDescent="0.25">
      <c r="A688">
        <v>28881</v>
      </c>
      <c r="B688" t="s">
        <v>39</v>
      </c>
      <c r="C688" t="s">
        <v>40</v>
      </c>
      <c r="D688" t="s">
        <v>41</v>
      </c>
      <c r="E688">
        <v>374</v>
      </c>
      <c r="F688">
        <v>51</v>
      </c>
      <c r="G688" s="1">
        <v>42755</v>
      </c>
      <c r="I688">
        <v>25.615385</v>
      </c>
      <c r="J688">
        <v>-3</v>
      </c>
      <c r="N688" s="25" t="s">
        <v>275</v>
      </c>
      <c r="O688" s="25" t="s">
        <v>276</v>
      </c>
      <c r="P688" s="26"/>
      <c r="Q688" s="25" t="s">
        <v>21</v>
      </c>
      <c r="R688" s="25" t="s">
        <v>348</v>
      </c>
    </row>
    <row r="689" spans="1:18" x14ac:dyDescent="0.25">
      <c r="A689">
        <v>28881</v>
      </c>
      <c r="B689" t="s">
        <v>145</v>
      </c>
      <c r="C689" t="s">
        <v>146</v>
      </c>
      <c r="D689" t="s">
        <v>41</v>
      </c>
      <c r="E689">
        <v>374</v>
      </c>
      <c r="F689">
        <v>51</v>
      </c>
      <c r="G689" s="1">
        <v>42755</v>
      </c>
      <c r="I689">
        <v>25.615385</v>
      </c>
      <c r="J689">
        <v>-5</v>
      </c>
      <c r="N689" s="27" t="s">
        <v>775</v>
      </c>
      <c r="O689" s="27" t="s">
        <v>776</v>
      </c>
      <c r="P689" s="28"/>
      <c r="Q689" s="27" t="s">
        <v>17</v>
      </c>
      <c r="R689" s="27" t="s">
        <v>339</v>
      </c>
    </row>
    <row r="690" spans="1:18" x14ac:dyDescent="0.25">
      <c r="A690">
        <v>28881</v>
      </c>
      <c r="B690" t="s">
        <v>203</v>
      </c>
      <c r="C690" t="s">
        <v>204</v>
      </c>
      <c r="D690" t="s">
        <v>100</v>
      </c>
      <c r="E690">
        <v>374</v>
      </c>
      <c r="F690">
        <v>51</v>
      </c>
      <c r="G690" s="1">
        <v>42755</v>
      </c>
      <c r="I690">
        <v>263.68272000000002</v>
      </c>
      <c r="J690">
        <v>-3</v>
      </c>
      <c r="N690" s="25" t="s">
        <v>600</v>
      </c>
      <c r="O690" s="25" t="s">
        <v>601</v>
      </c>
      <c r="P690" s="26"/>
      <c r="Q690" s="25" t="s">
        <v>50</v>
      </c>
      <c r="R690" s="25" t="s">
        <v>350</v>
      </c>
    </row>
    <row r="691" spans="1:18" x14ac:dyDescent="0.25">
      <c r="A691">
        <v>28881</v>
      </c>
      <c r="B691" t="s">
        <v>155</v>
      </c>
      <c r="C691" t="s">
        <v>156</v>
      </c>
      <c r="D691" t="s">
        <v>100</v>
      </c>
      <c r="E691">
        <v>374</v>
      </c>
      <c r="F691">
        <v>51</v>
      </c>
      <c r="G691" s="1">
        <v>42755</v>
      </c>
      <c r="I691">
        <v>203.29205999999999</v>
      </c>
      <c r="J691">
        <v>-3</v>
      </c>
      <c r="N691" s="27" t="s">
        <v>669</v>
      </c>
      <c r="O691" s="27" t="s">
        <v>670</v>
      </c>
      <c r="P691" s="28"/>
      <c r="Q691" s="27" t="s">
        <v>88</v>
      </c>
      <c r="R691" s="27" t="s">
        <v>348</v>
      </c>
    </row>
    <row r="692" spans="1:18" x14ac:dyDescent="0.25">
      <c r="A692">
        <v>28881</v>
      </c>
      <c r="B692" t="s">
        <v>283</v>
      </c>
      <c r="C692" t="s">
        <v>284</v>
      </c>
      <c r="D692" t="s">
        <v>100</v>
      </c>
      <c r="E692">
        <v>374</v>
      </c>
      <c r="F692">
        <v>51</v>
      </c>
      <c r="G692" s="1">
        <v>42755</v>
      </c>
      <c r="I692">
        <v>342.32400000000001</v>
      </c>
      <c r="J692">
        <v>-1</v>
      </c>
      <c r="N692" s="25" t="s">
        <v>472</v>
      </c>
      <c r="O692" s="25" t="s">
        <v>473</v>
      </c>
      <c r="P692" s="26"/>
      <c r="Q692" s="25" t="s">
        <v>47</v>
      </c>
      <c r="R692" s="25" t="s">
        <v>47</v>
      </c>
    </row>
    <row r="693" spans="1:18" x14ac:dyDescent="0.25">
      <c r="A693">
        <v>28881</v>
      </c>
      <c r="B693" t="s">
        <v>101</v>
      </c>
      <c r="C693" t="s">
        <v>102</v>
      </c>
      <c r="D693" t="s">
        <v>21</v>
      </c>
      <c r="E693">
        <v>374</v>
      </c>
      <c r="F693">
        <v>51</v>
      </c>
      <c r="G693" s="1">
        <v>42755</v>
      </c>
      <c r="I693">
        <v>116.63924400000001</v>
      </c>
      <c r="J693">
        <v>-2</v>
      </c>
      <c r="N693" s="27" t="s">
        <v>406</v>
      </c>
      <c r="O693" s="27" t="s">
        <v>407</v>
      </c>
      <c r="P693" s="28"/>
      <c r="Q693" s="27" t="s">
        <v>41</v>
      </c>
      <c r="R693" s="27" t="s">
        <v>350</v>
      </c>
    </row>
    <row r="694" spans="1:18" x14ac:dyDescent="0.25">
      <c r="A694">
        <v>28881</v>
      </c>
      <c r="B694" t="s">
        <v>24</v>
      </c>
      <c r="C694" t="s">
        <v>25</v>
      </c>
      <c r="D694" t="s">
        <v>21</v>
      </c>
      <c r="E694">
        <v>374</v>
      </c>
      <c r="F694">
        <v>51</v>
      </c>
      <c r="G694" s="1">
        <v>42755</v>
      </c>
      <c r="I694">
        <v>99.512832000000003</v>
      </c>
      <c r="J694">
        <v>-10</v>
      </c>
      <c r="N694" s="25" t="s">
        <v>815</v>
      </c>
      <c r="O694" s="25" t="s">
        <v>816</v>
      </c>
      <c r="P694" s="26"/>
      <c r="Q694" s="25" t="s">
        <v>384</v>
      </c>
      <c r="R694" s="25" t="s">
        <v>47</v>
      </c>
    </row>
    <row r="695" spans="1:18" x14ac:dyDescent="0.25">
      <c r="A695">
        <v>28881</v>
      </c>
      <c r="B695" t="s">
        <v>251</v>
      </c>
      <c r="C695" t="s">
        <v>588</v>
      </c>
      <c r="D695" t="s">
        <v>97</v>
      </c>
      <c r="E695">
        <v>374</v>
      </c>
      <c r="F695">
        <v>51</v>
      </c>
      <c r="G695" s="1">
        <v>42755</v>
      </c>
      <c r="I695">
        <v>107.7587</v>
      </c>
      <c r="J695">
        <v>-10</v>
      </c>
      <c r="N695" s="27" t="s">
        <v>476</v>
      </c>
      <c r="O695" s="27" t="s">
        <v>477</v>
      </c>
      <c r="P695" s="28"/>
      <c r="Q695" s="27" t="s">
        <v>41</v>
      </c>
      <c r="R695" s="27" t="s">
        <v>350</v>
      </c>
    </row>
    <row r="696" spans="1:18" x14ac:dyDescent="0.25">
      <c r="A696">
        <v>28881</v>
      </c>
      <c r="B696" t="s">
        <v>125</v>
      </c>
      <c r="C696" t="s">
        <v>126</v>
      </c>
      <c r="D696" t="s">
        <v>34</v>
      </c>
      <c r="E696">
        <v>374</v>
      </c>
      <c r="F696">
        <v>51</v>
      </c>
      <c r="G696" s="1">
        <v>42755</v>
      </c>
      <c r="I696">
        <v>163.65206499999999</v>
      </c>
      <c r="J696">
        <v>-3</v>
      </c>
      <c r="N696" s="25" t="s">
        <v>519</v>
      </c>
      <c r="O696" s="25" t="s">
        <v>520</v>
      </c>
      <c r="P696" s="26"/>
      <c r="Q696" s="25" t="s">
        <v>50</v>
      </c>
      <c r="R696" s="25" t="s">
        <v>350</v>
      </c>
    </row>
    <row r="697" spans="1:18" x14ac:dyDescent="0.25">
      <c r="A697">
        <v>28881</v>
      </c>
      <c r="B697" t="s">
        <v>457</v>
      </c>
      <c r="C697" t="s">
        <v>458</v>
      </c>
      <c r="D697" t="s">
        <v>34</v>
      </c>
      <c r="E697">
        <v>374</v>
      </c>
      <c r="F697">
        <v>51</v>
      </c>
      <c r="G697" s="1">
        <v>42755</v>
      </c>
      <c r="I697">
        <v>167.006079</v>
      </c>
      <c r="J697">
        <v>-1</v>
      </c>
      <c r="N697" s="27" t="s">
        <v>1834</v>
      </c>
      <c r="O697" s="27" t="s">
        <v>1835</v>
      </c>
      <c r="P697" s="28"/>
      <c r="Q697" s="27" t="s">
        <v>41</v>
      </c>
      <c r="R697" s="27" t="s">
        <v>350</v>
      </c>
    </row>
    <row r="698" spans="1:18" x14ac:dyDescent="0.25">
      <c r="A698">
        <v>28881</v>
      </c>
      <c r="B698" t="s">
        <v>455</v>
      </c>
      <c r="C698" t="s">
        <v>456</v>
      </c>
      <c r="D698" t="s">
        <v>34</v>
      </c>
      <c r="E698">
        <v>374</v>
      </c>
      <c r="F698">
        <v>51</v>
      </c>
      <c r="G698" s="1">
        <v>42755</v>
      </c>
      <c r="I698">
        <v>167.006079</v>
      </c>
      <c r="J698">
        <v>-1</v>
      </c>
      <c r="N698" s="25" t="s">
        <v>425</v>
      </c>
      <c r="O698" s="25" t="s">
        <v>426</v>
      </c>
      <c r="P698" s="26"/>
      <c r="Q698" s="25" t="s">
        <v>97</v>
      </c>
      <c r="R698" s="25" t="s">
        <v>339</v>
      </c>
    </row>
    <row r="699" spans="1:18" x14ac:dyDescent="0.25">
      <c r="A699">
        <v>28880</v>
      </c>
      <c r="B699" t="s">
        <v>216</v>
      </c>
      <c r="C699" t="s">
        <v>217</v>
      </c>
      <c r="D699" t="s">
        <v>17</v>
      </c>
      <c r="E699">
        <v>199</v>
      </c>
      <c r="F699">
        <v>51</v>
      </c>
      <c r="G699" s="1">
        <v>42755</v>
      </c>
      <c r="H699">
        <v>2</v>
      </c>
      <c r="I699">
        <v>12</v>
      </c>
      <c r="J699">
        <v>-1</v>
      </c>
      <c r="N699" s="27" t="s">
        <v>222</v>
      </c>
      <c r="O699" s="27" t="s">
        <v>223</v>
      </c>
      <c r="P699" s="28"/>
      <c r="Q699" s="27" t="s">
        <v>41</v>
      </c>
      <c r="R699" s="27" t="s">
        <v>350</v>
      </c>
    </row>
    <row r="700" spans="1:18" x14ac:dyDescent="0.25">
      <c r="A700">
        <v>28880</v>
      </c>
      <c r="B700" t="s">
        <v>214</v>
      </c>
      <c r="C700" t="s">
        <v>215</v>
      </c>
      <c r="D700" t="s">
        <v>17</v>
      </c>
      <c r="E700">
        <v>199</v>
      </c>
      <c r="F700">
        <v>51</v>
      </c>
      <c r="G700" s="1">
        <v>42755</v>
      </c>
      <c r="H700">
        <v>2</v>
      </c>
      <c r="I700">
        <v>12</v>
      </c>
      <c r="J700">
        <v>-3</v>
      </c>
      <c r="N700" s="25" t="s">
        <v>661</v>
      </c>
      <c r="O700" s="25" t="s">
        <v>662</v>
      </c>
      <c r="P700" s="26"/>
      <c r="Q700" s="25" t="s">
        <v>18</v>
      </c>
      <c r="R700" s="25" t="s">
        <v>47</v>
      </c>
    </row>
    <row r="701" spans="1:18" x14ac:dyDescent="0.25">
      <c r="A701">
        <v>28880</v>
      </c>
      <c r="B701" t="s">
        <v>89</v>
      </c>
      <c r="C701" t="s">
        <v>90</v>
      </c>
      <c r="D701" t="s">
        <v>17</v>
      </c>
      <c r="E701">
        <v>199</v>
      </c>
      <c r="F701">
        <v>51</v>
      </c>
      <c r="G701" s="1">
        <v>42755</v>
      </c>
      <c r="H701">
        <v>2</v>
      </c>
      <c r="I701">
        <v>12</v>
      </c>
      <c r="J701">
        <v>-3</v>
      </c>
      <c r="N701" s="27" t="s">
        <v>1836</v>
      </c>
      <c r="O701" s="27" t="s">
        <v>1837</v>
      </c>
      <c r="P701" s="28"/>
      <c r="Q701" s="27" t="s">
        <v>117</v>
      </c>
      <c r="R701" s="27" t="s">
        <v>350</v>
      </c>
    </row>
    <row r="702" spans="1:18" x14ac:dyDescent="0.25">
      <c r="A702">
        <v>28880</v>
      </c>
      <c r="B702" t="s">
        <v>51</v>
      </c>
      <c r="C702" t="s">
        <v>52</v>
      </c>
      <c r="D702" t="s">
        <v>17</v>
      </c>
      <c r="E702">
        <v>199</v>
      </c>
      <c r="F702">
        <v>51</v>
      </c>
      <c r="G702" s="1">
        <v>42755</v>
      </c>
      <c r="H702">
        <v>2</v>
      </c>
      <c r="I702">
        <v>12</v>
      </c>
      <c r="J702">
        <v>-15</v>
      </c>
      <c r="N702" s="25" t="s">
        <v>1838</v>
      </c>
      <c r="O702" s="25" t="s">
        <v>1839</v>
      </c>
      <c r="P702" s="26"/>
      <c r="Q702" s="25" t="s">
        <v>17</v>
      </c>
      <c r="R702" s="25" t="s">
        <v>339</v>
      </c>
    </row>
    <row r="703" spans="1:18" x14ac:dyDescent="0.25">
      <c r="A703">
        <v>28879</v>
      </c>
      <c r="B703" t="s">
        <v>59</v>
      </c>
      <c r="C703" t="s">
        <v>60</v>
      </c>
      <c r="D703" t="s">
        <v>61</v>
      </c>
      <c r="E703">
        <v>192</v>
      </c>
      <c r="F703">
        <v>51</v>
      </c>
      <c r="G703" s="1">
        <v>42755</v>
      </c>
      <c r="H703">
        <v>2</v>
      </c>
      <c r="I703">
        <v>181.03448299999999</v>
      </c>
      <c r="J703">
        <v>-1</v>
      </c>
      <c r="N703" s="27" t="s">
        <v>195</v>
      </c>
      <c r="O703" s="27" t="s">
        <v>196</v>
      </c>
      <c r="P703" s="28"/>
      <c r="Q703" s="27" t="s">
        <v>50</v>
      </c>
      <c r="R703" s="27" t="s">
        <v>350</v>
      </c>
    </row>
    <row r="704" spans="1:18" x14ac:dyDescent="0.25">
      <c r="A704">
        <v>28879</v>
      </c>
      <c r="B704" t="s">
        <v>251</v>
      </c>
      <c r="C704" t="s">
        <v>588</v>
      </c>
      <c r="D704" t="s">
        <v>97</v>
      </c>
      <c r="E704">
        <v>192</v>
      </c>
      <c r="F704">
        <v>51</v>
      </c>
      <c r="G704" s="1">
        <v>42755</v>
      </c>
      <c r="H704">
        <v>2</v>
      </c>
      <c r="I704">
        <v>112.069</v>
      </c>
      <c r="J704">
        <v>-1</v>
      </c>
      <c r="N704" s="25" t="s">
        <v>940</v>
      </c>
      <c r="O704" s="25" t="s">
        <v>1840</v>
      </c>
      <c r="P704" s="26"/>
      <c r="Q704" s="25" t="s">
        <v>65</v>
      </c>
      <c r="R704" s="25" t="s">
        <v>350</v>
      </c>
    </row>
    <row r="705" spans="1:18" x14ac:dyDescent="0.25">
      <c r="A705">
        <v>28878</v>
      </c>
      <c r="B705" t="s">
        <v>490</v>
      </c>
      <c r="C705" t="s">
        <v>754</v>
      </c>
      <c r="D705" t="s">
        <v>34</v>
      </c>
      <c r="E705">
        <v>442</v>
      </c>
      <c r="F705">
        <v>51</v>
      </c>
      <c r="G705" s="1">
        <v>42755</v>
      </c>
      <c r="H705">
        <v>2</v>
      </c>
      <c r="I705">
        <v>125.966292</v>
      </c>
      <c r="J705">
        <v>-1</v>
      </c>
      <c r="N705" s="27" t="s">
        <v>474</v>
      </c>
      <c r="O705" s="27" t="s">
        <v>475</v>
      </c>
      <c r="P705" s="28"/>
      <c r="Q705" s="27" t="s">
        <v>41</v>
      </c>
      <c r="R705" s="27" t="s">
        <v>350</v>
      </c>
    </row>
    <row r="706" spans="1:18" x14ac:dyDescent="0.25">
      <c r="A706">
        <v>28877</v>
      </c>
      <c r="B706" t="s">
        <v>887</v>
      </c>
      <c r="C706" t="s">
        <v>888</v>
      </c>
      <c r="D706" t="s">
        <v>889</v>
      </c>
      <c r="E706">
        <v>517</v>
      </c>
      <c r="F706">
        <v>51</v>
      </c>
      <c r="G706" s="1">
        <v>42755</v>
      </c>
      <c r="I706">
        <v>66.947800000000001</v>
      </c>
      <c r="J706">
        <v>-1</v>
      </c>
      <c r="N706" s="25" t="s">
        <v>311</v>
      </c>
      <c r="O706" s="25" t="s">
        <v>312</v>
      </c>
      <c r="P706" s="26"/>
      <c r="Q706" s="25" t="s">
        <v>117</v>
      </c>
      <c r="R706" s="25" t="s">
        <v>350</v>
      </c>
    </row>
    <row r="707" spans="1:18" x14ac:dyDescent="0.25">
      <c r="A707">
        <v>28877</v>
      </c>
      <c r="B707" t="s">
        <v>541</v>
      </c>
      <c r="C707" t="s">
        <v>542</v>
      </c>
      <c r="D707" t="s">
        <v>85</v>
      </c>
      <c r="E707">
        <v>517</v>
      </c>
      <c r="F707">
        <v>51</v>
      </c>
      <c r="G707" s="1">
        <v>42755</v>
      </c>
      <c r="I707">
        <v>71.415692000000007</v>
      </c>
      <c r="J707">
        <v>-1</v>
      </c>
      <c r="N707" s="27" t="s">
        <v>1841</v>
      </c>
      <c r="O707" s="27" t="s">
        <v>1842</v>
      </c>
      <c r="P707" s="28"/>
      <c r="Q707" s="27" t="s">
        <v>88</v>
      </c>
      <c r="R707" s="27" t="s">
        <v>348</v>
      </c>
    </row>
    <row r="708" spans="1:18" x14ac:dyDescent="0.25">
      <c r="A708">
        <v>28877</v>
      </c>
      <c r="B708" t="s">
        <v>115</v>
      </c>
      <c r="C708" t="s">
        <v>116</v>
      </c>
      <c r="D708" t="s">
        <v>41</v>
      </c>
      <c r="E708">
        <v>517</v>
      </c>
      <c r="F708">
        <v>51</v>
      </c>
      <c r="G708" s="1">
        <v>42755</v>
      </c>
      <c r="I708">
        <v>115.44</v>
      </c>
      <c r="J708">
        <v>-2</v>
      </c>
      <c r="N708" s="25" t="s">
        <v>205</v>
      </c>
      <c r="O708" s="25" t="s">
        <v>206</v>
      </c>
      <c r="P708" s="26"/>
      <c r="Q708" s="25" t="s">
        <v>88</v>
      </c>
      <c r="R708" s="25" t="s">
        <v>348</v>
      </c>
    </row>
    <row r="709" spans="1:18" x14ac:dyDescent="0.25">
      <c r="A709">
        <v>28877</v>
      </c>
      <c r="B709" t="s">
        <v>513</v>
      </c>
      <c r="C709" t="s">
        <v>514</v>
      </c>
      <c r="D709" t="s">
        <v>85</v>
      </c>
      <c r="E709">
        <v>517</v>
      </c>
      <c r="F709">
        <v>51</v>
      </c>
      <c r="G709" s="1">
        <v>42755</v>
      </c>
      <c r="I709">
        <v>28.86</v>
      </c>
      <c r="J709">
        <v>-20</v>
      </c>
      <c r="N709" s="27" t="s">
        <v>515</v>
      </c>
      <c r="O709" s="27" t="s">
        <v>516</v>
      </c>
      <c r="P709" s="28"/>
      <c r="Q709" s="27" t="s">
        <v>50</v>
      </c>
      <c r="R709" s="27" t="s">
        <v>350</v>
      </c>
    </row>
    <row r="710" spans="1:18" x14ac:dyDescent="0.25">
      <c r="A710">
        <v>28877</v>
      </c>
      <c r="B710" t="s">
        <v>145</v>
      </c>
      <c r="C710" t="s">
        <v>146</v>
      </c>
      <c r="D710" t="s">
        <v>41</v>
      </c>
      <c r="E710">
        <v>517</v>
      </c>
      <c r="F710">
        <v>51</v>
      </c>
      <c r="G710" s="1">
        <v>42755</v>
      </c>
      <c r="I710">
        <v>27.75</v>
      </c>
      <c r="J710">
        <v>-1</v>
      </c>
      <c r="N710" s="25" t="s">
        <v>641</v>
      </c>
      <c r="O710" s="25" t="s">
        <v>642</v>
      </c>
      <c r="P710" s="26"/>
      <c r="Q710" s="25" t="s">
        <v>47</v>
      </c>
      <c r="R710" s="25" t="s">
        <v>47</v>
      </c>
    </row>
    <row r="711" spans="1:18" x14ac:dyDescent="0.25">
      <c r="A711">
        <v>28876</v>
      </c>
      <c r="B711" t="s">
        <v>135</v>
      </c>
      <c r="C711" t="s">
        <v>136</v>
      </c>
      <c r="D711" t="s">
        <v>41</v>
      </c>
      <c r="E711">
        <v>295</v>
      </c>
      <c r="F711">
        <v>51</v>
      </c>
      <c r="G711" s="1">
        <v>42755</v>
      </c>
      <c r="H711">
        <v>2</v>
      </c>
      <c r="I711">
        <v>15.54</v>
      </c>
      <c r="J711">
        <v>-1</v>
      </c>
      <c r="N711" s="27" t="s">
        <v>645</v>
      </c>
      <c r="O711" s="27" t="s">
        <v>646</v>
      </c>
      <c r="P711" s="28"/>
      <c r="Q711" s="27" t="s">
        <v>21</v>
      </c>
      <c r="R711" s="27" t="s">
        <v>348</v>
      </c>
    </row>
    <row r="712" spans="1:18" x14ac:dyDescent="0.25">
      <c r="A712">
        <v>28876</v>
      </c>
      <c r="B712" t="s">
        <v>155</v>
      </c>
      <c r="C712" t="s">
        <v>156</v>
      </c>
      <c r="D712" t="s">
        <v>100</v>
      </c>
      <c r="E712">
        <v>295</v>
      </c>
      <c r="F712">
        <v>51</v>
      </c>
      <c r="G712" s="1">
        <v>42755</v>
      </c>
      <c r="H712">
        <v>2</v>
      </c>
      <c r="I712">
        <v>210.46709999999999</v>
      </c>
      <c r="J712">
        <v>-1</v>
      </c>
      <c r="N712" s="25" t="s">
        <v>412</v>
      </c>
      <c r="O712" s="25" t="s">
        <v>413</v>
      </c>
      <c r="P712" s="26"/>
      <c r="Q712" s="25" t="s">
        <v>85</v>
      </c>
      <c r="R712" s="25" t="s">
        <v>350</v>
      </c>
    </row>
    <row r="713" spans="1:18" x14ac:dyDescent="0.25">
      <c r="A713">
        <v>28875</v>
      </c>
      <c r="B713" t="s">
        <v>251</v>
      </c>
      <c r="C713" t="s">
        <v>588</v>
      </c>
      <c r="D713" t="s">
        <v>97</v>
      </c>
      <c r="E713">
        <v>187</v>
      </c>
      <c r="F713">
        <v>51</v>
      </c>
      <c r="G713" s="1">
        <v>42755</v>
      </c>
      <c r="H713">
        <v>2</v>
      </c>
      <c r="I713">
        <v>112.069</v>
      </c>
      <c r="J713">
        <v>-1</v>
      </c>
      <c r="N713" s="27" t="s">
        <v>1843</v>
      </c>
      <c r="O713" s="27" t="s">
        <v>1844</v>
      </c>
      <c r="P713" s="28"/>
      <c r="Q713" s="27" t="s">
        <v>10</v>
      </c>
      <c r="R713" s="27" t="s">
        <v>351</v>
      </c>
    </row>
    <row r="714" spans="1:18" x14ac:dyDescent="0.25">
      <c r="A714">
        <v>28874</v>
      </c>
      <c r="B714" t="s">
        <v>45</v>
      </c>
      <c r="C714" t="s">
        <v>46</v>
      </c>
      <c r="D714" t="s">
        <v>47</v>
      </c>
      <c r="E714">
        <v>87</v>
      </c>
      <c r="F714">
        <v>51</v>
      </c>
      <c r="G714" s="1">
        <v>42755</v>
      </c>
      <c r="H714">
        <v>2</v>
      </c>
      <c r="I714">
        <v>1.2</v>
      </c>
      <c r="J714">
        <v>-10</v>
      </c>
      <c r="N714" s="25" t="s">
        <v>421</v>
      </c>
      <c r="O714" s="25" t="s">
        <v>422</v>
      </c>
      <c r="P714" s="26"/>
      <c r="Q714" s="25" t="s">
        <v>97</v>
      </c>
      <c r="R714" s="25" t="s">
        <v>339</v>
      </c>
    </row>
    <row r="715" spans="1:18" x14ac:dyDescent="0.25">
      <c r="A715">
        <v>28874</v>
      </c>
      <c r="B715" t="s">
        <v>266</v>
      </c>
      <c r="C715" t="s">
        <v>267</v>
      </c>
      <c r="D715" t="s">
        <v>88</v>
      </c>
      <c r="E715">
        <v>87</v>
      </c>
      <c r="F715">
        <v>51</v>
      </c>
      <c r="G715" s="1">
        <v>42755</v>
      </c>
      <c r="H715">
        <v>2</v>
      </c>
      <c r="I715">
        <v>72.576922999999994</v>
      </c>
      <c r="J715">
        <v>-3</v>
      </c>
      <c r="N715" s="27" t="s">
        <v>212</v>
      </c>
      <c r="O715" s="27" t="s">
        <v>213</v>
      </c>
      <c r="P715" s="28"/>
      <c r="Q715" s="27" t="s">
        <v>61</v>
      </c>
      <c r="R715" s="27" t="s">
        <v>339</v>
      </c>
    </row>
    <row r="716" spans="1:18" x14ac:dyDescent="0.25">
      <c r="A716">
        <v>28873</v>
      </c>
      <c r="B716" t="s">
        <v>890</v>
      </c>
      <c r="C716" t="s">
        <v>891</v>
      </c>
      <c r="D716" t="s">
        <v>159</v>
      </c>
      <c r="E716">
        <v>37</v>
      </c>
      <c r="F716">
        <v>51</v>
      </c>
      <c r="G716" s="1">
        <v>42755</v>
      </c>
      <c r="H716">
        <v>2</v>
      </c>
      <c r="I716">
        <v>19.314</v>
      </c>
      <c r="J716">
        <v>-1</v>
      </c>
      <c r="N716" s="25" t="s">
        <v>235</v>
      </c>
      <c r="O716" s="25" t="s">
        <v>236</v>
      </c>
      <c r="P716" s="26"/>
      <c r="Q716" s="25" t="s">
        <v>88</v>
      </c>
      <c r="R716" s="25" t="s">
        <v>348</v>
      </c>
    </row>
    <row r="717" spans="1:18" x14ac:dyDescent="0.25">
      <c r="A717">
        <v>28873</v>
      </c>
      <c r="B717" t="s">
        <v>275</v>
      </c>
      <c r="C717" t="s">
        <v>276</v>
      </c>
      <c r="D717" t="s">
        <v>21</v>
      </c>
      <c r="E717">
        <v>37</v>
      </c>
      <c r="F717">
        <v>51</v>
      </c>
      <c r="G717" s="1">
        <v>42755</v>
      </c>
      <c r="H717">
        <v>2</v>
      </c>
      <c r="I717">
        <v>33.543312</v>
      </c>
      <c r="J717">
        <v>-1</v>
      </c>
      <c r="N717" s="27" t="s">
        <v>1845</v>
      </c>
      <c r="O717" s="27" t="s">
        <v>1846</v>
      </c>
      <c r="P717" s="28"/>
      <c r="Q717" s="27" t="s">
        <v>21</v>
      </c>
      <c r="R717" s="27" t="s">
        <v>348</v>
      </c>
    </row>
    <row r="718" spans="1:18" x14ac:dyDescent="0.25">
      <c r="A718">
        <v>28872</v>
      </c>
      <c r="B718" t="s">
        <v>194</v>
      </c>
      <c r="C718" t="s">
        <v>414</v>
      </c>
      <c r="D718" t="s">
        <v>33</v>
      </c>
      <c r="E718" t="s">
        <v>64</v>
      </c>
      <c r="F718">
        <v>51</v>
      </c>
      <c r="G718" s="1">
        <v>42755</v>
      </c>
      <c r="H718">
        <v>2</v>
      </c>
      <c r="I718">
        <v>183.15</v>
      </c>
      <c r="J718">
        <v>-1</v>
      </c>
      <c r="N718" s="25" t="s">
        <v>647</v>
      </c>
      <c r="O718" s="25" t="s">
        <v>648</v>
      </c>
      <c r="P718" s="26"/>
      <c r="Q718" s="25" t="s">
        <v>21</v>
      </c>
      <c r="R718" s="25" t="s">
        <v>348</v>
      </c>
    </row>
    <row r="719" spans="1:18" x14ac:dyDescent="0.25">
      <c r="A719">
        <v>28871</v>
      </c>
      <c r="B719" t="s">
        <v>251</v>
      </c>
      <c r="C719" t="s">
        <v>588</v>
      </c>
      <c r="D719" t="s">
        <v>97</v>
      </c>
      <c r="E719">
        <v>487</v>
      </c>
      <c r="F719">
        <v>51</v>
      </c>
      <c r="G719" s="1">
        <v>42755</v>
      </c>
      <c r="H719">
        <v>2</v>
      </c>
      <c r="I719">
        <v>112.069</v>
      </c>
      <c r="J719">
        <v>-4</v>
      </c>
      <c r="N719" s="27" t="s">
        <v>293</v>
      </c>
      <c r="O719" s="27" t="s">
        <v>294</v>
      </c>
      <c r="P719" s="28"/>
      <c r="Q719" s="27" t="s">
        <v>65</v>
      </c>
      <c r="R719" s="27" t="s">
        <v>350</v>
      </c>
    </row>
    <row r="720" spans="1:18" x14ac:dyDescent="0.25">
      <c r="A720">
        <v>28870</v>
      </c>
      <c r="B720" t="s">
        <v>406</v>
      </c>
      <c r="C720" t="s">
        <v>407</v>
      </c>
      <c r="D720" t="s">
        <v>41</v>
      </c>
      <c r="E720">
        <v>516</v>
      </c>
      <c r="F720">
        <v>51</v>
      </c>
      <c r="G720" s="1">
        <v>42755</v>
      </c>
      <c r="H720">
        <v>2</v>
      </c>
      <c r="I720">
        <v>22.2</v>
      </c>
      <c r="J720">
        <v>-1</v>
      </c>
      <c r="N720" s="25" t="s">
        <v>1847</v>
      </c>
      <c r="O720" s="25" t="s">
        <v>1848</v>
      </c>
      <c r="P720" s="26"/>
      <c r="Q720" s="25" t="s">
        <v>17</v>
      </c>
      <c r="R720" s="25" t="s">
        <v>339</v>
      </c>
    </row>
    <row r="721" spans="1:18" x14ac:dyDescent="0.25">
      <c r="A721">
        <v>28870</v>
      </c>
      <c r="B721" t="s">
        <v>37</v>
      </c>
      <c r="C721" t="s">
        <v>38</v>
      </c>
      <c r="D721" t="s">
        <v>21</v>
      </c>
      <c r="E721">
        <v>516</v>
      </c>
      <c r="F721">
        <v>51</v>
      </c>
      <c r="G721" s="1">
        <v>42755</v>
      </c>
      <c r="H721">
        <v>2</v>
      </c>
      <c r="I721">
        <v>132.28209699999999</v>
      </c>
      <c r="J721">
        <v>-1</v>
      </c>
      <c r="N721" s="27" t="s">
        <v>1849</v>
      </c>
      <c r="O721" s="27" t="s">
        <v>1850</v>
      </c>
      <c r="P721" s="28"/>
      <c r="Q721" s="27" t="s">
        <v>450</v>
      </c>
      <c r="R721" s="27" t="s">
        <v>351</v>
      </c>
    </row>
    <row r="722" spans="1:18" x14ac:dyDescent="0.25">
      <c r="A722">
        <v>28870</v>
      </c>
      <c r="B722" t="s">
        <v>151</v>
      </c>
      <c r="C722" t="s">
        <v>152</v>
      </c>
      <c r="D722" t="s">
        <v>34</v>
      </c>
      <c r="E722">
        <v>516</v>
      </c>
      <c r="F722">
        <v>51</v>
      </c>
      <c r="G722" s="1">
        <v>42755</v>
      </c>
      <c r="H722">
        <v>2</v>
      </c>
      <c r="I722">
        <v>157.85874799999999</v>
      </c>
      <c r="J722">
        <v>-1</v>
      </c>
      <c r="N722" s="25" t="s">
        <v>787</v>
      </c>
      <c r="O722" s="25" t="s">
        <v>788</v>
      </c>
      <c r="P722" s="26"/>
      <c r="Q722" s="25" t="s">
        <v>41</v>
      </c>
      <c r="R722" s="25" t="s">
        <v>350</v>
      </c>
    </row>
    <row r="723" spans="1:18" x14ac:dyDescent="0.25">
      <c r="A723">
        <v>28870</v>
      </c>
      <c r="B723" t="s">
        <v>216</v>
      </c>
      <c r="C723" t="s">
        <v>217</v>
      </c>
      <c r="D723" t="s">
        <v>17</v>
      </c>
      <c r="E723">
        <v>516</v>
      </c>
      <c r="F723">
        <v>51</v>
      </c>
      <c r="G723" s="1">
        <v>42755</v>
      </c>
      <c r="H723">
        <v>2</v>
      </c>
      <c r="I723">
        <v>12</v>
      </c>
      <c r="J723">
        <v>-2</v>
      </c>
      <c r="N723" s="27" t="s">
        <v>956</v>
      </c>
      <c r="O723" s="27" t="s">
        <v>957</v>
      </c>
      <c r="P723" s="28"/>
      <c r="Q723" s="27" t="s">
        <v>41</v>
      </c>
      <c r="R723" s="27" t="s">
        <v>350</v>
      </c>
    </row>
    <row r="724" spans="1:18" x14ac:dyDescent="0.25">
      <c r="A724">
        <v>28869</v>
      </c>
      <c r="B724" t="s">
        <v>251</v>
      </c>
      <c r="C724" t="s">
        <v>588</v>
      </c>
      <c r="D724" t="s">
        <v>97</v>
      </c>
      <c r="E724">
        <v>279</v>
      </c>
      <c r="F724">
        <v>51</v>
      </c>
      <c r="G724" s="1">
        <v>42755</v>
      </c>
      <c r="I724">
        <v>112.069</v>
      </c>
      <c r="J724">
        <v>-1</v>
      </c>
      <c r="N724" s="25" t="s">
        <v>1851</v>
      </c>
      <c r="O724" s="25" t="s">
        <v>1852</v>
      </c>
      <c r="P724" s="26"/>
      <c r="Q724" s="25" t="s">
        <v>41</v>
      </c>
      <c r="R724" s="25" t="s">
        <v>350</v>
      </c>
    </row>
    <row r="725" spans="1:18" x14ac:dyDescent="0.25">
      <c r="A725">
        <v>28869</v>
      </c>
      <c r="B725" t="s">
        <v>210</v>
      </c>
      <c r="C725" t="s">
        <v>211</v>
      </c>
      <c r="D725" t="s">
        <v>463</v>
      </c>
      <c r="E725">
        <v>279</v>
      </c>
      <c r="F725">
        <v>51</v>
      </c>
      <c r="G725" s="1">
        <v>42755</v>
      </c>
      <c r="I725">
        <v>110.70954999999999</v>
      </c>
      <c r="J725">
        <v>-1</v>
      </c>
      <c r="N725" s="27" t="s">
        <v>1853</v>
      </c>
      <c r="O725" s="27" t="s">
        <v>1854</v>
      </c>
      <c r="P725" s="28"/>
      <c r="Q725" s="27" t="s">
        <v>47</v>
      </c>
      <c r="R725" s="27" t="s">
        <v>47</v>
      </c>
    </row>
    <row r="726" spans="1:18" x14ac:dyDescent="0.25">
      <c r="A726">
        <v>28868</v>
      </c>
      <c r="B726" t="s">
        <v>72</v>
      </c>
      <c r="C726" t="s">
        <v>73</v>
      </c>
      <c r="D726" t="s">
        <v>34</v>
      </c>
      <c r="E726">
        <v>467</v>
      </c>
      <c r="F726">
        <v>51</v>
      </c>
      <c r="G726" s="1">
        <v>42755</v>
      </c>
      <c r="H726">
        <v>2</v>
      </c>
      <c r="I726">
        <v>132.51404500000001</v>
      </c>
      <c r="J726">
        <v>-1</v>
      </c>
      <c r="N726" s="25" t="s">
        <v>902</v>
      </c>
      <c r="O726" s="25" t="s">
        <v>903</v>
      </c>
      <c r="P726" s="26"/>
      <c r="Q726" s="25" t="s">
        <v>47</v>
      </c>
      <c r="R726" s="25" t="s">
        <v>47</v>
      </c>
    </row>
    <row r="727" spans="1:18" x14ac:dyDescent="0.25">
      <c r="A727">
        <v>28867</v>
      </c>
      <c r="B727" t="s">
        <v>145</v>
      </c>
      <c r="C727" t="s">
        <v>146</v>
      </c>
      <c r="D727" t="s">
        <v>41</v>
      </c>
      <c r="E727">
        <v>169</v>
      </c>
      <c r="F727">
        <v>51</v>
      </c>
      <c r="G727" s="1">
        <v>42755</v>
      </c>
      <c r="I727">
        <v>27.75</v>
      </c>
      <c r="J727">
        <v>-6</v>
      </c>
      <c r="N727" s="27" t="s">
        <v>1855</v>
      </c>
      <c r="O727" s="27" t="s">
        <v>1856</v>
      </c>
      <c r="P727" s="28"/>
      <c r="Q727" s="27" t="s">
        <v>17</v>
      </c>
      <c r="R727" s="27" t="s">
        <v>339</v>
      </c>
    </row>
    <row r="728" spans="1:18" x14ac:dyDescent="0.25">
      <c r="A728">
        <v>28866</v>
      </c>
      <c r="B728" t="s">
        <v>581</v>
      </c>
      <c r="C728" t="s">
        <v>582</v>
      </c>
      <c r="D728" t="s">
        <v>28</v>
      </c>
      <c r="E728">
        <v>169</v>
      </c>
      <c r="F728">
        <v>51</v>
      </c>
      <c r="G728" s="1">
        <v>42755</v>
      </c>
      <c r="I728">
        <v>12.21</v>
      </c>
      <c r="J728">
        <v>-1</v>
      </c>
      <c r="N728" s="25" t="s">
        <v>972</v>
      </c>
      <c r="O728" s="25" t="s">
        <v>973</v>
      </c>
      <c r="P728" s="26"/>
      <c r="Q728" s="25" t="s">
        <v>85</v>
      </c>
      <c r="R728" s="25" t="s">
        <v>350</v>
      </c>
    </row>
    <row r="729" spans="1:18" x14ac:dyDescent="0.25">
      <c r="A729">
        <v>28866</v>
      </c>
      <c r="B729" t="s">
        <v>892</v>
      </c>
      <c r="C729" t="s">
        <v>893</v>
      </c>
      <c r="D729" t="s">
        <v>28</v>
      </c>
      <c r="E729">
        <v>169</v>
      </c>
      <c r="F729">
        <v>51</v>
      </c>
      <c r="G729" s="1">
        <v>42755</v>
      </c>
      <c r="I729">
        <v>7.992</v>
      </c>
      <c r="J729">
        <v>-2</v>
      </c>
      <c r="N729" s="27" t="s">
        <v>773</v>
      </c>
      <c r="O729" s="27" t="s">
        <v>774</v>
      </c>
      <c r="P729" s="28"/>
      <c r="Q729" s="27" t="s">
        <v>17</v>
      </c>
      <c r="R729" s="27" t="s">
        <v>339</v>
      </c>
    </row>
    <row r="730" spans="1:18" x14ac:dyDescent="0.25">
      <c r="A730">
        <v>28866</v>
      </c>
      <c r="B730" t="s">
        <v>361</v>
      </c>
      <c r="C730" t="s">
        <v>362</v>
      </c>
      <c r="D730" t="s">
        <v>50</v>
      </c>
      <c r="E730">
        <v>169</v>
      </c>
      <c r="F730">
        <v>51</v>
      </c>
      <c r="G730" s="1">
        <v>42755</v>
      </c>
      <c r="I730">
        <v>28.86</v>
      </c>
      <c r="J730">
        <v>-3</v>
      </c>
      <c r="N730" s="25" t="s">
        <v>1857</v>
      </c>
      <c r="O730" s="25" t="s">
        <v>1858</v>
      </c>
      <c r="P730" s="26"/>
      <c r="Q730" s="25" t="s">
        <v>50</v>
      </c>
      <c r="R730" s="25" t="s">
        <v>350</v>
      </c>
    </row>
    <row r="731" spans="1:18" x14ac:dyDescent="0.25">
      <c r="A731">
        <v>28865</v>
      </c>
      <c r="B731" t="s">
        <v>289</v>
      </c>
      <c r="C731" t="s">
        <v>290</v>
      </c>
      <c r="D731" t="s">
        <v>33</v>
      </c>
      <c r="E731">
        <v>99</v>
      </c>
      <c r="F731">
        <v>51</v>
      </c>
      <c r="G731" s="1">
        <v>42754</v>
      </c>
      <c r="I731">
        <v>428.86363599999999</v>
      </c>
      <c r="J731">
        <v>-1</v>
      </c>
      <c r="N731" s="27" t="s">
        <v>1859</v>
      </c>
      <c r="O731" s="27" t="s">
        <v>1860</v>
      </c>
      <c r="P731" s="28"/>
      <c r="Q731" s="27" t="s">
        <v>17</v>
      </c>
      <c r="R731" s="27" t="s">
        <v>339</v>
      </c>
    </row>
    <row r="732" spans="1:18" x14ac:dyDescent="0.25">
      <c r="A732">
        <v>28864</v>
      </c>
      <c r="B732" t="s">
        <v>77</v>
      </c>
      <c r="C732" t="s">
        <v>78</v>
      </c>
      <c r="D732" t="s">
        <v>50</v>
      </c>
      <c r="E732">
        <v>551</v>
      </c>
      <c r="F732">
        <v>51</v>
      </c>
      <c r="G732" s="1">
        <v>42754</v>
      </c>
      <c r="I732">
        <v>9.99</v>
      </c>
      <c r="J732">
        <v>-1</v>
      </c>
      <c r="N732" s="25" t="s">
        <v>1861</v>
      </c>
      <c r="O732" s="25" t="s">
        <v>1862</v>
      </c>
      <c r="P732" s="26"/>
      <c r="Q732" s="25" t="s">
        <v>88</v>
      </c>
      <c r="R732" s="25" t="s">
        <v>348</v>
      </c>
    </row>
    <row r="733" spans="1:18" x14ac:dyDescent="0.25">
      <c r="A733">
        <v>28864</v>
      </c>
      <c r="B733" t="s">
        <v>79</v>
      </c>
      <c r="C733" t="s">
        <v>80</v>
      </c>
      <c r="D733" t="s">
        <v>50</v>
      </c>
      <c r="E733">
        <v>551</v>
      </c>
      <c r="F733">
        <v>51</v>
      </c>
      <c r="G733" s="1">
        <v>42754</v>
      </c>
      <c r="I733">
        <v>9.99</v>
      </c>
      <c r="J733">
        <v>-1</v>
      </c>
      <c r="N733" s="27" t="s">
        <v>1863</v>
      </c>
      <c r="O733" s="27" t="s">
        <v>1864</v>
      </c>
      <c r="P733" s="28"/>
      <c r="Q733" s="27" t="s">
        <v>268</v>
      </c>
      <c r="R733" s="27" t="s">
        <v>47</v>
      </c>
    </row>
    <row r="734" spans="1:18" x14ac:dyDescent="0.25">
      <c r="A734">
        <v>28864</v>
      </c>
      <c r="B734" t="s">
        <v>143</v>
      </c>
      <c r="C734" t="s">
        <v>144</v>
      </c>
      <c r="D734" t="s">
        <v>50</v>
      </c>
      <c r="E734">
        <v>551</v>
      </c>
      <c r="F734">
        <v>51</v>
      </c>
      <c r="G734" s="1">
        <v>42754</v>
      </c>
      <c r="I734">
        <v>9.99</v>
      </c>
      <c r="J734">
        <v>-1</v>
      </c>
      <c r="N734" s="25" t="s">
        <v>1865</v>
      </c>
      <c r="O734" s="25" t="s">
        <v>1866</v>
      </c>
      <c r="P734" s="26"/>
      <c r="Q734" s="25" t="s">
        <v>41</v>
      </c>
      <c r="R734" s="25" t="s">
        <v>350</v>
      </c>
    </row>
    <row r="735" spans="1:18" x14ac:dyDescent="0.25">
      <c r="A735">
        <v>28864</v>
      </c>
      <c r="B735" t="s">
        <v>127</v>
      </c>
      <c r="C735" t="s">
        <v>128</v>
      </c>
      <c r="D735" t="s">
        <v>21</v>
      </c>
      <c r="E735">
        <v>551</v>
      </c>
      <c r="F735">
        <v>51</v>
      </c>
      <c r="G735" s="1">
        <v>42754</v>
      </c>
      <c r="I735">
        <v>61.301459000000001</v>
      </c>
      <c r="J735">
        <v>-1</v>
      </c>
      <c r="N735" s="27" t="s">
        <v>1867</v>
      </c>
      <c r="O735" s="27" t="s">
        <v>1868</v>
      </c>
      <c r="P735" s="28"/>
      <c r="Q735" s="27" t="s">
        <v>97</v>
      </c>
      <c r="R735" s="27" t="s">
        <v>339</v>
      </c>
    </row>
    <row r="736" spans="1:18" x14ac:dyDescent="0.25">
      <c r="A736">
        <v>28864</v>
      </c>
      <c r="B736" t="s">
        <v>129</v>
      </c>
      <c r="C736" t="s">
        <v>130</v>
      </c>
      <c r="D736" t="s">
        <v>21</v>
      </c>
      <c r="E736">
        <v>551</v>
      </c>
      <c r="F736">
        <v>51</v>
      </c>
      <c r="G736" s="1">
        <v>42754</v>
      </c>
      <c r="I736">
        <v>61.301459000000001</v>
      </c>
      <c r="J736">
        <v>-1</v>
      </c>
      <c r="N736" s="25" t="s">
        <v>233</v>
      </c>
      <c r="O736" s="25" t="s">
        <v>234</v>
      </c>
      <c r="P736" s="26"/>
      <c r="Q736" s="25" t="s">
        <v>41</v>
      </c>
      <c r="R736" s="25" t="s">
        <v>350</v>
      </c>
    </row>
    <row r="737" spans="1:18" x14ac:dyDescent="0.25">
      <c r="A737">
        <v>28864</v>
      </c>
      <c r="B737" t="s">
        <v>131</v>
      </c>
      <c r="C737" t="s">
        <v>132</v>
      </c>
      <c r="D737" t="s">
        <v>21</v>
      </c>
      <c r="E737">
        <v>551</v>
      </c>
      <c r="F737">
        <v>51</v>
      </c>
      <c r="G737" s="1">
        <v>42754</v>
      </c>
      <c r="I737">
        <v>70.980637000000002</v>
      </c>
      <c r="J737">
        <v>-1</v>
      </c>
      <c r="N737" s="27" t="s">
        <v>241</v>
      </c>
      <c r="O737" s="27" t="s">
        <v>242</v>
      </c>
      <c r="P737" s="28"/>
      <c r="Q737" s="27" t="s">
        <v>50</v>
      </c>
      <c r="R737" s="27" t="s">
        <v>350</v>
      </c>
    </row>
    <row r="738" spans="1:18" x14ac:dyDescent="0.25">
      <c r="A738">
        <v>28864</v>
      </c>
      <c r="B738" t="s">
        <v>133</v>
      </c>
      <c r="C738" t="s">
        <v>134</v>
      </c>
      <c r="D738" t="s">
        <v>21</v>
      </c>
      <c r="E738">
        <v>551</v>
      </c>
      <c r="F738">
        <v>51</v>
      </c>
      <c r="G738" s="1">
        <v>42754</v>
      </c>
      <c r="I738">
        <v>61.301459000000001</v>
      </c>
      <c r="J738">
        <v>-1</v>
      </c>
      <c r="N738" s="25" t="s">
        <v>273</v>
      </c>
      <c r="O738" s="25" t="s">
        <v>274</v>
      </c>
      <c r="P738" s="26"/>
      <c r="Q738" s="25" t="s">
        <v>450</v>
      </c>
      <c r="R738" s="25" t="s">
        <v>351</v>
      </c>
    </row>
    <row r="739" spans="1:18" x14ac:dyDescent="0.25">
      <c r="A739">
        <v>28863</v>
      </c>
      <c r="B739" t="s">
        <v>829</v>
      </c>
      <c r="C739" t="s">
        <v>170</v>
      </c>
      <c r="D739" t="s">
        <v>34</v>
      </c>
      <c r="E739">
        <v>299</v>
      </c>
      <c r="F739">
        <v>51</v>
      </c>
      <c r="G739" s="1">
        <v>42754</v>
      </c>
      <c r="I739">
        <v>132.84574499999999</v>
      </c>
      <c r="J739">
        <v>-2</v>
      </c>
      <c r="N739" s="27" t="s">
        <v>1869</v>
      </c>
      <c r="O739" s="27" t="s">
        <v>1870</v>
      </c>
      <c r="P739" s="28"/>
      <c r="Q739" s="27" t="s">
        <v>10</v>
      </c>
      <c r="R739" s="27" t="s">
        <v>47</v>
      </c>
    </row>
    <row r="740" spans="1:18" x14ac:dyDescent="0.25">
      <c r="A740">
        <v>28863</v>
      </c>
      <c r="B740" t="s">
        <v>251</v>
      </c>
      <c r="C740" t="s">
        <v>588</v>
      </c>
      <c r="D740" t="s">
        <v>97</v>
      </c>
      <c r="E740">
        <v>299</v>
      </c>
      <c r="F740">
        <v>51</v>
      </c>
      <c r="G740" s="1">
        <v>42754</v>
      </c>
      <c r="I740">
        <v>107.7587</v>
      </c>
      <c r="J740">
        <v>-5</v>
      </c>
      <c r="N740" s="25" t="s">
        <v>914</v>
      </c>
      <c r="O740" s="25" t="s">
        <v>915</v>
      </c>
      <c r="P740" s="26"/>
      <c r="Q740" s="25" t="s">
        <v>88</v>
      </c>
      <c r="R740" s="25" t="s">
        <v>348</v>
      </c>
    </row>
    <row r="741" spans="1:18" x14ac:dyDescent="0.25">
      <c r="A741">
        <v>28863</v>
      </c>
      <c r="B741" t="s">
        <v>183</v>
      </c>
      <c r="C741" t="s">
        <v>184</v>
      </c>
      <c r="D741" t="s">
        <v>34</v>
      </c>
      <c r="E741">
        <v>299</v>
      </c>
      <c r="F741">
        <v>51</v>
      </c>
      <c r="G741" s="1">
        <v>42754</v>
      </c>
      <c r="I741">
        <v>221.40957499999999</v>
      </c>
      <c r="J741">
        <v>-1</v>
      </c>
      <c r="N741" s="27" t="s">
        <v>631</v>
      </c>
      <c r="O741" s="27" t="s">
        <v>632</v>
      </c>
      <c r="P741" s="28"/>
      <c r="Q741" s="27" t="s">
        <v>21</v>
      </c>
      <c r="R741" s="27" t="s">
        <v>348</v>
      </c>
    </row>
    <row r="742" spans="1:18" x14ac:dyDescent="0.25">
      <c r="A742">
        <v>28863</v>
      </c>
      <c r="B742" t="s">
        <v>113</v>
      </c>
      <c r="C742" t="s">
        <v>114</v>
      </c>
      <c r="D742" t="s">
        <v>34</v>
      </c>
      <c r="E742">
        <v>299</v>
      </c>
      <c r="F742">
        <v>51</v>
      </c>
      <c r="G742" s="1">
        <v>42754</v>
      </c>
      <c r="I742">
        <v>280.36778099999998</v>
      </c>
      <c r="J742">
        <v>-2</v>
      </c>
      <c r="N742" s="25" t="s">
        <v>1871</v>
      </c>
      <c r="O742" s="25" t="s">
        <v>1872</v>
      </c>
      <c r="P742" s="26"/>
      <c r="Q742" s="25" t="s">
        <v>17</v>
      </c>
      <c r="R742" s="25" t="s">
        <v>339</v>
      </c>
    </row>
    <row r="743" spans="1:18" x14ac:dyDescent="0.25">
      <c r="A743">
        <v>28863</v>
      </c>
      <c r="B743" t="s">
        <v>529</v>
      </c>
      <c r="C743" t="s">
        <v>530</v>
      </c>
      <c r="D743" t="s">
        <v>34</v>
      </c>
      <c r="E743">
        <v>299</v>
      </c>
      <c r="F743">
        <v>51</v>
      </c>
      <c r="G743" s="1">
        <v>42754</v>
      </c>
      <c r="I743">
        <v>438.60182400000002</v>
      </c>
      <c r="J743">
        <v>-1</v>
      </c>
      <c r="N743" s="27" t="s">
        <v>224</v>
      </c>
      <c r="O743" s="27" t="s">
        <v>225</v>
      </c>
      <c r="P743" s="28"/>
      <c r="Q743" s="27" t="s">
        <v>88</v>
      </c>
      <c r="R743" s="27" t="s">
        <v>348</v>
      </c>
    </row>
    <row r="744" spans="1:18" x14ac:dyDescent="0.25">
      <c r="A744">
        <v>28862</v>
      </c>
      <c r="B744" t="s">
        <v>577</v>
      </c>
      <c r="C744" t="s">
        <v>578</v>
      </c>
      <c r="D744" t="s">
        <v>122</v>
      </c>
      <c r="E744">
        <v>237</v>
      </c>
      <c r="F744">
        <v>51</v>
      </c>
      <c r="G744" s="1">
        <v>42754</v>
      </c>
      <c r="I744">
        <v>417.36</v>
      </c>
      <c r="J744">
        <v>-2</v>
      </c>
      <c r="N744" s="25" t="s">
        <v>1873</v>
      </c>
      <c r="O744" s="25" t="s">
        <v>1874</v>
      </c>
      <c r="P744" s="26"/>
      <c r="Q744" s="25" t="s">
        <v>50</v>
      </c>
      <c r="R744" s="25" t="s">
        <v>350</v>
      </c>
    </row>
    <row r="745" spans="1:18" x14ac:dyDescent="0.25">
      <c r="A745">
        <v>28862</v>
      </c>
      <c r="B745" t="s">
        <v>125</v>
      </c>
      <c r="C745" t="s">
        <v>126</v>
      </c>
      <c r="D745" t="s">
        <v>34</v>
      </c>
      <c r="E745">
        <v>237</v>
      </c>
      <c r="F745">
        <v>51</v>
      </c>
      <c r="G745" s="1">
        <v>42754</v>
      </c>
      <c r="I745">
        <v>172.846001</v>
      </c>
      <c r="J745">
        <v>-1</v>
      </c>
      <c r="N745" s="27" t="s">
        <v>946</v>
      </c>
      <c r="O745" s="27" t="s">
        <v>947</v>
      </c>
      <c r="P745" s="28"/>
      <c r="Q745" s="27" t="s">
        <v>88</v>
      </c>
      <c r="R745" s="27" t="s">
        <v>348</v>
      </c>
    </row>
    <row r="746" spans="1:18" x14ac:dyDescent="0.25">
      <c r="A746">
        <v>28862</v>
      </c>
      <c r="B746" t="s">
        <v>894</v>
      </c>
      <c r="C746" t="s">
        <v>895</v>
      </c>
      <c r="D746" t="s">
        <v>34</v>
      </c>
      <c r="E746">
        <v>237</v>
      </c>
      <c r="F746">
        <v>51</v>
      </c>
      <c r="G746" s="1">
        <v>42754</v>
      </c>
      <c r="I746">
        <v>516.02528099999995</v>
      </c>
      <c r="J746">
        <v>-1</v>
      </c>
      <c r="N746" s="25" t="s">
        <v>689</v>
      </c>
      <c r="O746" s="25" t="s">
        <v>1875</v>
      </c>
      <c r="P746" s="26">
        <v>42510</v>
      </c>
      <c r="Q746" s="25" t="s">
        <v>122</v>
      </c>
      <c r="R746" s="25" t="s">
        <v>349</v>
      </c>
    </row>
    <row r="747" spans="1:18" x14ac:dyDescent="0.25">
      <c r="A747">
        <v>28861</v>
      </c>
      <c r="B747" t="s">
        <v>326</v>
      </c>
      <c r="C747" t="s">
        <v>327</v>
      </c>
      <c r="D747" t="s">
        <v>117</v>
      </c>
      <c r="E747">
        <v>54</v>
      </c>
      <c r="F747">
        <v>51</v>
      </c>
      <c r="G747" s="1">
        <v>42754</v>
      </c>
      <c r="H747">
        <v>2</v>
      </c>
      <c r="I747">
        <v>44.4</v>
      </c>
      <c r="J747">
        <v>-1</v>
      </c>
      <c r="N747" s="27" t="s">
        <v>1876</v>
      </c>
      <c r="O747" s="27" t="s">
        <v>1877</v>
      </c>
      <c r="P747" s="28"/>
      <c r="Q747" s="27" t="s">
        <v>44</v>
      </c>
      <c r="R747" s="27" t="s">
        <v>348</v>
      </c>
    </row>
    <row r="748" spans="1:18" x14ac:dyDescent="0.25">
      <c r="A748">
        <v>28861</v>
      </c>
      <c r="B748" t="s">
        <v>185</v>
      </c>
      <c r="C748" t="s">
        <v>186</v>
      </c>
      <c r="D748" t="s">
        <v>463</v>
      </c>
      <c r="E748">
        <v>54</v>
      </c>
      <c r="F748">
        <v>51</v>
      </c>
      <c r="G748" s="1">
        <v>42754</v>
      </c>
      <c r="H748">
        <v>2</v>
      </c>
      <c r="I748">
        <v>91.730770000000007</v>
      </c>
      <c r="J748">
        <v>-1</v>
      </c>
      <c r="N748" s="25" t="s">
        <v>928</v>
      </c>
      <c r="O748" s="25" t="s">
        <v>929</v>
      </c>
      <c r="P748" s="26">
        <v>42510</v>
      </c>
      <c r="Q748" s="25" t="s">
        <v>122</v>
      </c>
      <c r="R748" s="25" t="s">
        <v>339</v>
      </c>
    </row>
    <row r="749" spans="1:18" x14ac:dyDescent="0.25">
      <c r="A749">
        <v>28839</v>
      </c>
      <c r="B749" t="s">
        <v>113</v>
      </c>
      <c r="C749" t="s">
        <v>114</v>
      </c>
      <c r="D749" t="s">
        <v>34</v>
      </c>
      <c r="E749">
        <v>299</v>
      </c>
      <c r="F749">
        <v>4</v>
      </c>
      <c r="G749" s="1">
        <v>42754</v>
      </c>
      <c r="I749">
        <v>280.36778099999998</v>
      </c>
      <c r="J749">
        <v>2</v>
      </c>
      <c r="N749" s="27" t="s">
        <v>930</v>
      </c>
      <c r="O749" s="27" t="s">
        <v>931</v>
      </c>
      <c r="P749" s="28">
        <v>42510</v>
      </c>
      <c r="Q749" s="27" t="s">
        <v>122</v>
      </c>
      <c r="R749" s="27" t="s">
        <v>339</v>
      </c>
    </row>
    <row r="750" spans="1:18" x14ac:dyDescent="0.25">
      <c r="A750">
        <v>28839</v>
      </c>
      <c r="B750" t="s">
        <v>183</v>
      </c>
      <c r="C750" t="s">
        <v>184</v>
      </c>
      <c r="D750" t="s">
        <v>34</v>
      </c>
      <c r="E750">
        <v>299</v>
      </c>
      <c r="F750">
        <v>4</v>
      </c>
      <c r="G750" s="1">
        <v>42754</v>
      </c>
      <c r="I750">
        <v>221.40957499999999</v>
      </c>
      <c r="J750">
        <v>2</v>
      </c>
      <c r="N750" s="25" t="s">
        <v>1878</v>
      </c>
      <c r="O750" s="25" t="s">
        <v>1879</v>
      </c>
      <c r="P750" s="26"/>
      <c r="Q750" s="25" t="s">
        <v>33</v>
      </c>
      <c r="R750" s="25" t="s">
        <v>349</v>
      </c>
    </row>
    <row r="751" spans="1:18" x14ac:dyDescent="0.25">
      <c r="A751">
        <v>28839</v>
      </c>
      <c r="B751" t="s">
        <v>251</v>
      </c>
      <c r="C751" t="s">
        <v>588</v>
      </c>
      <c r="D751" t="s">
        <v>97</v>
      </c>
      <c r="E751">
        <v>299</v>
      </c>
      <c r="F751">
        <v>4</v>
      </c>
      <c r="G751" s="1">
        <v>42754</v>
      </c>
      <c r="I751">
        <v>107.7587</v>
      </c>
      <c r="J751">
        <v>5</v>
      </c>
      <c r="N751" s="27" t="s">
        <v>488</v>
      </c>
      <c r="O751" s="27" t="s">
        <v>489</v>
      </c>
      <c r="P751" s="28"/>
      <c r="Q751" s="27" t="s">
        <v>447</v>
      </c>
      <c r="R751" s="27" t="s">
        <v>47</v>
      </c>
    </row>
    <row r="752" spans="1:18" x14ac:dyDescent="0.25">
      <c r="A752">
        <v>28839</v>
      </c>
      <c r="B752" t="s">
        <v>529</v>
      </c>
      <c r="C752" t="s">
        <v>530</v>
      </c>
      <c r="D752" t="s">
        <v>34</v>
      </c>
      <c r="E752">
        <v>299</v>
      </c>
      <c r="F752">
        <v>4</v>
      </c>
      <c r="G752" s="1">
        <v>42754</v>
      </c>
      <c r="I752">
        <v>438.60182400000002</v>
      </c>
      <c r="J752">
        <v>1</v>
      </c>
      <c r="N752" s="25" t="s">
        <v>604</v>
      </c>
      <c r="O752" s="25" t="s">
        <v>605</v>
      </c>
      <c r="P752" s="26"/>
      <c r="Q752" s="25" t="s">
        <v>33</v>
      </c>
      <c r="R752" s="25" t="s">
        <v>349</v>
      </c>
    </row>
    <row r="753" spans="1:18" x14ac:dyDescent="0.25">
      <c r="A753">
        <v>28860</v>
      </c>
      <c r="B753" t="s">
        <v>115</v>
      </c>
      <c r="C753" t="s">
        <v>116</v>
      </c>
      <c r="D753" t="s">
        <v>41</v>
      </c>
      <c r="E753">
        <v>530</v>
      </c>
      <c r="F753">
        <v>51</v>
      </c>
      <c r="G753" s="1">
        <v>42754</v>
      </c>
      <c r="H753">
        <v>2</v>
      </c>
      <c r="I753">
        <v>115.44</v>
      </c>
      <c r="J753">
        <v>-1</v>
      </c>
      <c r="N753" s="27" t="s">
        <v>31</v>
      </c>
      <c r="O753" s="27" t="s">
        <v>32</v>
      </c>
      <c r="P753" s="28"/>
      <c r="Q753" s="27" t="s">
        <v>33</v>
      </c>
      <c r="R753" s="27" t="s">
        <v>349</v>
      </c>
    </row>
    <row r="754" spans="1:18" x14ac:dyDescent="0.25">
      <c r="A754">
        <v>28859</v>
      </c>
      <c r="B754" t="s">
        <v>251</v>
      </c>
      <c r="C754" t="s">
        <v>588</v>
      </c>
      <c r="D754" t="s">
        <v>97</v>
      </c>
      <c r="E754">
        <v>517</v>
      </c>
      <c r="F754">
        <v>51</v>
      </c>
      <c r="G754" s="1">
        <v>42754</v>
      </c>
      <c r="H754">
        <v>2</v>
      </c>
      <c r="I754">
        <v>112.069</v>
      </c>
      <c r="J754">
        <v>-1</v>
      </c>
      <c r="N754" s="25" t="s">
        <v>499</v>
      </c>
      <c r="O754" s="25" t="s">
        <v>500</v>
      </c>
      <c r="P754" s="26"/>
      <c r="Q754" s="25" t="s">
        <v>85</v>
      </c>
      <c r="R754" s="25" t="s">
        <v>350</v>
      </c>
    </row>
    <row r="755" spans="1:18" x14ac:dyDescent="0.25">
      <c r="A755">
        <v>28859</v>
      </c>
      <c r="B755" t="s">
        <v>324</v>
      </c>
      <c r="C755" t="s">
        <v>325</v>
      </c>
      <c r="D755" t="s">
        <v>193</v>
      </c>
      <c r="E755">
        <v>517</v>
      </c>
      <c r="F755">
        <v>51</v>
      </c>
      <c r="G755" s="1">
        <v>42754</v>
      </c>
      <c r="H755">
        <v>2</v>
      </c>
      <c r="I755">
        <v>60.273000000000003</v>
      </c>
      <c r="J755">
        <v>-1</v>
      </c>
      <c r="N755" s="27" t="s">
        <v>932</v>
      </c>
      <c r="O755" s="27" t="s">
        <v>933</v>
      </c>
      <c r="P755" s="28">
        <v>42510</v>
      </c>
      <c r="Q755" s="27" t="s">
        <v>122</v>
      </c>
      <c r="R755" s="27" t="s">
        <v>339</v>
      </c>
    </row>
    <row r="756" spans="1:18" x14ac:dyDescent="0.25">
      <c r="A756">
        <v>28859</v>
      </c>
      <c r="B756" t="s">
        <v>35</v>
      </c>
      <c r="C756" t="s">
        <v>36</v>
      </c>
      <c r="D756" t="s">
        <v>85</v>
      </c>
      <c r="E756">
        <v>517</v>
      </c>
      <c r="F756">
        <v>51</v>
      </c>
      <c r="G756" s="1">
        <v>42754</v>
      </c>
      <c r="H756">
        <v>2</v>
      </c>
      <c r="I756">
        <v>95.46</v>
      </c>
      <c r="J756">
        <v>-1</v>
      </c>
      <c r="N756" s="25" t="s">
        <v>677</v>
      </c>
      <c r="O756" s="25" t="s">
        <v>1880</v>
      </c>
      <c r="P756" s="26"/>
      <c r="Q756" s="25" t="s">
        <v>33</v>
      </c>
      <c r="R756" s="25" t="s">
        <v>349</v>
      </c>
    </row>
    <row r="757" spans="1:18" x14ac:dyDescent="0.25">
      <c r="A757">
        <v>28858</v>
      </c>
      <c r="B757" t="s">
        <v>72</v>
      </c>
      <c r="C757" t="s">
        <v>73</v>
      </c>
      <c r="D757" t="s">
        <v>34</v>
      </c>
      <c r="E757">
        <v>6</v>
      </c>
      <c r="F757">
        <v>51</v>
      </c>
      <c r="G757" s="1">
        <v>42754</v>
      </c>
      <c r="H757">
        <v>2</v>
      </c>
      <c r="I757">
        <v>132.51404500000001</v>
      </c>
      <c r="J757">
        <v>-1</v>
      </c>
      <c r="N757" s="27" t="s">
        <v>1881</v>
      </c>
      <c r="O757" s="27" t="s">
        <v>1882</v>
      </c>
      <c r="P757" s="28"/>
      <c r="Q757" s="27" t="s">
        <v>1883</v>
      </c>
      <c r="R757" s="27" t="s">
        <v>339</v>
      </c>
    </row>
    <row r="758" spans="1:18" x14ac:dyDescent="0.25">
      <c r="A758">
        <v>28857</v>
      </c>
      <c r="B758" t="s">
        <v>252</v>
      </c>
      <c r="C758" t="s">
        <v>253</v>
      </c>
      <c r="D758" t="s">
        <v>34</v>
      </c>
      <c r="E758">
        <v>223</v>
      </c>
      <c r="F758">
        <v>51</v>
      </c>
      <c r="G758" s="1">
        <v>42754</v>
      </c>
      <c r="H758">
        <v>2</v>
      </c>
      <c r="I758">
        <v>252.09887599999999</v>
      </c>
      <c r="J758">
        <v>-2</v>
      </c>
      <c r="N758" s="25" t="s">
        <v>371</v>
      </c>
      <c r="O758" s="25" t="s">
        <v>372</v>
      </c>
      <c r="P758" s="26">
        <v>42510</v>
      </c>
      <c r="Q758" s="25" t="s">
        <v>122</v>
      </c>
      <c r="R758" s="25" t="s">
        <v>339</v>
      </c>
    </row>
    <row r="759" spans="1:18" x14ac:dyDescent="0.25">
      <c r="A759">
        <v>28857</v>
      </c>
      <c r="B759" t="s">
        <v>113</v>
      </c>
      <c r="C759" t="s">
        <v>114</v>
      </c>
      <c r="D759" t="s">
        <v>34</v>
      </c>
      <c r="E759">
        <v>223</v>
      </c>
      <c r="F759">
        <v>51</v>
      </c>
      <c r="G759" s="1">
        <v>42754</v>
      </c>
      <c r="H759">
        <v>2</v>
      </c>
      <c r="I759">
        <v>296.11878000000002</v>
      </c>
      <c r="J759">
        <v>-2</v>
      </c>
      <c r="N759" s="27" t="s">
        <v>1884</v>
      </c>
      <c r="O759" s="27" t="s">
        <v>1885</v>
      </c>
      <c r="P759" s="28"/>
      <c r="Q759" s="27" t="s">
        <v>74</v>
      </c>
      <c r="R759" s="27" t="s">
        <v>339</v>
      </c>
    </row>
    <row r="760" spans="1:18" x14ac:dyDescent="0.25">
      <c r="A760">
        <v>28856</v>
      </c>
      <c r="B760" t="s">
        <v>209</v>
      </c>
      <c r="C760" t="s">
        <v>599</v>
      </c>
      <c r="D760" t="s">
        <v>41</v>
      </c>
      <c r="E760">
        <v>355</v>
      </c>
      <c r="F760">
        <v>51</v>
      </c>
      <c r="G760" s="1">
        <v>42754</v>
      </c>
      <c r="H760">
        <v>2</v>
      </c>
      <c r="I760">
        <v>42.55</v>
      </c>
      <c r="J760">
        <v>-1</v>
      </c>
      <c r="N760" s="25" t="s">
        <v>375</v>
      </c>
      <c r="O760" s="25" t="s">
        <v>376</v>
      </c>
      <c r="P760" s="26">
        <v>42510</v>
      </c>
      <c r="Q760" s="25" t="s">
        <v>122</v>
      </c>
      <c r="R760" s="25" t="s">
        <v>339</v>
      </c>
    </row>
    <row r="761" spans="1:18" x14ac:dyDescent="0.25">
      <c r="A761">
        <v>28856</v>
      </c>
      <c r="B761" t="s">
        <v>829</v>
      </c>
      <c r="C761" t="s">
        <v>170</v>
      </c>
      <c r="D761" t="s">
        <v>34</v>
      </c>
      <c r="E761">
        <v>355</v>
      </c>
      <c r="F761">
        <v>51</v>
      </c>
      <c r="G761" s="1">
        <v>42754</v>
      </c>
      <c r="H761">
        <v>2</v>
      </c>
      <c r="I761">
        <v>140.308989</v>
      </c>
      <c r="J761">
        <v>-2</v>
      </c>
      <c r="N761" s="27" t="s">
        <v>663</v>
      </c>
      <c r="O761" s="27" t="s">
        <v>664</v>
      </c>
      <c r="P761" s="28"/>
      <c r="Q761" s="27" t="s">
        <v>33</v>
      </c>
      <c r="R761" s="27" t="s">
        <v>349</v>
      </c>
    </row>
    <row r="762" spans="1:18" x14ac:dyDescent="0.25">
      <c r="A762">
        <v>28855</v>
      </c>
      <c r="B762" t="s">
        <v>209</v>
      </c>
      <c r="C762" t="s">
        <v>599</v>
      </c>
      <c r="D762" t="s">
        <v>41</v>
      </c>
      <c r="E762">
        <v>562</v>
      </c>
      <c r="F762">
        <v>51</v>
      </c>
      <c r="G762" s="1">
        <v>42754</v>
      </c>
      <c r="H762">
        <v>2</v>
      </c>
      <c r="I762">
        <v>42.55</v>
      </c>
      <c r="J762">
        <v>-2</v>
      </c>
      <c r="N762" s="25" t="s">
        <v>950</v>
      </c>
      <c r="O762" s="25" t="s">
        <v>951</v>
      </c>
      <c r="P762" s="26"/>
      <c r="Q762" s="25" t="s">
        <v>598</v>
      </c>
      <c r="R762" s="25" t="s">
        <v>351</v>
      </c>
    </row>
    <row r="763" spans="1:18" x14ac:dyDescent="0.25">
      <c r="A763">
        <v>28855</v>
      </c>
      <c r="B763" t="s">
        <v>210</v>
      </c>
      <c r="C763" t="s">
        <v>211</v>
      </c>
      <c r="D763" t="s">
        <v>463</v>
      </c>
      <c r="E763">
        <v>562</v>
      </c>
      <c r="F763">
        <v>51</v>
      </c>
      <c r="G763" s="1">
        <v>42754</v>
      </c>
      <c r="H763">
        <v>2</v>
      </c>
      <c r="I763">
        <v>110.70954999999999</v>
      </c>
      <c r="J763">
        <v>-2</v>
      </c>
      <c r="N763" s="27" t="s">
        <v>423</v>
      </c>
      <c r="O763" s="27" t="s">
        <v>424</v>
      </c>
      <c r="P763" s="28"/>
      <c r="Q763" s="27" t="s">
        <v>97</v>
      </c>
      <c r="R763" s="27" t="s">
        <v>339</v>
      </c>
    </row>
    <row r="764" spans="1:18" x14ac:dyDescent="0.25">
      <c r="A764">
        <v>28855</v>
      </c>
      <c r="B764" t="s">
        <v>896</v>
      </c>
      <c r="C764" t="s">
        <v>897</v>
      </c>
      <c r="D764" t="s">
        <v>33</v>
      </c>
      <c r="E764">
        <v>562</v>
      </c>
      <c r="F764">
        <v>51</v>
      </c>
      <c r="G764" s="1">
        <v>42754</v>
      </c>
      <c r="H764">
        <v>2</v>
      </c>
      <c r="I764">
        <v>746.72727299999997</v>
      </c>
      <c r="J764">
        <v>-1</v>
      </c>
      <c r="N764" s="25" t="s">
        <v>419</v>
      </c>
      <c r="O764" s="25" t="s">
        <v>420</v>
      </c>
      <c r="P764" s="26"/>
      <c r="Q764" s="25" t="s">
        <v>97</v>
      </c>
      <c r="R764" s="25" t="s">
        <v>339</v>
      </c>
    </row>
    <row r="765" spans="1:18" x14ac:dyDescent="0.25">
      <c r="A765">
        <v>28854</v>
      </c>
      <c r="B765" t="s">
        <v>91</v>
      </c>
      <c r="C765" t="s">
        <v>92</v>
      </c>
      <c r="D765" t="s">
        <v>17</v>
      </c>
      <c r="E765">
        <v>100</v>
      </c>
      <c r="F765">
        <v>51</v>
      </c>
      <c r="G765" s="1">
        <v>42754</v>
      </c>
      <c r="H765">
        <v>2</v>
      </c>
      <c r="I765">
        <v>12.8</v>
      </c>
      <c r="J765">
        <v>-1</v>
      </c>
      <c r="N765" s="27" t="s">
        <v>281</v>
      </c>
      <c r="O765" s="27" t="s">
        <v>282</v>
      </c>
      <c r="P765" s="28"/>
      <c r="Q765" s="27" t="s">
        <v>33</v>
      </c>
      <c r="R765" s="27" t="s">
        <v>349</v>
      </c>
    </row>
    <row r="766" spans="1:18" x14ac:dyDescent="0.25">
      <c r="A766">
        <v>28854</v>
      </c>
      <c r="B766" t="s">
        <v>93</v>
      </c>
      <c r="C766" t="s">
        <v>94</v>
      </c>
      <c r="D766" t="s">
        <v>17</v>
      </c>
      <c r="E766">
        <v>100</v>
      </c>
      <c r="F766">
        <v>51</v>
      </c>
      <c r="G766" s="1">
        <v>42754</v>
      </c>
      <c r="H766">
        <v>2</v>
      </c>
      <c r="I766">
        <v>12.8</v>
      </c>
      <c r="J766">
        <v>-1</v>
      </c>
      <c r="N766" s="25" t="s">
        <v>986</v>
      </c>
      <c r="O766" s="25" t="s">
        <v>1886</v>
      </c>
      <c r="P766" s="26"/>
      <c r="Q766" s="25" t="s">
        <v>33</v>
      </c>
      <c r="R766" s="25" t="s">
        <v>349</v>
      </c>
    </row>
    <row r="767" spans="1:18" x14ac:dyDescent="0.25">
      <c r="A767">
        <v>28854</v>
      </c>
      <c r="B767" t="s">
        <v>95</v>
      </c>
      <c r="C767" t="s">
        <v>96</v>
      </c>
      <c r="D767" t="s">
        <v>17</v>
      </c>
      <c r="E767">
        <v>100</v>
      </c>
      <c r="F767">
        <v>51</v>
      </c>
      <c r="G767" s="1">
        <v>42754</v>
      </c>
      <c r="H767">
        <v>2</v>
      </c>
      <c r="I767">
        <v>12.8</v>
      </c>
      <c r="J767">
        <v>-1</v>
      </c>
      <c r="N767" s="27" t="s">
        <v>1887</v>
      </c>
      <c r="O767" s="27" t="s">
        <v>1888</v>
      </c>
      <c r="P767" s="28"/>
      <c r="Q767" s="27" t="s">
        <v>61</v>
      </c>
      <c r="R767" s="27" t="s">
        <v>339</v>
      </c>
    </row>
    <row r="768" spans="1:18" x14ac:dyDescent="0.25">
      <c r="A768">
        <v>28854</v>
      </c>
      <c r="B768" t="s">
        <v>404</v>
      </c>
      <c r="C768" t="s">
        <v>405</v>
      </c>
      <c r="D768" t="s">
        <v>17</v>
      </c>
      <c r="E768">
        <v>100</v>
      </c>
      <c r="F768">
        <v>51</v>
      </c>
      <c r="G768" s="1">
        <v>42754</v>
      </c>
      <c r="H768">
        <v>2</v>
      </c>
      <c r="I768">
        <v>12.8</v>
      </c>
      <c r="J768">
        <v>-1</v>
      </c>
      <c r="N768" s="25" t="s">
        <v>464</v>
      </c>
      <c r="O768" s="25" t="s">
        <v>465</v>
      </c>
      <c r="P768" s="26"/>
      <c r="Q768" s="25" t="s">
        <v>450</v>
      </c>
      <c r="R768" s="25" t="s">
        <v>351</v>
      </c>
    </row>
    <row r="769" spans="1:18" x14ac:dyDescent="0.25">
      <c r="A769">
        <v>28854</v>
      </c>
      <c r="B769" t="s">
        <v>898</v>
      </c>
      <c r="C769" t="s">
        <v>899</v>
      </c>
      <c r="D769" t="s">
        <v>18</v>
      </c>
      <c r="E769">
        <v>100</v>
      </c>
      <c r="F769">
        <v>51</v>
      </c>
      <c r="G769" s="1">
        <v>42754</v>
      </c>
      <c r="H769">
        <v>2</v>
      </c>
      <c r="I769">
        <v>56.034799999999997</v>
      </c>
      <c r="J769">
        <v>-3</v>
      </c>
      <c r="N769" s="27" t="s">
        <v>906</v>
      </c>
      <c r="O769" s="27" t="s">
        <v>907</v>
      </c>
      <c r="P769" s="28"/>
      <c r="Q769" s="27" t="s">
        <v>21</v>
      </c>
      <c r="R769" s="27" t="s">
        <v>348</v>
      </c>
    </row>
    <row r="770" spans="1:18" x14ac:dyDescent="0.25">
      <c r="A770">
        <v>28853</v>
      </c>
      <c r="B770" t="s">
        <v>691</v>
      </c>
      <c r="C770" t="s">
        <v>692</v>
      </c>
      <c r="D770" t="s">
        <v>34</v>
      </c>
      <c r="E770">
        <v>47</v>
      </c>
      <c r="F770">
        <v>51</v>
      </c>
      <c r="G770" s="1">
        <v>42754</v>
      </c>
      <c r="I770">
        <v>243.82584299999999</v>
      </c>
      <c r="J770">
        <v>-1</v>
      </c>
      <c r="N770" s="25" t="s">
        <v>1889</v>
      </c>
      <c r="O770" s="25" t="s">
        <v>1890</v>
      </c>
      <c r="P770" s="26"/>
      <c r="Q770" s="25" t="s">
        <v>18</v>
      </c>
      <c r="R770" s="25" t="s">
        <v>47</v>
      </c>
    </row>
    <row r="771" spans="1:18" x14ac:dyDescent="0.25">
      <c r="A771">
        <v>28853</v>
      </c>
      <c r="B771" t="s">
        <v>252</v>
      </c>
      <c r="C771" t="s">
        <v>253</v>
      </c>
      <c r="D771" t="s">
        <v>34</v>
      </c>
      <c r="E771">
        <v>47</v>
      </c>
      <c r="F771">
        <v>51</v>
      </c>
      <c r="G771" s="1">
        <v>42754</v>
      </c>
      <c r="I771">
        <v>252.09887599999999</v>
      </c>
      <c r="J771">
        <v>-10</v>
      </c>
      <c r="N771" s="27" t="s">
        <v>1891</v>
      </c>
      <c r="O771" s="27" t="s">
        <v>1892</v>
      </c>
      <c r="P771" s="28"/>
      <c r="Q771" s="27" t="s">
        <v>1614</v>
      </c>
      <c r="R771" s="27" t="s">
        <v>349</v>
      </c>
    </row>
    <row r="772" spans="1:18" x14ac:dyDescent="0.25">
      <c r="A772">
        <v>28852</v>
      </c>
      <c r="B772" t="s">
        <v>187</v>
      </c>
      <c r="C772" t="s">
        <v>188</v>
      </c>
      <c r="D772" t="s">
        <v>34</v>
      </c>
      <c r="E772" t="s">
        <v>64</v>
      </c>
      <c r="F772">
        <v>51</v>
      </c>
      <c r="G772" s="1">
        <v>42754</v>
      </c>
      <c r="H772">
        <v>2</v>
      </c>
      <c r="I772">
        <v>341.35617999999999</v>
      </c>
      <c r="J772">
        <v>-1</v>
      </c>
      <c r="N772" s="25" t="s">
        <v>1893</v>
      </c>
      <c r="O772" s="25" t="s">
        <v>1894</v>
      </c>
      <c r="P772" s="26"/>
      <c r="Q772" s="25" t="s">
        <v>33</v>
      </c>
      <c r="R772" s="25" t="s">
        <v>349</v>
      </c>
    </row>
    <row r="773" spans="1:18" x14ac:dyDescent="0.25">
      <c r="A773">
        <v>28851</v>
      </c>
      <c r="B773" t="s">
        <v>577</v>
      </c>
      <c r="C773" t="s">
        <v>578</v>
      </c>
      <c r="D773" t="s">
        <v>122</v>
      </c>
      <c r="E773">
        <v>27</v>
      </c>
      <c r="F773">
        <v>51</v>
      </c>
      <c r="G773" s="1">
        <v>42754</v>
      </c>
      <c r="I773">
        <v>417.36</v>
      </c>
      <c r="J773">
        <v>-1</v>
      </c>
      <c r="N773" s="27" t="s">
        <v>559</v>
      </c>
      <c r="O773" s="27" t="s">
        <v>560</v>
      </c>
      <c r="P773" s="28">
        <v>42587</v>
      </c>
      <c r="Q773" s="27" t="s">
        <v>122</v>
      </c>
      <c r="R773" s="27" t="s">
        <v>339</v>
      </c>
    </row>
    <row r="774" spans="1:18" x14ac:dyDescent="0.25">
      <c r="A774">
        <v>28850</v>
      </c>
      <c r="B774" t="s">
        <v>900</v>
      </c>
      <c r="C774" t="s">
        <v>901</v>
      </c>
      <c r="D774" t="s">
        <v>34</v>
      </c>
      <c r="E774">
        <v>496</v>
      </c>
      <c r="F774">
        <v>51</v>
      </c>
      <c r="G774" s="1">
        <v>42754</v>
      </c>
      <c r="H774">
        <v>2</v>
      </c>
      <c r="I774">
        <v>120.146067</v>
      </c>
      <c r="J774">
        <v>-1</v>
      </c>
      <c r="N774" s="25" t="s">
        <v>398</v>
      </c>
      <c r="O774" s="25" t="s">
        <v>399</v>
      </c>
      <c r="P774" s="26"/>
      <c r="Q774" s="25" t="s">
        <v>61</v>
      </c>
      <c r="R774" s="25" t="s">
        <v>339</v>
      </c>
    </row>
    <row r="775" spans="1:18" x14ac:dyDescent="0.25">
      <c r="A775">
        <v>28849</v>
      </c>
      <c r="B775" t="s">
        <v>203</v>
      </c>
      <c r="C775" t="s">
        <v>204</v>
      </c>
      <c r="D775" t="s">
        <v>100</v>
      </c>
      <c r="E775">
        <v>19</v>
      </c>
      <c r="F775">
        <v>51</v>
      </c>
      <c r="G775" s="1">
        <v>42754</v>
      </c>
      <c r="H775">
        <v>2</v>
      </c>
      <c r="I775">
        <v>263.68272000000002</v>
      </c>
      <c r="J775">
        <v>-10</v>
      </c>
      <c r="N775" s="27" t="s">
        <v>900</v>
      </c>
      <c r="O775" s="27" t="s">
        <v>901</v>
      </c>
      <c r="P775" s="28"/>
      <c r="Q775" s="27" t="s">
        <v>34</v>
      </c>
      <c r="R775" s="27" t="s">
        <v>339</v>
      </c>
    </row>
    <row r="776" spans="1:18" x14ac:dyDescent="0.25">
      <c r="A776">
        <v>28848</v>
      </c>
      <c r="B776" t="s">
        <v>256</v>
      </c>
      <c r="C776" t="s">
        <v>257</v>
      </c>
      <c r="D776" t="s">
        <v>34</v>
      </c>
      <c r="E776">
        <v>556</v>
      </c>
      <c r="F776">
        <v>51</v>
      </c>
      <c r="G776" s="1">
        <v>42754</v>
      </c>
      <c r="I776">
        <v>267.611557</v>
      </c>
      <c r="J776">
        <v>-1</v>
      </c>
      <c r="N776" s="25" t="s">
        <v>904</v>
      </c>
      <c r="O776" s="25" t="s">
        <v>905</v>
      </c>
      <c r="P776" s="26"/>
      <c r="Q776" s="25" t="s">
        <v>50</v>
      </c>
      <c r="R776" s="25" t="s">
        <v>350</v>
      </c>
    </row>
    <row r="777" spans="1:18" x14ac:dyDescent="0.25">
      <c r="A777">
        <v>28848</v>
      </c>
      <c r="B777" t="s">
        <v>369</v>
      </c>
      <c r="C777" t="s">
        <v>370</v>
      </c>
      <c r="D777" t="s">
        <v>34</v>
      </c>
      <c r="E777">
        <v>556</v>
      </c>
      <c r="F777">
        <v>51</v>
      </c>
      <c r="G777" s="1">
        <v>42754</v>
      </c>
      <c r="I777">
        <v>685.24237600000004</v>
      </c>
      <c r="J777">
        <v>-1</v>
      </c>
      <c r="N777" s="27" t="s">
        <v>797</v>
      </c>
      <c r="O777" s="27" t="s">
        <v>798</v>
      </c>
      <c r="P777" s="28"/>
      <c r="Q777" s="27" t="s">
        <v>21</v>
      </c>
      <c r="R777" s="27" t="s">
        <v>348</v>
      </c>
    </row>
    <row r="778" spans="1:18" x14ac:dyDescent="0.25">
      <c r="A778">
        <v>28848</v>
      </c>
      <c r="B778" t="s">
        <v>829</v>
      </c>
      <c r="C778" t="s">
        <v>170</v>
      </c>
      <c r="D778" t="s">
        <v>34</v>
      </c>
      <c r="E778">
        <v>556</v>
      </c>
      <c r="F778">
        <v>51</v>
      </c>
      <c r="G778" s="1">
        <v>42754</v>
      </c>
      <c r="I778">
        <v>140.308989</v>
      </c>
      <c r="J778">
        <v>-1</v>
      </c>
      <c r="N778" s="25" t="s">
        <v>1895</v>
      </c>
      <c r="O778" s="25" t="s">
        <v>1896</v>
      </c>
      <c r="P778" s="26"/>
      <c r="Q778" s="25" t="s">
        <v>74</v>
      </c>
      <c r="R778" s="25" t="s">
        <v>339</v>
      </c>
    </row>
    <row r="779" spans="1:18" x14ac:dyDescent="0.25">
      <c r="A779">
        <v>28847</v>
      </c>
      <c r="B779" t="s">
        <v>131</v>
      </c>
      <c r="C779" t="s">
        <v>132</v>
      </c>
      <c r="D779" t="s">
        <v>21</v>
      </c>
      <c r="E779">
        <v>295</v>
      </c>
      <c r="F779">
        <v>51</v>
      </c>
      <c r="G779" s="1">
        <v>42754</v>
      </c>
      <c r="H779">
        <v>2</v>
      </c>
      <c r="I779">
        <v>70.980637000000002</v>
      </c>
      <c r="J779">
        <v>-1</v>
      </c>
      <c r="N779" s="27" t="s">
        <v>1897</v>
      </c>
      <c r="O779" s="27" t="s">
        <v>1898</v>
      </c>
      <c r="P779" s="28"/>
      <c r="Q779" s="27" t="s">
        <v>34</v>
      </c>
      <c r="R779" s="27" t="s">
        <v>339</v>
      </c>
    </row>
    <row r="780" spans="1:18" x14ac:dyDescent="0.25">
      <c r="A780">
        <v>28847</v>
      </c>
      <c r="B780" t="s">
        <v>135</v>
      </c>
      <c r="C780" t="s">
        <v>136</v>
      </c>
      <c r="D780" t="s">
        <v>41</v>
      </c>
      <c r="E780">
        <v>295</v>
      </c>
      <c r="F780">
        <v>51</v>
      </c>
      <c r="G780" s="1">
        <v>42754</v>
      </c>
      <c r="H780">
        <v>2</v>
      </c>
      <c r="I780">
        <v>15.54</v>
      </c>
      <c r="J780">
        <v>-1</v>
      </c>
      <c r="N780" s="25" t="s">
        <v>478</v>
      </c>
      <c r="O780" s="25" t="s">
        <v>479</v>
      </c>
      <c r="P780" s="26"/>
      <c r="Q780" s="25" t="s">
        <v>41</v>
      </c>
      <c r="R780" s="25" t="s">
        <v>350</v>
      </c>
    </row>
    <row r="781" spans="1:18" x14ac:dyDescent="0.25">
      <c r="A781">
        <v>28846</v>
      </c>
      <c r="B781" t="s">
        <v>191</v>
      </c>
      <c r="C781" t="s">
        <v>192</v>
      </c>
      <c r="D781" t="s">
        <v>193</v>
      </c>
      <c r="E781">
        <v>295</v>
      </c>
      <c r="F781">
        <v>51</v>
      </c>
      <c r="G781" s="1">
        <v>42754</v>
      </c>
      <c r="H781">
        <v>2</v>
      </c>
      <c r="I781">
        <v>35.520000000000003</v>
      </c>
      <c r="J781">
        <v>-1</v>
      </c>
      <c r="N781" s="27" t="s">
        <v>1899</v>
      </c>
      <c r="O781" s="27" t="s">
        <v>1900</v>
      </c>
      <c r="P781" s="28"/>
      <c r="Q781" s="27" t="s">
        <v>268</v>
      </c>
      <c r="R781" s="27" t="s">
        <v>47</v>
      </c>
    </row>
    <row r="782" spans="1:18" x14ac:dyDescent="0.25">
      <c r="A782">
        <v>28846</v>
      </c>
      <c r="B782" t="s">
        <v>141</v>
      </c>
      <c r="C782" t="s">
        <v>142</v>
      </c>
      <c r="D782" t="s">
        <v>88</v>
      </c>
      <c r="E782">
        <v>295</v>
      </c>
      <c r="F782">
        <v>51</v>
      </c>
      <c r="G782" s="1">
        <v>42754</v>
      </c>
      <c r="H782">
        <v>2</v>
      </c>
      <c r="I782">
        <v>42.18</v>
      </c>
      <c r="J782">
        <v>-5</v>
      </c>
      <c r="N782" s="25" t="s">
        <v>1901</v>
      </c>
      <c r="O782" s="25" t="s">
        <v>1902</v>
      </c>
      <c r="P782" s="26"/>
      <c r="Q782" s="25" t="s">
        <v>159</v>
      </c>
      <c r="R782" s="25" t="s">
        <v>348</v>
      </c>
    </row>
    <row r="783" spans="1:18" x14ac:dyDescent="0.25">
      <c r="A783">
        <v>28846</v>
      </c>
      <c r="B783" t="s">
        <v>509</v>
      </c>
      <c r="C783" t="s">
        <v>510</v>
      </c>
      <c r="D783" t="s">
        <v>193</v>
      </c>
      <c r="E783">
        <v>295</v>
      </c>
      <c r="F783">
        <v>51</v>
      </c>
      <c r="G783" s="1">
        <v>42754</v>
      </c>
      <c r="H783">
        <v>2</v>
      </c>
      <c r="I783">
        <v>46.62</v>
      </c>
      <c r="J783">
        <v>-3</v>
      </c>
      <c r="N783" s="27" t="s">
        <v>1903</v>
      </c>
      <c r="O783" s="27" t="s">
        <v>1904</v>
      </c>
      <c r="P783" s="28"/>
      <c r="Q783" s="27" t="s">
        <v>17</v>
      </c>
      <c r="R783" s="27" t="s">
        <v>339</v>
      </c>
    </row>
    <row r="784" spans="1:18" x14ac:dyDescent="0.25">
      <c r="A784">
        <v>28846</v>
      </c>
      <c r="B784" t="s">
        <v>478</v>
      </c>
      <c r="C784" t="s">
        <v>479</v>
      </c>
      <c r="D784" t="s">
        <v>41</v>
      </c>
      <c r="E784">
        <v>295</v>
      </c>
      <c r="F784">
        <v>51</v>
      </c>
      <c r="G784" s="1">
        <v>42754</v>
      </c>
      <c r="H784">
        <v>2</v>
      </c>
      <c r="I784">
        <v>15.54</v>
      </c>
      <c r="J784">
        <v>-1</v>
      </c>
      <c r="N784" s="25" t="s">
        <v>468</v>
      </c>
      <c r="O784" s="25" t="s">
        <v>469</v>
      </c>
      <c r="P784" s="26"/>
      <c r="Q784" s="25" t="s">
        <v>450</v>
      </c>
      <c r="R784" s="25" t="s">
        <v>351</v>
      </c>
    </row>
    <row r="785" spans="1:18" x14ac:dyDescent="0.25">
      <c r="A785">
        <v>28846</v>
      </c>
      <c r="B785" t="s">
        <v>476</v>
      </c>
      <c r="C785" t="s">
        <v>477</v>
      </c>
      <c r="D785" t="s">
        <v>41</v>
      </c>
      <c r="E785">
        <v>295</v>
      </c>
      <c r="F785">
        <v>51</v>
      </c>
      <c r="G785" s="1">
        <v>42754</v>
      </c>
      <c r="H785">
        <v>2</v>
      </c>
      <c r="I785">
        <v>15.54</v>
      </c>
      <c r="J785">
        <v>-1</v>
      </c>
      <c r="N785" s="27" t="s">
        <v>779</v>
      </c>
      <c r="O785" s="27" t="s">
        <v>780</v>
      </c>
      <c r="P785" s="28"/>
      <c r="Q785" s="27" t="s">
        <v>450</v>
      </c>
      <c r="R785" s="27" t="s">
        <v>351</v>
      </c>
    </row>
    <row r="786" spans="1:18" x14ac:dyDescent="0.25">
      <c r="A786">
        <v>28846</v>
      </c>
      <c r="B786" t="s">
        <v>474</v>
      </c>
      <c r="C786" t="s">
        <v>475</v>
      </c>
      <c r="D786" t="s">
        <v>41</v>
      </c>
      <c r="E786">
        <v>295</v>
      </c>
      <c r="F786">
        <v>51</v>
      </c>
      <c r="G786" s="1">
        <v>42754</v>
      </c>
      <c r="H786">
        <v>2</v>
      </c>
      <c r="I786">
        <v>15.54</v>
      </c>
      <c r="J786">
        <v>-1</v>
      </c>
      <c r="N786" s="25" t="s">
        <v>834</v>
      </c>
      <c r="O786" s="25" t="s">
        <v>835</v>
      </c>
      <c r="P786" s="26"/>
      <c r="Q786" s="25" t="s">
        <v>74</v>
      </c>
      <c r="R786" s="25" t="s">
        <v>339</v>
      </c>
    </row>
    <row r="787" spans="1:18" x14ac:dyDescent="0.25">
      <c r="A787">
        <v>28846</v>
      </c>
      <c r="B787" t="s">
        <v>135</v>
      </c>
      <c r="C787" t="s">
        <v>136</v>
      </c>
      <c r="D787" t="s">
        <v>41</v>
      </c>
      <c r="E787">
        <v>295</v>
      </c>
      <c r="F787">
        <v>51</v>
      </c>
      <c r="G787" s="1">
        <v>42754</v>
      </c>
      <c r="H787">
        <v>2</v>
      </c>
      <c r="I787">
        <v>15.54</v>
      </c>
      <c r="J787">
        <v>-1</v>
      </c>
      <c r="N787" s="27" t="s">
        <v>721</v>
      </c>
      <c r="O787" s="27" t="s">
        <v>722</v>
      </c>
      <c r="P787" s="28"/>
      <c r="Q787" s="27" t="s">
        <v>33</v>
      </c>
      <c r="R787" s="27" t="s">
        <v>349</v>
      </c>
    </row>
    <row r="788" spans="1:18" x14ac:dyDescent="0.25">
      <c r="A788">
        <v>28845</v>
      </c>
      <c r="B788" t="s">
        <v>216</v>
      </c>
      <c r="C788" t="s">
        <v>217</v>
      </c>
      <c r="D788" t="s">
        <v>17</v>
      </c>
      <c r="E788">
        <v>19</v>
      </c>
      <c r="F788">
        <v>51</v>
      </c>
      <c r="G788" s="1">
        <v>42754</v>
      </c>
      <c r="H788">
        <v>2</v>
      </c>
      <c r="I788">
        <v>12</v>
      </c>
      <c r="J788">
        <v>-10</v>
      </c>
      <c r="N788" s="25" t="s">
        <v>549</v>
      </c>
      <c r="O788" s="25" t="s">
        <v>550</v>
      </c>
      <c r="P788" s="26">
        <v>42574</v>
      </c>
      <c r="Q788" s="25" t="s">
        <v>122</v>
      </c>
      <c r="R788" s="25" t="s">
        <v>350</v>
      </c>
    </row>
    <row r="789" spans="1:18" x14ac:dyDescent="0.25">
      <c r="A789">
        <v>28845</v>
      </c>
      <c r="B789" t="s">
        <v>89</v>
      </c>
      <c r="C789" t="s">
        <v>90</v>
      </c>
      <c r="D789" t="s">
        <v>17</v>
      </c>
      <c r="E789">
        <v>19</v>
      </c>
      <c r="F789">
        <v>51</v>
      </c>
      <c r="G789" s="1">
        <v>42754</v>
      </c>
      <c r="H789">
        <v>2</v>
      </c>
      <c r="I789">
        <v>12</v>
      </c>
      <c r="J789">
        <v>-9</v>
      </c>
      <c r="N789" s="27" t="s">
        <v>1905</v>
      </c>
      <c r="O789" s="27" t="s">
        <v>1906</v>
      </c>
      <c r="P789" s="28"/>
      <c r="Q789" s="27" t="s">
        <v>591</v>
      </c>
      <c r="R789" s="27" t="s">
        <v>349</v>
      </c>
    </row>
    <row r="790" spans="1:18" x14ac:dyDescent="0.25">
      <c r="A790">
        <v>28845</v>
      </c>
      <c r="B790" t="s">
        <v>51</v>
      </c>
      <c r="C790" t="s">
        <v>52</v>
      </c>
      <c r="D790" t="s">
        <v>17</v>
      </c>
      <c r="E790">
        <v>19</v>
      </c>
      <c r="F790">
        <v>51</v>
      </c>
      <c r="G790" s="1">
        <v>42754</v>
      </c>
      <c r="H790">
        <v>2</v>
      </c>
      <c r="I790">
        <v>12</v>
      </c>
      <c r="J790">
        <v>-10</v>
      </c>
      <c r="N790" s="25" t="s">
        <v>727</v>
      </c>
      <c r="O790" s="25" t="s">
        <v>728</v>
      </c>
      <c r="P790" s="26"/>
      <c r="Q790" s="25" t="s">
        <v>450</v>
      </c>
      <c r="R790" s="25" t="s">
        <v>351</v>
      </c>
    </row>
    <row r="791" spans="1:18" x14ac:dyDescent="0.25">
      <c r="A791">
        <v>28844</v>
      </c>
      <c r="B791" t="s">
        <v>251</v>
      </c>
      <c r="C791" t="s">
        <v>588</v>
      </c>
      <c r="D791" t="s">
        <v>97</v>
      </c>
      <c r="E791">
        <v>312</v>
      </c>
      <c r="F791">
        <v>51</v>
      </c>
      <c r="G791" s="1">
        <v>42754</v>
      </c>
      <c r="H791">
        <v>2</v>
      </c>
      <c r="I791">
        <v>112.069</v>
      </c>
      <c r="J791">
        <v>-4</v>
      </c>
      <c r="N791" s="27" t="s">
        <v>1907</v>
      </c>
      <c r="O791" s="27" t="s">
        <v>1908</v>
      </c>
      <c r="P791" s="28"/>
      <c r="Q791" s="27" t="s">
        <v>447</v>
      </c>
      <c r="R791" s="27" t="s">
        <v>350</v>
      </c>
    </row>
    <row r="792" spans="1:18" x14ac:dyDescent="0.25">
      <c r="A792">
        <v>28843</v>
      </c>
      <c r="B792" t="s">
        <v>209</v>
      </c>
      <c r="C792" t="s">
        <v>599</v>
      </c>
      <c r="D792" t="s">
        <v>41</v>
      </c>
      <c r="E792">
        <v>19</v>
      </c>
      <c r="F792">
        <v>51</v>
      </c>
      <c r="G792" s="1">
        <v>42754</v>
      </c>
      <c r="H792">
        <v>2</v>
      </c>
      <c r="I792">
        <v>36.471429000000001</v>
      </c>
      <c r="J792">
        <v>-3</v>
      </c>
      <c r="N792" s="25" t="s">
        <v>746</v>
      </c>
      <c r="O792" s="25" t="s">
        <v>747</v>
      </c>
      <c r="P792" s="26">
        <v>42574</v>
      </c>
      <c r="Q792" s="25" t="s">
        <v>122</v>
      </c>
      <c r="R792" s="25" t="s">
        <v>350</v>
      </c>
    </row>
    <row r="793" spans="1:18" x14ac:dyDescent="0.25">
      <c r="A793">
        <v>28843</v>
      </c>
      <c r="B793" t="s">
        <v>48</v>
      </c>
      <c r="C793" t="s">
        <v>49</v>
      </c>
      <c r="D793" t="s">
        <v>50</v>
      </c>
      <c r="E793">
        <v>19</v>
      </c>
      <c r="F793">
        <v>51</v>
      </c>
      <c r="G793" s="1">
        <v>42754</v>
      </c>
      <c r="H793">
        <v>2</v>
      </c>
      <c r="I793">
        <v>7.77</v>
      </c>
      <c r="J793">
        <v>-20</v>
      </c>
      <c r="N793" s="27" t="s">
        <v>750</v>
      </c>
      <c r="O793" s="27" t="s">
        <v>751</v>
      </c>
      <c r="P793" s="28">
        <v>42574</v>
      </c>
      <c r="Q793" s="27" t="s">
        <v>122</v>
      </c>
      <c r="R793" s="27" t="s">
        <v>350</v>
      </c>
    </row>
    <row r="794" spans="1:18" x14ac:dyDescent="0.25">
      <c r="A794">
        <v>28843</v>
      </c>
      <c r="B794" t="s">
        <v>902</v>
      </c>
      <c r="C794" t="s">
        <v>903</v>
      </c>
      <c r="D794" t="s">
        <v>47</v>
      </c>
      <c r="E794">
        <v>19</v>
      </c>
      <c r="F794">
        <v>51</v>
      </c>
      <c r="G794" s="1">
        <v>42754</v>
      </c>
      <c r="H794">
        <v>2</v>
      </c>
      <c r="I794">
        <v>168.1035</v>
      </c>
      <c r="J794">
        <v>-2</v>
      </c>
      <c r="N794" s="25" t="s">
        <v>567</v>
      </c>
      <c r="O794" s="25" t="s">
        <v>568</v>
      </c>
      <c r="P794" s="26">
        <v>42574</v>
      </c>
      <c r="Q794" s="25" t="s">
        <v>122</v>
      </c>
      <c r="R794" s="25" t="s">
        <v>350</v>
      </c>
    </row>
    <row r="795" spans="1:18" x14ac:dyDescent="0.25">
      <c r="A795">
        <v>28843</v>
      </c>
      <c r="B795" t="s">
        <v>245</v>
      </c>
      <c r="C795" t="s">
        <v>246</v>
      </c>
      <c r="D795" t="s">
        <v>88</v>
      </c>
      <c r="E795">
        <v>19</v>
      </c>
      <c r="F795">
        <v>51</v>
      </c>
      <c r="G795" s="1">
        <v>42754</v>
      </c>
      <c r="H795">
        <v>2</v>
      </c>
      <c r="I795">
        <v>57.298029</v>
      </c>
      <c r="J795">
        <v>-5</v>
      </c>
      <c r="N795" s="27" t="s">
        <v>289</v>
      </c>
      <c r="O795" s="27" t="s">
        <v>290</v>
      </c>
      <c r="P795" s="28"/>
      <c r="Q795" s="27" t="s">
        <v>33</v>
      </c>
      <c r="R795" s="27" t="s">
        <v>349</v>
      </c>
    </row>
    <row r="796" spans="1:18" x14ac:dyDescent="0.25">
      <c r="A796">
        <v>28843</v>
      </c>
      <c r="B796" t="s">
        <v>266</v>
      </c>
      <c r="C796" t="s">
        <v>267</v>
      </c>
      <c r="D796" t="s">
        <v>88</v>
      </c>
      <c r="E796">
        <v>19</v>
      </c>
      <c r="F796">
        <v>51</v>
      </c>
      <c r="G796" s="1">
        <v>42754</v>
      </c>
      <c r="H796">
        <v>2</v>
      </c>
      <c r="I796">
        <v>65.319231000000002</v>
      </c>
      <c r="J796">
        <v>-5</v>
      </c>
      <c r="N796" s="25" t="s">
        <v>1909</v>
      </c>
      <c r="O796" s="25" t="s">
        <v>1910</v>
      </c>
      <c r="P796" s="26"/>
      <c r="Q796" s="25" t="s">
        <v>268</v>
      </c>
      <c r="R796" s="25" t="s">
        <v>47</v>
      </c>
    </row>
    <row r="797" spans="1:18" x14ac:dyDescent="0.25">
      <c r="A797">
        <v>28843</v>
      </c>
      <c r="B797" t="s">
        <v>77</v>
      </c>
      <c r="C797" t="s">
        <v>78</v>
      </c>
      <c r="D797" t="s">
        <v>50</v>
      </c>
      <c r="E797">
        <v>19</v>
      </c>
      <c r="F797">
        <v>51</v>
      </c>
      <c r="G797" s="1">
        <v>42754</v>
      </c>
      <c r="H797">
        <v>2</v>
      </c>
      <c r="I797">
        <v>7.77</v>
      </c>
      <c r="J797">
        <v>-15</v>
      </c>
      <c r="N797" s="27" t="s">
        <v>1911</v>
      </c>
      <c r="O797" s="27" t="s">
        <v>1912</v>
      </c>
      <c r="P797" s="28"/>
      <c r="Q797" s="27" t="s">
        <v>33</v>
      </c>
      <c r="R797" s="27" t="s">
        <v>349</v>
      </c>
    </row>
    <row r="798" spans="1:18" x14ac:dyDescent="0.25">
      <c r="A798">
        <v>28843</v>
      </c>
      <c r="B798" t="s">
        <v>79</v>
      </c>
      <c r="C798" t="s">
        <v>80</v>
      </c>
      <c r="D798" t="s">
        <v>50</v>
      </c>
      <c r="E798">
        <v>19</v>
      </c>
      <c r="F798">
        <v>51</v>
      </c>
      <c r="G798" s="1">
        <v>42754</v>
      </c>
      <c r="H798">
        <v>2</v>
      </c>
      <c r="I798">
        <v>7.77</v>
      </c>
      <c r="J798">
        <v>-15</v>
      </c>
      <c r="N798" s="25" t="s">
        <v>1913</v>
      </c>
      <c r="O798" s="25" t="s">
        <v>1914</v>
      </c>
      <c r="P798" s="26"/>
      <c r="Q798" s="25" t="s">
        <v>122</v>
      </c>
      <c r="R798" s="25" t="s">
        <v>339</v>
      </c>
    </row>
    <row r="799" spans="1:18" x14ac:dyDescent="0.25">
      <c r="A799">
        <v>28843</v>
      </c>
      <c r="B799" t="s">
        <v>81</v>
      </c>
      <c r="C799" t="s">
        <v>82</v>
      </c>
      <c r="D799" t="s">
        <v>50</v>
      </c>
      <c r="E799">
        <v>19</v>
      </c>
      <c r="F799">
        <v>51</v>
      </c>
      <c r="G799" s="1">
        <v>42754</v>
      </c>
      <c r="H799">
        <v>2</v>
      </c>
      <c r="I799">
        <v>7.77</v>
      </c>
      <c r="J799">
        <v>-15</v>
      </c>
      <c r="N799" s="27" t="s">
        <v>1915</v>
      </c>
      <c r="O799" s="27" t="s">
        <v>1916</v>
      </c>
      <c r="P799" s="28"/>
      <c r="Q799" s="27" t="s">
        <v>21</v>
      </c>
      <c r="R799" s="27" t="s">
        <v>348</v>
      </c>
    </row>
    <row r="800" spans="1:18" x14ac:dyDescent="0.25">
      <c r="A800">
        <v>28843</v>
      </c>
      <c r="B800" t="s">
        <v>143</v>
      </c>
      <c r="C800" t="s">
        <v>144</v>
      </c>
      <c r="D800" t="s">
        <v>50</v>
      </c>
      <c r="E800">
        <v>19</v>
      </c>
      <c r="F800">
        <v>51</v>
      </c>
      <c r="G800" s="1">
        <v>42754</v>
      </c>
      <c r="H800">
        <v>2</v>
      </c>
      <c r="I800">
        <v>7.77</v>
      </c>
      <c r="J800">
        <v>-20</v>
      </c>
      <c r="N800" s="25" t="s">
        <v>1917</v>
      </c>
      <c r="O800" s="25" t="s">
        <v>1918</v>
      </c>
      <c r="P800" s="26"/>
      <c r="Q800" s="25" t="s">
        <v>50</v>
      </c>
      <c r="R800" s="25" t="s">
        <v>350</v>
      </c>
    </row>
    <row r="801" spans="1:18" x14ac:dyDescent="0.25">
      <c r="A801">
        <v>28843</v>
      </c>
      <c r="B801" t="s">
        <v>8</v>
      </c>
      <c r="C801" t="s">
        <v>9</v>
      </c>
      <c r="D801" t="s">
        <v>10</v>
      </c>
      <c r="E801">
        <v>19</v>
      </c>
      <c r="F801">
        <v>51</v>
      </c>
      <c r="G801" s="1">
        <v>42754</v>
      </c>
      <c r="H801">
        <v>2</v>
      </c>
      <c r="I801">
        <v>86.206900000000005</v>
      </c>
      <c r="J801">
        <v>-10</v>
      </c>
      <c r="N801" s="27" t="s">
        <v>1919</v>
      </c>
      <c r="O801" s="27" t="s">
        <v>1920</v>
      </c>
      <c r="P801" s="28"/>
      <c r="Q801" s="27" t="s">
        <v>270</v>
      </c>
      <c r="R801" s="27" t="s">
        <v>350</v>
      </c>
    </row>
    <row r="802" spans="1:18" x14ac:dyDescent="0.25">
      <c r="A802">
        <v>28843</v>
      </c>
      <c r="B802" t="s">
        <v>11</v>
      </c>
      <c r="C802" t="s">
        <v>12</v>
      </c>
      <c r="D802" t="s">
        <v>10</v>
      </c>
      <c r="E802">
        <v>19</v>
      </c>
      <c r="F802">
        <v>51</v>
      </c>
      <c r="G802" s="1">
        <v>42754</v>
      </c>
      <c r="H802">
        <v>2</v>
      </c>
      <c r="I802">
        <v>86.206900000000005</v>
      </c>
      <c r="J802">
        <v>-10</v>
      </c>
      <c r="N802" s="25" t="s">
        <v>1921</v>
      </c>
      <c r="O802" s="25" t="s">
        <v>1922</v>
      </c>
      <c r="P802" s="26"/>
      <c r="Q802" s="25" t="s">
        <v>65</v>
      </c>
      <c r="R802" s="25" t="s">
        <v>350</v>
      </c>
    </row>
    <row r="803" spans="1:18" x14ac:dyDescent="0.25">
      <c r="A803">
        <v>28843</v>
      </c>
      <c r="B803" t="s">
        <v>22</v>
      </c>
      <c r="C803" t="s">
        <v>23</v>
      </c>
      <c r="D803" t="s">
        <v>10</v>
      </c>
      <c r="E803">
        <v>19</v>
      </c>
      <c r="F803">
        <v>51</v>
      </c>
      <c r="G803" s="1">
        <v>42754</v>
      </c>
      <c r="H803">
        <v>2</v>
      </c>
      <c r="I803">
        <v>86.206900000000005</v>
      </c>
      <c r="J803">
        <v>-10</v>
      </c>
      <c r="N803" s="27" t="s">
        <v>1923</v>
      </c>
      <c r="O803" s="27" t="s">
        <v>1924</v>
      </c>
      <c r="P803" s="28"/>
      <c r="Q803" s="27" t="s">
        <v>268</v>
      </c>
      <c r="R803" s="27" t="s">
        <v>47</v>
      </c>
    </row>
    <row r="804" spans="1:18" x14ac:dyDescent="0.25">
      <c r="A804">
        <v>28843</v>
      </c>
      <c r="B804" t="s">
        <v>13</v>
      </c>
      <c r="C804" t="s">
        <v>14</v>
      </c>
      <c r="D804" t="s">
        <v>10</v>
      </c>
      <c r="E804">
        <v>19</v>
      </c>
      <c r="F804">
        <v>51</v>
      </c>
      <c r="G804" s="1">
        <v>42754</v>
      </c>
      <c r="H804">
        <v>2</v>
      </c>
      <c r="I804">
        <v>86.206900000000005</v>
      </c>
      <c r="J804">
        <v>-16</v>
      </c>
      <c r="N804" s="25" t="s">
        <v>1925</v>
      </c>
      <c r="O804" s="25" t="s">
        <v>1926</v>
      </c>
      <c r="P804" s="26"/>
      <c r="Q804" s="25" t="s">
        <v>268</v>
      </c>
      <c r="R804" s="25" t="s">
        <v>47</v>
      </c>
    </row>
    <row r="805" spans="1:18" x14ac:dyDescent="0.25">
      <c r="A805">
        <v>28842</v>
      </c>
      <c r="B805" t="s">
        <v>406</v>
      </c>
      <c r="C805" t="s">
        <v>407</v>
      </c>
      <c r="D805" t="s">
        <v>41</v>
      </c>
      <c r="E805">
        <v>516</v>
      </c>
      <c r="F805">
        <v>51</v>
      </c>
      <c r="G805" s="1">
        <v>42754</v>
      </c>
      <c r="H805">
        <v>2</v>
      </c>
      <c r="I805">
        <v>22.2</v>
      </c>
      <c r="J805">
        <v>-1</v>
      </c>
      <c r="N805" s="27" t="s">
        <v>1927</v>
      </c>
      <c r="O805" s="27" t="s">
        <v>1928</v>
      </c>
      <c r="P805" s="28"/>
      <c r="Q805" s="27" t="s">
        <v>268</v>
      </c>
      <c r="R805" s="27" t="s">
        <v>47</v>
      </c>
    </row>
    <row r="806" spans="1:18" x14ac:dyDescent="0.25">
      <c r="A806">
        <v>28842</v>
      </c>
      <c r="B806" t="s">
        <v>151</v>
      </c>
      <c r="C806" t="s">
        <v>152</v>
      </c>
      <c r="D806" t="s">
        <v>34</v>
      </c>
      <c r="E806">
        <v>516</v>
      </c>
      <c r="F806">
        <v>51</v>
      </c>
      <c r="G806" s="1">
        <v>42754</v>
      </c>
      <c r="H806">
        <v>2</v>
      </c>
      <c r="I806">
        <v>157.85874799999999</v>
      </c>
      <c r="J806">
        <v>-1</v>
      </c>
      <c r="N806" s="25" t="s">
        <v>1929</v>
      </c>
      <c r="O806" s="25" t="s">
        <v>1930</v>
      </c>
      <c r="P806" s="26"/>
      <c r="Q806" s="25" t="s">
        <v>50</v>
      </c>
      <c r="R806" s="25" t="s">
        <v>350</v>
      </c>
    </row>
    <row r="807" spans="1:18" x14ac:dyDescent="0.25">
      <c r="A807">
        <v>28841</v>
      </c>
      <c r="B807" t="s">
        <v>264</v>
      </c>
      <c r="C807" t="s">
        <v>265</v>
      </c>
      <c r="D807" t="s">
        <v>33</v>
      </c>
      <c r="E807">
        <v>299</v>
      </c>
      <c r="F807">
        <v>51</v>
      </c>
      <c r="G807" s="1">
        <v>42754</v>
      </c>
      <c r="H807">
        <v>2</v>
      </c>
      <c r="I807">
        <v>542.66666699999996</v>
      </c>
      <c r="J807">
        <v>-1</v>
      </c>
      <c r="N807" s="27" t="s">
        <v>759</v>
      </c>
      <c r="O807" s="27" t="s">
        <v>760</v>
      </c>
      <c r="P807" s="28"/>
      <c r="Q807" s="27" t="s">
        <v>34</v>
      </c>
      <c r="R807" s="27" t="s">
        <v>339</v>
      </c>
    </row>
    <row r="808" spans="1:18" x14ac:dyDescent="0.25">
      <c r="A808">
        <v>28840</v>
      </c>
      <c r="B808" t="s">
        <v>273</v>
      </c>
      <c r="C808" t="s">
        <v>274</v>
      </c>
      <c r="D808" t="s">
        <v>450</v>
      </c>
      <c r="E808">
        <v>551</v>
      </c>
      <c r="F808">
        <v>51</v>
      </c>
      <c r="G808" s="1">
        <v>42754</v>
      </c>
      <c r="H808">
        <v>2</v>
      </c>
      <c r="I808">
        <v>42.241399999999999</v>
      </c>
      <c r="J808">
        <v>-1</v>
      </c>
      <c r="N808" s="25" t="s">
        <v>319</v>
      </c>
      <c r="O808" s="25" t="s">
        <v>320</v>
      </c>
      <c r="P808" s="26"/>
      <c r="Q808" s="25" t="s">
        <v>33</v>
      </c>
      <c r="R808" s="25" t="s">
        <v>349</v>
      </c>
    </row>
    <row r="809" spans="1:18" x14ac:dyDescent="0.25">
      <c r="A809">
        <v>28839</v>
      </c>
      <c r="B809" t="s">
        <v>113</v>
      </c>
      <c r="C809" t="s">
        <v>114</v>
      </c>
      <c r="D809" t="s">
        <v>34</v>
      </c>
      <c r="E809">
        <v>299</v>
      </c>
      <c r="F809">
        <v>51</v>
      </c>
      <c r="G809" s="1">
        <v>42754</v>
      </c>
      <c r="I809">
        <v>280.36778099999998</v>
      </c>
      <c r="J809">
        <v>-2</v>
      </c>
      <c r="N809" s="27" t="s">
        <v>95</v>
      </c>
      <c r="O809" s="27" t="s">
        <v>96</v>
      </c>
      <c r="P809" s="28"/>
      <c r="Q809" s="27" t="s">
        <v>17</v>
      </c>
      <c r="R809" s="27" t="s">
        <v>339</v>
      </c>
    </row>
    <row r="810" spans="1:18" x14ac:dyDescent="0.25">
      <c r="A810">
        <v>28839</v>
      </c>
      <c r="B810" t="s">
        <v>183</v>
      </c>
      <c r="C810" t="s">
        <v>184</v>
      </c>
      <c r="D810" t="s">
        <v>34</v>
      </c>
      <c r="E810">
        <v>299</v>
      </c>
      <c r="F810">
        <v>51</v>
      </c>
      <c r="G810" s="1">
        <v>42754</v>
      </c>
      <c r="I810">
        <v>221.40957499999999</v>
      </c>
      <c r="J810">
        <v>-2</v>
      </c>
      <c r="N810" s="25" t="s">
        <v>93</v>
      </c>
      <c r="O810" s="25" t="s">
        <v>94</v>
      </c>
      <c r="P810" s="26"/>
      <c r="Q810" s="25" t="s">
        <v>17</v>
      </c>
      <c r="R810" s="25" t="s">
        <v>339</v>
      </c>
    </row>
    <row r="811" spans="1:18" x14ac:dyDescent="0.25">
      <c r="A811">
        <v>28839</v>
      </c>
      <c r="B811" t="s">
        <v>251</v>
      </c>
      <c r="C811" t="s">
        <v>588</v>
      </c>
      <c r="D811" t="s">
        <v>97</v>
      </c>
      <c r="E811">
        <v>299</v>
      </c>
      <c r="F811">
        <v>51</v>
      </c>
      <c r="G811" s="1">
        <v>42754</v>
      </c>
      <c r="I811">
        <v>107.7587</v>
      </c>
      <c r="J811">
        <v>-5</v>
      </c>
      <c r="N811" s="27" t="s">
        <v>91</v>
      </c>
      <c r="O811" s="27" t="s">
        <v>92</v>
      </c>
      <c r="P811" s="28"/>
      <c r="Q811" s="27" t="s">
        <v>17</v>
      </c>
      <c r="R811" s="27" t="s">
        <v>339</v>
      </c>
    </row>
    <row r="812" spans="1:18" x14ac:dyDescent="0.25">
      <c r="A812">
        <v>28839</v>
      </c>
      <c r="B812" t="s">
        <v>529</v>
      </c>
      <c r="C812" t="s">
        <v>530</v>
      </c>
      <c r="D812" t="s">
        <v>34</v>
      </c>
      <c r="E812">
        <v>299</v>
      </c>
      <c r="F812">
        <v>51</v>
      </c>
      <c r="G812" s="1">
        <v>42754</v>
      </c>
      <c r="I812">
        <v>438.60182400000002</v>
      </c>
      <c r="J812">
        <v>-1</v>
      </c>
      <c r="N812" s="25" t="s">
        <v>1931</v>
      </c>
      <c r="O812" s="25" t="s">
        <v>1932</v>
      </c>
      <c r="P812" s="26"/>
      <c r="Q812" s="25" t="s">
        <v>44</v>
      </c>
      <c r="R812" s="25" t="s">
        <v>348</v>
      </c>
    </row>
    <row r="813" spans="1:18" x14ac:dyDescent="0.25">
      <c r="A813">
        <v>28838</v>
      </c>
      <c r="B813" t="s">
        <v>317</v>
      </c>
      <c r="C813" t="s">
        <v>318</v>
      </c>
      <c r="D813" t="s">
        <v>33</v>
      </c>
      <c r="E813">
        <v>248</v>
      </c>
      <c r="F813">
        <v>51</v>
      </c>
      <c r="G813" s="1">
        <v>42754</v>
      </c>
      <c r="I813">
        <v>464.18181800000002</v>
      </c>
      <c r="J813">
        <v>-1</v>
      </c>
      <c r="N813" s="27" t="s">
        <v>898</v>
      </c>
      <c r="O813" s="27" t="s">
        <v>899</v>
      </c>
      <c r="P813" s="28"/>
      <c r="Q813" s="27" t="s">
        <v>18</v>
      </c>
      <c r="R813" s="27" t="s">
        <v>47</v>
      </c>
    </row>
    <row r="814" spans="1:18" x14ac:dyDescent="0.25">
      <c r="A814">
        <v>28837</v>
      </c>
      <c r="B814" t="s">
        <v>281</v>
      </c>
      <c r="C814" t="s">
        <v>282</v>
      </c>
      <c r="D814" t="s">
        <v>33</v>
      </c>
      <c r="E814">
        <v>102</v>
      </c>
      <c r="F814">
        <v>51</v>
      </c>
      <c r="G814" s="1">
        <v>42754</v>
      </c>
      <c r="I814">
        <v>179.61818199999999</v>
      </c>
      <c r="J814">
        <v>-2</v>
      </c>
      <c r="N814" s="25" t="s">
        <v>441</v>
      </c>
      <c r="O814" s="25" t="s">
        <v>442</v>
      </c>
      <c r="P814" s="26"/>
      <c r="Q814" s="25" t="s">
        <v>33</v>
      </c>
      <c r="R814" s="25" t="s">
        <v>349</v>
      </c>
    </row>
    <row r="815" spans="1:18" x14ac:dyDescent="0.25">
      <c r="A815">
        <v>28836</v>
      </c>
      <c r="B815" t="s">
        <v>37</v>
      </c>
      <c r="C815" t="s">
        <v>38</v>
      </c>
      <c r="D815" t="s">
        <v>21</v>
      </c>
      <c r="E815">
        <v>26</v>
      </c>
      <c r="F815">
        <v>51</v>
      </c>
      <c r="G815" s="1">
        <v>42754</v>
      </c>
      <c r="I815">
        <v>132.28209699999999</v>
      </c>
      <c r="J815">
        <v>-1</v>
      </c>
      <c r="N815" s="27" t="s">
        <v>695</v>
      </c>
      <c r="O815" s="27" t="s">
        <v>1933</v>
      </c>
      <c r="P815" s="28"/>
      <c r="Q815" s="27" t="s">
        <v>50</v>
      </c>
      <c r="R815" s="27" t="s">
        <v>350</v>
      </c>
    </row>
    <row r="816" spans="1:18" x14ac:dyDescent="0.25">
      <c r="A816">
        <v>28835</v>
      </c>
      <c r="B816" t="s">
        <v>491</v>
      </c>
      <c r="C816" t="s">
        <v>492</v>
      </c>
      <c r="D816" t="s">
        <v>122</v>
      </c>
      <c r="E816" t="s">
        <v>64</v>
      </c>
      <c r="F816">
        <v>51</v>
      </c>
      <c r="G816" s="1">
        <v>42753</v>
      </c>
      <c r="I816">
        <v>260</v>
      </c>
      <c r="J816">
        <v>-1</v>
      </c>
      <c r="N816" s="25" t="s">
        <v>1934</v>
      </c>
      <c r="O816" s="25" t="s">
        <v>1935</v>
      </c>
      <c r="P816" s="26"/>
      <c r="Q816" s="25" t="s">
        <v>85</v>
      </c>
      <c r="R816" s="25" t="s">
        <v>350</v>
      </c>
    </row>
    <row r="817" spans="1:18" x14ac:dyDescent="0.25">
      <c r="A817">
        <v>28835</v>
      </c>
      <c r="B817" t="s">
        <v>493</v>
      </c>
      <c r="C817" t="s">
        <v>494</v>
      </c>
      <c r="D817" t="s">
        <v>122</v>
      </c>
      <c r="E817" t="s">
        <v>64</v>
      </c>
      <c r="F817">
        <v>51</v>
      </c>
      <c r="G817" s="1">
        <v>42753</v>
      </c>
      <c r="I817">
        <v>260</v>
      </c>
      <c r="J817">
        <v>-1</v>
      </c>
      <c r="N817" s="27" t="s">
        <v>1936</v>
      </c>
      <c r="O817" s="27" t="s">
        <v>1937</v>
      </c>
      <c r="P817" s="28"/>
      <c r="Q817" s="27" t="s">
        <v>193</v>
      </c>
      <c r="R817" s="27" t="s">
        <v>350</v>
      </c>
    </row>
    <row r="818" spans="1:18" x14ac:dyDescent="0.25">
      <c r="A818">
        <v>28834</v>
      </c>
      <c r="B818" t="s">
        <v>281</v>
      </c>
      <c r="C818" t="s">
        <v>282</v>
      </c>
      <c r="D818" t="s">
        <v>33</v>
      </c>
      <c r="E818">
        <v>355</v>
      </c>
      <c r="F818">
        <v>51</v>
      </c>
      <c r="G818" s="1">
        <v>42753</v>
      </c>
      <c r="I818">
        <v>179.61818199999999</v>
      </c>
      <c r="J818">
        <v>-1</v>
      </c>
      <c r="N818" s="25" t="s">
        <v>1938</v>
      </c>
      <c r="O818" s="25" t="s">
        <v>1939</v>
      </c>
      <c r="P818" s="26"/>
      <c r="Q818" s="25" t="s">
        <v>1548</v>
      </c>
      <c r="R818" s="25" t="s">
        <v>350</v>
      </c>
    </row>
    <row r="819" spans="1:18" x14ac:dyDescent="0.25">
      <c r="A819">
        <v>28833</v>
      </c>
      <c r="B819" t="s">
        <v>120</v>
      </c>
      <c r="C819" t="s">
        <v>121</v>
      </c>
      <c r="D819" t="s">
        <v>21</v>
      </c>
      <c r="E819">
        <v>355</v>
      </c>
      <c r="F819">
        <v>51</v>
      </c>
      <c r="G819" s="1">
        <v>42753</v>
      </c>
      <c r="I819">
        <v>233.1</v>
      </c>
      <c r="J819">
        <v>-1</v>
      </c>
      <c r="N819" s="27" t="s">
        <v>1940</v>
      </c>
      <c r="O819" s="27" t="s">
        <v>1941</v>
      </c>
      <c r="P819" s="28"/>
      <c r="Q819" s="27" t="s">
        <v>44</v>
      </c>
      <c r="R819" s="27" t="s">
        <v>348</v>
      </c>
    </row>
    <row r="820" spans="1:18" x14ac:dyDescent="0.25">
      <c r="A820">
        <v>28833</v>
      </c>
      <c r="B820" t="s">
        <v>143</v>
      </c>
      <c r="C820" t="s">
        <v>144</v>
      </c>
      <c r="D820" t="s">
        <v>50</v>
      </c>
      <c r="E820">
        <v>355</v>
      </c>
      <c r="F820">
        <v>51</v>
      </c>
      <c r="G820" s="1">
        <v>42753</v>
      </c>
      <c r="I820">
        <v>9.99</v>
      </c>
      <c r="J820">
        <v>-1</v>
      </c>
      <c r="N820" s="25" t="s">
        <v>175</v>
      </c>
      <c r="O820" s="25" t="s">
        <v>1942</v>
      </c>
      <c r="P820" s="26"/>
      <c r="Q820" s="25" t="s">
        <v>21</v>
      </c>
      <c r="R820" s="25" t="s">
        <v>348</v>
      </c>
    </row>
    <row r="821" spans="1:18" x14ac:dyDescent="0.25">
      <c r="A821">
        <v>28833</v>
      </c>
      <c r="B821" t="s">
        <v>48</v>
      </c>
      <c r="C821" t="s">
        <v>49</v>
      </c>
      <c r="D821" t="s">
        <v>50</v>
      </c>
      <c r="E821">
        <v>355</v>
      </c>
      <c r="F821">
        <v>51</v>
      </c>
      <c r="G821" s="1">
        <v>42753</v>
      </c>
      <c r="I821">
        <v>9.99</v>
      </c>
      <c r="J821">
        <v>-2</v>
      </c>
      <c r="N821" s="27" t="s">
        <v>1943</v>
      </c>
      <c r="O821" s="27" t="s">
        <v>1944</v>
      </c>
      <c r="P821" s="28"/>
      <c r="Q821" s="27" t="s">
        <v>18</v>
      </c>
      <c r="R821" s="27" t="s">
        <v>47</v>
      </c>
    </row>
    <row r="822" spans="1:18" x14ac:dyDescent="0.25">
      <c r="A822">
        <v>28833</v>
      </c>
      <c r="B822" t="s">
        <v>131</v>
      </c>
      <c r="C822" t="s">
        <v>132</v>
      </c>
      <c r="D822" t="s">
        <v>21</v>
      </c>
      <c r="E822">
        <v>355</v>
      </c>
      <c r="F822">
        <v>51</v>
      </c>
      <c r="G822" s="1">
        <v>42753</v>
      </c>
      <c r="I822">
        <v>70.980637000000002</v>
      </c>
      <c r="J822">
        <v>-1</v>
      </c>
      <c r="N822" s="25" t="s">
        <v>1945</v>
      </c>
      <c r="O822" s="25" t="s">
        <v>1946</v>
      </c>
      <c r="P822" s="26"/>
      <c r="Q822" s="25" t="s">
        <v>50</v>
      </c>
      <c r="R822" s="25" t="s">
        <v>350</v>
      </c>
    </row>
    <row r="823" spans="1:18" x14ac:dyDescent="0.25">
      <c r="A823">
        <v>28832</v>
      </c>
      <c r="B823" t="s">
        <v>904</v>
      </c>
      <c r="C823" t="s">
        <v>905</v>
      </c>
      <c r="D823" t="s">
        <v>50</v>
      </c>
      <c r="E823">
        <v>10</v>
      </c>
      <c r="F823">
        <v>51</v>
      </c>
      <c r="G823" s="1">
        <v>42753</v>
      </c>
      <c r="I823">
        <v>9.99</v>
      </c>
      <c r="J823">
        <v>-5</v>
      </c>
      <c r="N823" s="27" t="s">
        <v>1947</v>
      </c>
      <c r="O823" s="27" t="s">
        <v>1948</v>
      </c>
      <c r="P823" s="28"/>
      <c r="Q823" s="27" t="s">
        <v>450</v>
      </c>
      <c r="R823" s="27" t="s">
        <v>351</v>
      </c>
    </row>
    <row r="824" spans="1:18" x14ac:dyDescent="0.25">
      <c r="A824">
        <v>28832</v>
      </c>
      <c r="B824" t="s">
        <v>48</v>
      </c>
      <c r="C824" t="s">
        <v>49</v>
      </c>
      <c r="D824" t="s">
        <v>50</v>
      </c>
      <c r="E824">
        <v>10</v>
      </c>
      <c r="F824">
        <v>51</v>
      </c>
      <c r="G824" s="1">
        <v>42753</v>
      </c>
      <c r="I824">
        <v>9.99</v>
      </c>
      <c r="J824">
        <v>-20</v>
      </c>
      <c r="N824" s="25" t="s">
        <v>1949</v>
      </c>
      <c r="O824" s="25" t="s">
        <v>1950</v>
      </c>
      <c r="P824" s="26"/>
      <c r="Q824" s="25" t="s">
        <v>44</v>
      </c>
      <c r="R824" s="25" t="s">
        <v>348</v>
      </c>
    </row>
    <row r="825" spans="1:18" x14ac:dyDescent="0.25">
      <c r="A825">
        <v>28831</v>
      </c>
      <c r="B825" t="s">
        <v>125</v>
      </c>
      <c r="C825" t="s">
        <v>126</v>
      </c>
      <c r="D825" t="s">
        <v>34</v>
      </c>
      <c r="E825">
        <v>463</v>
      </c>
      <c r="F825">
        <v>51</v>
      </c>
      <c r="G825" s="1">
        <v>42753</v>
      </c>
      <c r="I825">
        <v>172.846001</v>
      </c>
      <c r="J825">
        <v>-1</v>
      </c>
      <c r="N825" s="27" t="s">
        <v>301</v>
      </c>
      <c r="O825" s="27" t="s">
        <v>302</v>
      </c>
      <c r="P825" s="28"/>
      <c r="Q825" s="27" t="s">
        <v>50</v>
      </c>
      <c r="R825" s="27" t="s">
        <v>350</v>
      </c>
    </row>
    <row r="826" spans="1:18" x14ac:dyDescent="0.25">
      <c r="A826">
        <v>28830</v>
      </c>
      <c r="B826" t="s">
        <v>83</v>
      </c>
      <c r="C826" t="s">
        <v>84</v>
      </c>
      <c r="D826" t="s">
        <v>85</v>
      </c>
      <c r="E826">
        <v>299</v>
      </c>
      <c r="F826">
        <v>51</v>
      </c>
      <c r="G826" s="1">
        <v>42753</v>
      </c>
      <c r="I826">
        <v>106.56</v>
      </c>
      <c r="J826">
        <v>-1</v>
      </c>
      <c r="N826" s="25" t="s">
        <v>596</v>
      </c>
      <c r="O826" s="25" t="s">
        <v>597</v>
      </c>
      <c r="P826" s="26"/>
      <c r="Q826" s="25" t="s">
        <v>598</v>
      </c>
      <c r="R826" s="25" t="s">
        <v>351</v>
      </c>
    </row>
    <row r="827" spans="1:18" x14ac:dyDescent="0.25">
      <c r="A827">
        <v>28829</v>
      </c>
      <c r="B827" t="s">
        <v>266</v>
      </c>
      <c r="C827" t="s">
        <v>267</v>
      </c>
      <c r="D827" t="s">
        <v>88</v>
      </c>
      <c r="E827">
        <v>160</v>
      </c>
      <c r="F827">
        <v>51</v>
      </c>
      <c r="G827" s="1">
        <v>42753</v>
      </c>
      <c r="H827">
        <v>2</v>
      </c>
      <c r="I827">
        <v>72.576922999999994</v>
      </c>
      <c r="J827">
        <v>-1</v>
      </c>
      <c r="N827" s="27" t="s">
        <v>1951</v>
      </c>
      <c r="O827" s="27" t="s">
        <v>1952</v>
      </c>
      <c r="P827" s="28"/>
      <c r="Q827" s="27" t="s">
        <v>10</v>
      </c>
      <c r="R827" s="27" t="s">
        <v>351</v>
      </c>
    </row>
    <row r="828" spans="1:18" x14ac:dyDescent="0.25">
      <c r="A828">
        <v>28828</v>
      </c>
      <c r="B828" t="s">
        <v>183</v>
      </c>
      <c r="C828" t="s">
        <v>184</v>
      </c>
      <c r="D828" t="s">
        <v>34</v>
      </c>
      <c r="E828">
        <v>437</v>
      </c>
      <c r="F828">
        <v>51</v>
      </c>
      <c r="G828" s="1">
        <v>42753</v>
      </c>
      <c r="I828">
        <v>233.84831500000001</v>
      </c>
      <c r="J828">
        <v>-1</v>
      </c>
      <c r="N828" s="25" t="s">
        <v>1953</v>
      </c>
      <c r="O828" s="25" t="s">
        <v>1954</v>
      </c>
      <c r="P828" s="26"/>
      <c r="Q828" s="25" t="s">
        <v>10</v>
      </c>
      <c r="R828" s="25" t="s">
        <v>351</v>
      </c>
    </row>
    <row r="829" spans="1:18" x14ac:dyDescent="0.25">
      <c r="A829">
        <v>28827</v>
      </c>
      <c r="B829" t="s">
        <v>197</v>
      </c>
      <c r="C829" t="s">
        <v>198</v>
      </c>
      <c r="D829" t="s">
        <v>117</v>
      </c>
      <c r="E829">
        <v>517</v>
      </c>
      <c r="F829">
        <v>51</v>
      </c>
      <c r="G829" s="1">
        <v>42753</v>
      </c>
      <c r="I829">
        <v>33.299999999999997</v>
      </c>
      <c r="J829">
        <v>-1</v>
      </c>
      <c r="N829" s="27" t="s">
        <v>952</v>
      </c>
      <c r="O829" s="27" t="s">
        <v>953</v>
      </c>
      <c r="P829" s="28"/>
      <c r="Q829" s="27" t="s">
        <v>598</v>
      </c>
      <c r="R829" s="27" t="s">
        <v>351</v>
      </c>
    </row>
    <row r="830" spans="1:18" x14ac:dyDescent="0.25">
      <c r="A830">
        <v>28827</v>
      </c>
      <c r="B830" t="s">
        <v>42</v>
      </c>
      <c r="C830" t="s">
        <v>43</v>
      </c>
      <c r="D830" t="s">
        <v>100</v>
      </c>
      <c r="E830">
        <v>517</v>
      </c>
      <c r="F830">
        <v>51</v>
      </c>
      <c r="G830" s="1">
        <v>42753</v>
      </c>
      <c r="I830">
        <v>33.212865000000001</v>
      </c>
      <c r="J830">
        <v>-4</v>
      </c>
      <c r="N830" s="25" t="s">
        <v>948</v>
      </c>
      <c r="O830" s="25" t="s">
        <v>949</v>
      </c>
      <c r="P830" s="26"/>
      <c r="Q830" s="25" t="s">
        <v>598</v>
      </c>
      <c r="R830" s="25" t="s">
        <v>351</v>
      </c>
    </row>
    <row r="831" spans="1:18" x14ac:dyDescent="0.25">
      <c r="A831">
        <v>28827</v>
      </c>
      <c r="B831" t="s">
        <v>145</v>
      </c>
      <c r="C831" t="s">
        <v>146</v>
      </c>
      <c r="D831" t="s">
        <v>41</v>
      </c>
      <c r="E831">
        <v>517</v>
      </c>
      <c r="F831">
        <v>51</v>
      </c>
      <c r="G831" s="1">
        <v>42753</v>
      </c>
      <c r="I831">
        <v>27.75</v>
      </c>
      <c r="J831">
        <v>-1</v>
      </c>
      <c r="N831" s="27" t="s">
        <v>557</v>
      </c>
      <c r="O831" s="27" t="s">
        <v>558</v>
      </c>
      <c r="P831" s="28"/>
      <c r="Q831" s="27" t="s">
        <v>33</v>
      </c>
      <c r="R831" s="27" t="s">
        <v>349</v>
      </c>
    </row>
    <row r="832" spans="1:18" x14ac:dyDescent="0.25">
      <c r="A832">
        <v>28827</v>
      </c>
      <c r="B832" t="s">
        <v>62</v>
      </c>
      <c r="C832" t="s">
        <v>63</v>
      </c>
      <c r="D832" t="s">
        <v>50</v>
      </c>
      <c r="E832">
        <v>517</v>
      </c>
      <c r="F832">
        <v>51</v>
      </c>
      <c r="G832" s="1">
        <v>42753</v>
      </c>
      <c r="I832">
        <v>115</v>
      </c>
      <c r="J832">
        <v>-1</v>
      </c>
      <c r="N832" s="25" t="s">
        <v>1955</v>
      </c>
      <c r="O832" s="25" t="s">
        <v>1956</v>
      </c>
      <c r="P832" s="26"/>
      <c r="Q832" s="25" t="s">
        <v>21</v>
      </c>
      <c r="R832" s="25" t="s">
        <v>348</v>
      </c>
    </row>
    <row r="833" spans="1:18" x14ac:dyDescent="0.25">
      <c r="A833">
        <v>28826</v>
      </c>
      <c r="B833" t="s">
        <v>203</v>
      </c>
      <c r="C833" t="s">
        <v>204</v>
      </c>
      <c r="D833" t="s">
        <v>100</v>
      </c>
      <c r="E833">
        <v>16</v>
      </c>
      <c r="F833">
        <v>51</v>
      </c>
      <c r="G833" s="1">
        <v>42753</v>
      </c>
      <c r="I833">
        <v>263.68272000000002</v>
      </c>
      <c r="J833">
        <v>-2</v>
      </c>
      <c r="N833" s="27" t="s">
        <v>850</v>
      </c>
      <c r="O833" s="27" t="s">
        <v>1957</v>
      </c>
      <c r="P833" s="28"/>
      <c r="Q833" s="27" t="s">
        <v>41</v>
      </c>
      <c r="R833" s="27" t="s">
        <v>350</v>
      </c>
    </row>
    <row r="834" spans="1:18" x14ac:dyDescent="0.25">
      <c r="A834">
        <v>28826</v>
      </c>
      <c r="B834" t="s">
        <v>141</v>
      </c>
      <c r="C834" t="s">
        <v>142</v>
      </c>
      <c r="D834" t="s">
        <v>88</v>
      </c>
      <c r="E834">
        <v>16</v>
      </c>
      <c r="F834">
        <v>51</v>
      </c>
      <c r="G834" s="1">
        <v>42753</v>
      </c>
      <c r="I834">
        <v>41.227620000000002</v>
      </c>
      <c r="J834">
        <v>-10</v>
      </c>
      <c r="N834" s="25" t="s">
        <v>922</v>
      </c>
      <c r="O834" s="25" t="s">
        <v>923</v>
      </c>
      <c r="P834" s="26"/>
      <c r="Q834" s="25" t="s">
        <v>41</v>
      </c>
      <c r="R834" s="25" t="s">
        <v>350</v>
      </c>
    </row>
    <row r="835" spans="1:18" x14ac:dyDescent="0.25">
      <c r="A835">
        <v>28826</v>
      </c>
      <c r="B835" t="s">
        <v>62</v>
      </c>
      <c r="C835" t="s">
        <v>63</v>
      </c>
      <c r="D835" t="s">
        <v>50</v>
      </c>
      <c r="E835">
        <v>16</v>
      </c>
      <c r="F835">
        <v>51</v>
      </c>
      <c r="G835" s="1">
        <v>42753</v>
      </c>
      <c r="I835">
        <v>115</v>
      </c>
      <c r="J835">
        <v>-10</v>
      </c>
      <c r="N835" s="27" t="s">
        <v>1958</v>
      </c>
      <c r="O835" s="27" t="s">
        <v>1959</v>
      </c>
      <c r="P835" s="28"/>
      <c r="Q835" s="27" t="s">
        <v>450</v>
      </c>
      <c r="R835" s="27" t="s">
        <v>351</v>
      </c>
    </row>
    <row r="836" spans="1:18" x14ac:dyDescent="0.25">
      <c r="A836">
        <v>28825</v>
      </c>
      <c r="B836" t="s">
        <v>105</v>
      </c>
      <c r="C836" t="s">
        <v>106</v>
      </c>
      <c r="D836" t="s">
        <v>21</v>
      </c>
      <c r="E836">
        <v>526</v>
      </c>
      <c r="F836">
        <v>51</v>
      </c>
      <c r="G836" s="1">
        <v>42753</v>
      </c>
      <c r="I836">
        <v>72.453553999999997</v>
      </c>
      <c r="J836">
        <v>-1</v>
      </c>
      <c r="N836" s="25" t="s">
        <v>431</v>
      </c>
      <c r="O836" s="25" t="s">
        <v>432</v>
      </c>
      <c r="P836" s="26"/>
      <c r="Q836" s="25" t="s">
        <v>18</v>
      </c>
      <c r="R836" s="25" t="s">
        <v>47</v>
      </c>
    </row>
    <row r="837" spans="1:18" x14ac:dyDescent="0.25">
      <c r="A837">
        <v>28825</v>
      </c>
      <c r="B837" t="s">
        <v>107</v>
      </c>
      <c r="C837" t="s">
        <v>108</v>
      </c>
      <c r="D837" t="s">
        <v>21</v>
      </c>
      <c r="E837">
        <v>526</v>
      </c>
      <c r="F837">
        <v>51</v>
      </c>
      <c r="G837" s="1">
        <v>42753</v>
      </c>
      <c r="I837">
        <v>78.925439999999995</v>
      </c>
      <c r="J837">
        <v>-1</v>
      </c>
      <c r="N837" s="27" t="s">
        <v>846</v>
      </c>
      <c r="O837" s="27" t="s">
        <v>847</v>
      </c>
      <c r="P837" s="28"/>
      <c r="Q837" s="27" t="s">
        <v>74</v>
      </c>
      <c r="R837" s="27" t="s">
        <v>339</v>
      </c>
    </row>
    <row r="838" spans="1:18" x14ac:dyDescent="0.25">
      <c r="A838">
        <v>28825</v>
      </c>
      <c r="B838" t="s">
        <v>111</v>
      </c>
      <c r="C838" t="s">
        <v>112</v>
      </c>
      <c r="D838" t="s">
        <v>21</v>
      </c>
      <c r="E838">
        <v>526</v>
      </c>
      <c r="F838">
        <v>51</v>
      </c>
      <c r="G838" s="1">
        <v>42753</v>
      </c>
      <c r="I838">
        <v>95.263006000000004</v>
      </c>
      <c r="J838">
        <v>-1</v>
      </c>
      <c r="N838" s="25" t="s">
        <v>960</v>
      </c>
      <c r="O838" s="25" t="s">
        <v>961</v>
      </c>
      <c r="P838" s="26"/>
      <c r="Q838" s="25" t="s">
        <v>21</v>
      </c>
      <c r="R838" s="25" t="s">
        <v>348</v>
      </c>
    </row>
    <row r="839" spans="1:18" x14ac:dyDescent="0.25">
      <c r="A839">
        <v>28824</v>
      </c>
      <c r="B839" t="s">
        <v>183</v>
      </c>
      <c r="C839" t="s">
        <v>184</v>
      </c>
      <c r="D839" t="s">
        <v>34</v>
      </c>
      <c r="E839">
        <v>526</v>
      </c>
      <c r="F839">
        <v>51</v>
      </c>
      <c r="G839" s="1">
        <v>42753</v>
      </c>
      <c r="I839">
        <v>233.84831500000001</v>
      </c>
      <c r="J839">
        <v>-1</v>
      </c>
      <c r="N839" s="27" t="s">
        <v>1960</v>
      </c>
      <c r="O839" s="27" t="s">
        <v>1961</v>
      </c>
      <c r="P839" s="28"/>
      <c r="Q839" s="27" t="s">
        <v>44</v>
      </c>
      <c r="R839" s="27" t="s">
        <v>348</v>
      </c>
    </row>
    <row r="840" spans="1:18" x14ac:dyDescent="0.25">
      <c r="A840">
        <v>28824</v>
      </c>
      <c r="B840" t="s">
        <v>243</v>
      </c>
      <c r="C840" t="s">
        <v>244</v>
      </c>
      <c r="D840" t="s">
        <v>41</v>
      </c>
      <c r="E840">
        <v>526</v>
      </c>
      <c r="F840">
        <v>51</v>
      </c>
      <c r="G840" s="1">
        <v>42753</v>
      </c>
      <c r="I840">
        <v>37.74</v>
      </c>
      <c r="J840">
        <v>-1</v>
      </c>
      <c r="N840" s="25" t="s">
        <v>614</v>
      </c>
      <c r="O840" s="25" t="s">
        <v>615</v>
      </c>
      <c r="P840" s="26"/>
      <c r="Q840" s="25" t="s">
        <v>50</v>
      </c>
      <c r="R840" s="25" t="s">
        <v>350</v>
      </c>
    </row>
    <row r="841" spans="1:18" x14ac:dyDescent="0.25">
      <c r="A841">
        <v>28824</v>
      </c>
      <c r="B841" t="s">
        <v>448</v>
      </c>
      <c r="C841" t="s">
        <v>449</v>
      </c>
      <c r="D841" t="s">
        <v>41</v>
      </c>
      <c r="E841">
        <v>526</v>
      </c>
      <c r="F841">
        <v>51</v>
      </c>
      <c r="G841" s="1">
        <v>42753</v>
      </c>
      <c r="I841">
        <v>71.78</v>
      </c>
      <c r="J841">
        <v>-1</v>
      </c>
      <c r="N841" s="27" t="s">
        <v>1962</v>
      </c>
      <c r="O841" s="27" t="s">
        <v>1963</v>
      </c>
      <c r="P841" s="28">
        <v>42515</v>
      </c>
      <c r="Q841" s="27" t="s">
        <v>122</v>
      </c>
      <c r="R841" s="27" t="s">
        <v>339</v>
      </c>
    </row>
    <row r="842" spans="1:18" x14ac:dyDescent="0.25">
      <c r="A842">
        <v>28823</v>
      </c>
      <c r="B842" t="s">
        <v>210</v>
      </c>
      <c r="C842" t="s">
        <v>211</v>
      </c>
      <c r="D842" t="s">
        <v>463</v>
      </c>
      <c r="E842">
        <v>279</v>
      </c>
      <c r="F842">
        <v>51</v>
      </c>
      <c r="G842" s="1">
        <v>42753</v>
      </c>
      <c r="I842">
        <v>110.70954999999999</v>
      </c>
      <c r="J842">
        <v>-1</v>
      </c>
      <c r="N842" s="25" t="s">
        <v>1964</v>
      </c>
      <c r="O842" s="25" t="s">
        <v>1965</v>
      </c>
      <c r="P842" s="26"/>
      <c r="Q842" s="25" t="s">
        <v>117</v>
      </c>
      <c r="R842" s="25" t="s">
        <v>350</v>
      </c>
    </row>
    <row r="843" spans="1:18" x14ac:dyDescent="0.25">
      <c r="A843">
        <v>28823</v>
      </c>
      <c r="B843" t="s">
        <v>155</v>
      </c>
      <c r="C843" t="s">
        <v>156</v>
      </c>
      <c r="D843" t="s">
        <v>100</v>
      </c>
      <c r="E843">
        <v>279</v>
      </c>
      <c r="F843">
        <v>51</v>
      </c>
      <c r="G843" s="1">
        <v>42753</v>
      </c>
      <c r="I843">
        <v>210.46709999999999</v>
      </c>
      <c r="J843">
        <v>-1</v>
      </c>
      <c r="N843" s="27" t="s">
        <v>1966</v>
      </c>
      <c r="O843" s="27" t="s">
        <v>1967</v>
      </c>
      <c r="P843" s="28"/>
      <c r="Q843" s="27" t="s">
        <v>34</v>
      </c>
      <c r="R843" s="27" t="s">
        <v>339</v>
      </c>
    </row>
    <row r="844" spans="1:18" x14ac:dyDescent="0.25">
      <c r="A844">
        <v>28822</v>
      </c>
      <c r="B844" t="s">
        <v>13</v>
      </c>
      <c r="C844" t="s">
        <v>14</v>
      </c>
      <c r="D844" t="s">
        <v>10</v>
      </c>
      <c r="E844">
        <v>131</v>
      </c>
      <c r="F844">
        <v>51</v>
      </c>
      <c r="G844" s="1">
        <v>42753</v>
      </c>
      <c r="I844">
        <v>94.827600000000004</v>
      </c>
      <c r="J844">
        <v>-1</v>
      </c>
      <c r="N844" s="25" t="s">
        <v>1968</v>
      </c>
      <c r="O844" s="25" t="s">
        <v>1969</v>
      </c>
      <c r="P844" s="26"/>
      <c r="Q844" s="25" t="s">
        <v>450</v>
      </c>
      <c r="R844" s="25" t="s">
        <v>351</v>
      </c>
    </row>
    <row r="845" spans="1:18" x14ac:dyDescent="0.25">
      <c r="A845">
        <v>28822</v>
      </c>
      <c r="B845" t="s">
        <v>602</v>
      </c>
      <c r="C845" t="s">
        <v>603</v>
      </c>
      <c r="D845" t="s">
        <v>18</v>
      </c>
      <c r="E845">
        <v>131</v>
      </c>
      <c r="F845">
        <v>51</v>
      </c>
      <c r="G845" s="1">
        <v>42753</v>
      </c>
      <c r="I845">
        <v>90</v>
      </c>
      <c r="J845">
        <v>-3</v>
      </c>
      <c r="N845" s="27" t="s">
        <v>671</v>
      </c>
      <c r="O845" s="27" t="s">
        <v>672</v>
      </c>
      <c r="P845" s="28"/>
      <c r="Q845" s="27" t="s">
        <v>450</v>
      </c>
      <c r="R845" s="27" t="s">
        <v>351</v>
      </c>
    </row>
    <row r="846" spans="1:18" x14ac:dyDescent="0.25">
      <c r="A846">
        <v>28821</v>
      </c>
      <c r="B846" t="s">
        <v>829</v>
      </c>
      <c r="C846" t="s">
        <v>170</v>
      </c>
      <c r="D846" t="s">
        <v>34</v>
      </c>
      <c r="E846">
        <v>309</v>
      </c>
      <c r="F846">
        <v>51</v>
      </c>
      <c r="G846" s="1">
        <v>42753</v>
      </c>
      <c r="I846">
        <v>140.308989</v>
      </c>
      <c r="J846">
        <v>-5</v>
      </c>
      <c r="N846" s="25" t="s">
        <v>1970</v>
      </c>
      <c r="O846" s="25" t="s">
        <v>1971</v>
      </c>
      <c r="P846" s="26"/>
      <c r="Q846" s="25" t="s">
        <v>450</v>
      </c>
      <c r="R846" s="25" t="s">
        <v>351</v>
      </c>
    </row>
    <row r="847" spans="1:18" x14ac:dyDescent="0.25">
      <c r="A847">
        <v>28821</v>
      </c>
      <c r="B847" t="s">
        <v>517</v>
      </c>
      <c r="C847" t="s">
        <v>518</v>
      </c>
      <c r="D847" t="s">
        <v>34</v>
      </c>
      <c r="E847">
        <v>309</v>
      </c>
      <c r="F847">
        <v>51</v>
      </c>
      <c r="G847" s="1">
        <v>42753</v>
      </c>
      <c r="I847">
        <v>511.34831500000001</v>
      </c>
      <c r="J847">
        <v>-2</v>
      </c>
      <c r="N847" s="32" t="s">
        <v>1972</v>
      </c>
      <c r="O847" s="27" t="s">
        <v>1973</v>
      </c>
      <c r="P847" s="28">
        <v>42488</v>
      </c>
      <c r="Q847" s="27" t="s">
        <v>122</v>
      </c>
      <c r="R847" s="27" t="s">
        <v>339</v>
      </c>
    </row>
    <row r="848" spans="1:18" x14ac:dyDescent="0.25">
      <c r="A848">
        <v>28821</v>
      </c>
      <c r="B848" t="s">
        <v>476</v>
      </c>
      <c r="C848" t="s">
        <v>477</v>
      </c>
      <c r="D848" t="s">
        <v>41</v>
      </c>
      <c r="E848">
        <v>309</v>
      </c>
      <c r="F848">
        <v>51</v>
      </c>
      <c r="G848" s="1">
        <v>42753</v>
      </c>
      <c r="I848">
        <v>15.54</v>
      </c>
      <c r="J848">
        <v>-1</v>
      </c>
      <c r="N848" s="25" t="s">
        <v>1974</v>
      </c>
      <c r="O848" s="25" t="s">
        <v>208</v>
      </c>
      <c r="P848" s="26"/>
      <c r="Q848" s="25" t="s">
        <v>97</v>
      </c>
      <c r="R848" s="25" t="s">
        <v>339</v>
      </c>
    </row>
    <row r="849" spans="1:18" x14ac:dyDescent="0.25">
      <c r="A849">
        <v>28821</v>
      </c>
      <c r="B849" t="s">
        <v>478</v>
      </c>
      <c r="C849" t="s">
        <v>479</v>
      </c>
      <c r="D849" t="s">
        <v>41</v>
      </c>
      <c r="E849">
        <v>309</v>
      </c>
      <c r="F849">
        <v>51</v>
      </c>
      <c r="G849" s="1">
        <v>42753</v>
      </c>
      <c r="I849">
        <v>15.54</v>
      </c>
      <c r="J849">
        <v>-1</v>
      </c>
      <c r="N849" s="32" t="s">
        <v>1975</v>
      </c>
      <c r="O849" s="27" t="s">
        <v>1976</v>
      </c>
      <c r="P849" s="28">
        <v>42488</v>
      </c>
      <c r="Q849" s="27" t="s">
        <v>122</v>
      </c>
      <c r="R849" s="27" t="s">
        <v>339</v>
      </c>
    </row>
    <row r="850" spans="1:18" x14ac:dyDescent="0.25">
      <c r="A850">
        <v>28821</v>
      </c>
      <c r="B850" t="s">
        <v>135</v>
      </c>
      <c r="C850" t="s">
        <v>136</v>
      </c>
      <c r="D850" t="s">
        <v>41</v>
      </c>
      <c r="E850">
        <v>309</v>
      </c>
      <c r="F850">
        <v>51</v>
      </c>
      <c r="G850" s="1">
        <v>42753</v>
      </c>
      <c r="I850">
        <v>15.54</v>
      </c>
      <c r="J850">
        <v>-1</v>
      </c>
      <c r="N850" s="25" t="s">
        <v>287</v>
      </c>
      <c r="O850" s="25" t="s">
        <v>288</v>
      </c>
      <c r="P850" s="26"/>
      <c r="Q850" s="25" t="s">
        <v>34</v>
      </c>
      <c r="R850" s="25" t="s">
        <v>339</v>
      </c>
    </row>
    <row r="851" spans="1:18" x14ac:dyDescent="0.25">
      <c r="A851">
        <v>28821</v>
      </c>
      <c r="B851" t="s">
        <v>332</v>
      </c>
      <c r="C851" t="s">
        <v>333</v>
      </c>
      <c r="D851" t="s">
        <v>21</v>
      </c>
      <c r="E851">
        <v>309</v>
      </c>
      <c r="F851">
        <v>51</v>
      </c>
      <c r="G851" s="1">
        <v>42753</v>
      </c>
      <c r="I851">
        <v>63.664476999999998</v>
      </c>
      <c r="J851">
        <v>-1</v>
      </c>
      <c r="N851" s="27" t="s">
        <v>1007</v>
      </c>
      <c r="O851" s="27" t="s">
        <v>1977</v>
      </c>
      <c r="P851" s="28">
        <v>42496</v>
      </c>
      <c r="Q851" s="27" t="s">
        <v>10</v>
      </c>
      <c r="R851" s="27" t="s">
        <v>351</v>
      </c>
    </row>
    <row r="852" spans="1:18" x14ac:dyDescent="0.25">
      <c r="A852">
        <v>28821</v>
      </c>
      <c r="B852" t="s">
        <v>210</v>
      </c>
      <c r="C852" t="s">
        <v>211</v>
      </c>
      <c r="D852" t="s">
        <v>463</v>
      </c>
      <c r="E852">
        <v>309</v>
      </c>
      <c r="F852">
        <v>51</v>
      </c>
      <c r="G852" s="1">
        <v>42753</v>
      </c>
      <c r="I852">
        <v>110.70954999999999</v>
      </c>
      <c r="J852">
        <v>-1</v>
      </c>
      <c r="N852" s="25" t="s">
        <v>1978</v>
      </c>
      <c r="O852" s="25" t="s">
        <v>1979</v>
      </c>
      <c r="P852" s="26"/>
      <c r="Q852" s="25" t="s">
        <v>447</v>
      </c>
      <c r="R852" s="25" t="s">
        <v>348</v>
      </c>
    </row>
    <row r="853" spans="1:18" x14ac:dyDescent="0.25">
      <c r="A853">
        <v>28821</v>
      </c>
      <c r="B853" t="s">
        <v>906</v>
      </c>
      <c r="C853" t="s">
        <v>907</v>
      </c>
      <c r="D853" t="s">
        <v>21</v>
      </c>
      <c r="E853">
        <v>309</v>
      </c>
      <c r="F853">
        <v>51</v>
      </c>
      <c r="G853" s="1">
        <v>42753</v>
      </c>
      <c r="I853">
        <v>44.082500000000003</v>
      </c>
      <c r="J853">
        <v>-3</v>
      </c>
      <c r="N853" s="27" t="s">
        <v>1980</v>
      </c>
      <c r="O853" s="27" t="s">
        <v>1981</v>
      </c>
      <c r="P853" s="28">
        <v>42587</v>
      </c>
      <c r="Q853" s="27" t="s">
        <v>122</v>
      </c>
      <c r="R853" s="27" t="s">
        <v>339</v>
      </c>
    </row>
    <row r="854" spans="1:18" x14ac:dyDescent="0.25">
      <c r="A854">
        <v>28821</v>
      </c>
      <c r="B854" t="s">
        <v>228</v>
      </c>
      <c r="C854" t="s">
        <v>229</v>
      </c>
      <c r="D854" t="s">
        <v>462</v>
      </c>
      <c r="E854">
        <v>309</v>
      </c>
      <c r="F854">
        <v>51</v>
      </c>
      <c r="G854" s="1">
        <v>42753</v>
      </c>
      <c r="I854">
        <v>18</v>
      </c>
      <c r="J854">
        <v>-2</v>
      </c>
      <c r="N854" s="32" t="s">
        <v>1982</v>
      </c>
      <c r="O854" s="25" t="s">
        <v>1983</v>
      </c>
      <c r="P854" s="26">
        <v>42488</v>
      </c>
      <c r="Q854" s="25" t="s">
        <v>122</v>
      </c>
      <c r="R854" s="25" t="s">
        <v>339</v>
      </c>
    </row>
    <row r="855" spans="1:18" x14ac:dyDescent="0.25">
      <c r="A855">
        <v>28821</v>
      </c>
      <c r="B855" t="s">
        <v>189</v>
      </c>
      <c r="C855" t="s">
        <v>190</v>
      </c>
      <c r="D855" t="s">
        <v>41</v>
      </c>
      <c r="E855">
        <v>309</v>
      </c>
      <c r="F855">
        <v>51</v>
      </c>
      <c r="G855" s="1">
        <v>42753</v>
      </c>
      <c r="I855">
        <v>27.75</v>
      </c>
      <c r="J855">
        <v>-2</v>
      </c>
      <c r="N855" s="27" t="s">
        <v>1984</v>
      </c>
      <c r="O855" s="27" t="s">
        <v>1985</v>
      </c>
      <c r="P855" s="28"/>
      <c r="Q855" s="27" t="s">
        <v>34</v>
      </c>
      <c r="R855" s="27" t="s">
        <v>339</v>
      </c>
    </row>
    <row r="856" spans="1:18" x14ac:dyDescent="0.25">
      <c r="A856">
        <v>28821</v>
      </c>
      <c r="B856" t="s">
        <v>203</v>
      </c>
      <c r="C856" t="s">
        <v>204</v>
      </c>
      <c r="D856" t="s">
        <v>100</v>
      </c>
      <c r="E856">
        <v>309</v>
      </c>
      <c r="F856">
        <v>51</v>
      </c>
      <c r="G856" s="1">
        <v>42753</v>
      </c>
      <c r="I856">
        <v>266.8218</v>
      </c>
      <c r="J856">
        <v>-1</v>
      </c>
      <c r="N856" s="32" t="s">
        <v>1986</v>
      </c>
      <c r="O856" s="25" t="s">
        <v>1987</v>
      </c>
      <c r="P856" s="26">
        <v>42488</v>
      </c>
      <c r="Q856" s="25" t="s">
        <v>122</v>
      </c>
      <c r="R856" s="25" t="s">
        <v>339</v>
      </c>
    </row>
    <row r="857" spans="1:18" x14ac:dyDescent="0.25">
      <c r="A857">
        <v>28821</v>
      </c>
      <c r="B857" t="s">
        <v>220</v>
      </c>
      <c r="C857" t="s">
        <v>221</v>
      </c>
      <c r="D857" t="s">
        <v>34</v>
      </c>
      <c r="E857">
        <v>309</v>
      </c>
      <c r="F857">
        <v>51</v>
      </c>
      <c r="G857" s="1">
        <v>42753</v>
      </c>
      <c r="I857">
        <v>267.611557</v>
      </c>
      <c r="J857">
        <v>-1</v>
      </c>
      <c r="N857" s="27" t="s">
        <v>1988</v>
      </c>
      <c r="O857" s="27" t="s">
        <v>1989</v>
      </c>
      <c r="P857" s="28"/>
      <c r="Q857" s="27" t="s">
        <v>34</v>
      </c>
      <c r="R857" s="27" t="s">
        <v>339</v>
      </c>
    </row>
    <row r="858" spans="1:18" x14ac:dyDescent="0.25">
      <c r="A858">
        <v>28821</v>
      </c>
      <c r="B858" t="s">
        <v>155</v>
      </c>
      <c r="C858" t="s">
        <v>156</v>
      </c>
      <c r="D858" t="s">
        <v>100</v>
      </c>
      <c r="E858">
        <v>309</v>
      </c>
      <c r="F858">
        <v>51</v>
      </c>
      <c r="G858" s="1">
        <v>42753</v>
      </c>
      <c r="I858">
        <v>210.46709999999999</v>
      </c>
      <c r="J858">
        <v>-2</v>
      </c>
      <c r="N858" s="25" t="s">
        <v>1990</v>
      </c>
      <c r="O858" s="25" t="s">
        <v>1991</v>
      </c>
      <c r="P858" s="26"/>
      <c r="Q858" s="25" t="s">
        <v>74</v>
      </c>
      <c r="R858" s="25" t="s">
        <v>339</v>
      </c>
    </row>
    <row r="859" spans="1:18" x14ac:dyDescent="0.25">
      <c r="A859">
        <v>28821</v>
      </c>
      <c r="B859" t="s">
        <v>908</v>
      </c>
      <c r="C859" t="s">
        <v>909</v>
      </c>
      <c r="D859" t="s">
        <v>88</v>
      </c>
      <c r="E859">
        <v>309</v>
      </c>
      <c r="F859">
        <v>51</v>
      </c>
      <c r="G859" s="1">
        <v>42753</v>
      </c>
      <c r="I859">
        <v>152.22943599999999</v>
      </c>
      <c r="J859">
        <v>-2</v>
      </c>
      <c r="N859" s="27" t="s">
        <v>1992</v>
      </c>
      <c r="O859" s="27" t="s">
        <v>1993</v>
      </c>
      <c r="P859" s="28"/>
      <c r="Q859" s="27" t="s">
        <v>34</v>
      </c>
      <c r="R859" s="27" t="s">
        <v>339</v>
      </c>
    </row>
    <row r="860" spans="1:18" x14ac:dyDescent="0.25">
      <c r="A860">
        <v>28820</v>
      </c>
      <c r="B860" t="s">
        <v>48</v>
      </c>
      <c r="C860" t="s">
        <v>49</v>
      </c>
      <c r="D860" t="s">
        <v>50</v>
      </c>
      <c r="E860">
        <v>482</v>
      </c>
      <c r="F860">
        <v>51</v>
      </c>
      <c r="G860" s="1">
        <v>42753</v>
      </c>
      <c r="I860">
        <v>9.99</v>
      </c>
      <c r="J860">
        <v>-3</v>
      </c>
      <c r="N860" s="25" t="s">
        <v>1994</v>
      </c>
      <c r="O860" s="25" t="s">
        <v>1995</v>
      </c>
      <c r="P860" s="26"/>
      <c r="Q860" s="25" t="s">
        <v>34</v>
      </c>
      <c r="R860" s="25" t="s">
        <v>339</v>
      </c>
    </row>
    <row r="861" spans="1:18" x14ac:dyDescent="0.25">
      <c r="A861">
        <v>28820</v>
      </c>
      <c r="B861" t="s">
        <v>266</v>
      </c>
      <c r="C861" t="s">
        <v>267</v>
      </c>
      <c r="D861" t="s">
        <v>88</v>
      </c>
      <c r="E861">
        <v>482</v>
      </c>
      <c r="F861">
        <v>51</v>
      </c>
      <c r="G861" s="1">
        <v>42753</v>
      </c>
      <c r="I861">
        <v>72.576922999999994</v>
      </c>
      <c r="J861">
        <v>-1</v>
      </c>
      <c r="N861" s="27" t="s">
        <v>908</v>
      </c>
      <c r="O861" s="27" t="s">
        <v>909</v>
      </c>
      <c r="P861" s="28"/>
      <c r="Q861" s="27" t="s">
        <v>88</v>
      </c>
      <c r="R861" s="27" t="s">
        <v>348</v>
      </c>
    </row>
    <row r="862" spans="1:18" x14ac:dyDescent="0.25">
      <c r="A862">
        <v>28819</v>
      </c>
      <c r="B862" t="s">
        <v>143</v>
      </c>
      <c r="C862" t="s">
        <v>144</v>
      </c>
      <c r="D862" t="s">
        <v>50</v>
      </c>
      <c r="E862" t="s">
        <v>64</v>
      </c>
      <c r="F862">
        <v>51</v>
      </c>
      <c r="G862" s="1">
        <v>42753</v>
      </c>
      <c r="I862">
        <v>17.760000000000002</v>
      </c>
      <c r="J862">
        <v>-2</v>
      </c>
      <c r="N862" s="25" t="s">
        <v>1996</v>
      </c>
      <c r="O862" s="25" t="s">
        <v>1997</v>
      </c>
      <c r="P862" s="26"/>
      <c r="Q862" s="25" t="s">
        <v>34</v>
      </c>
      <c r="R862" s="25" t="s">
        <v>339</v>
      </c>
    </row>
    <row r="863" spans="1:18" x14ac:dyDescent="0.25">
      <c r="A863">
        <v>28819</v>
      </c>
      <c r="B863" t="s">
        <v>131</v>
      </c>
      <c r="C863" t="s">
        <v>132</v>
      </c>
      <c r="D863" t="s">
        <v>21</v>
      </c>
      <c r="E863" t="s">
        <v>64</v>
      </c>
      <c r="F863">
        <v>51</v>
      </c>
      <c r="G863" s="1">
        <v>42753</v>
      </c>
      <c r="I863">
        <v>85.518839999999997</v>
      </c>
      <c r="J863">
        <v>-3</v>
      </c>
      <c r="N863" s="27" t="s">
        <v>321</v>
      </c>
      <c r="O863" s="27" t="s">
        <v>322</v>
      </c>
      <c r="P863" s="28"/>
      <c r="Q863" s="27" t="s">
        <v>323</v>
      </c>
      <c r="R863" s="27" t="s">
        <v>47</v>
      </c>
    </row>
    <row r="864" spans="1:18" x14ac:dyDescent="0.25">
      <c r="A864">
        <v>28819</v>
      </c>
      <c r="B864" t="s">
        <v>433</v>
      </c>
      <c r="C864" t="s">
        <v>434</v>
      </c>
      <c r="D864" t="s">
        <v>450</v>
      </c>
      <c r="E864" t="s">
        <v>64</v>
      </c>
      <c r="F864">
        <v>51</v>
      </c>
      <c r="G864" s="1">
        <v>42753</v>
      </c>
      <c r="I864">
        <v>60.344900000000003</v>
      </c>
      <c r="J864">
        <v>-1</v>
      </c>
      <c r="N864" s="25" t="s">
        <v>1998</v>
      </c>
      <c r="O864" s="25" t="s">
        <v>1999</v>
      </c>
      <c r="P864" s="26"/>
      <c r="Q864" s="25" t="s">
        <v>232</v>
      </c>
      <c r="R864" s="25" t="s">
        <v>350</v>
      </c>
    </row>
    <row r="865" spans="1:18" x14ac:dyDescent="0.25">
      <c r="A865">
        <v>28819</v>
      </c>
      <c r="B865" t="s">
        <v>671</v>
      </c>
      <c r="C865" t="s">
        <v>672</v>
      </c>
      <c r="D865" t="s">
        <v>450</v>
      </c>
      <c r="E865" t="s">
        <v>64</v>
      </c>
      <c r="F865">
        <v>51</v>
      </c>
      <c r="G865" s="1">
        <v>42753</v>
      </c>
      <c r="I865">
        <v>60.344900000000003</v>
      </c>
      <c r="J865">
        <v>-1</v>
      </c>
      <c r="N865" s="27" t="s">
        <v>2000</v>
      </c>
      <c r="O865" s="27" t="s">
        <v>2001</v>
      </c>
      <c r="P865" s="28"/>
      <c r="Q865" s="27" t="s">
        <v>268</v>
      </c>
      <c r="R865" s="27" t="s">
        <v>47</v>
      </c>
    </row>
    <row r="866" spans="1:18" x14ac:dyDescent="0.25">
      <c r="A866">
        <v>28819</v>
      </c>
      <c r="B866" t="s">
        <v>435</v>
      </c>
      <c r="C866" t="s">
        <v>436</v>
      </c>
      <c r="D866" t="s">
        <v>450</v>
      </c>
      <c r="E866" t="s">
        <v>64</v>
      </c>
      <c r="F866">
        <v>51</v>
      </c>
      <c r="G866" s="1">
        <v>42753</v>
      </c>
      <c r="I866">
        <v>60.344900000000003</v>
      </c>
      <c r="J866">
        <v>-1</v>
      </c>
      <c r="N866" s="25" t="s">
        <v>2002</v>
      </c>
      <c r="O866" s="25" t="s">
        <v>2003</v>
      </c>
      <c r="P866" s="26"/>
      <c r="Q866" s="25" t="s">
        <v>772</v>
      </c>
      <c r="R866" s="25" t="s">
        <v>351</v>
      </c>
    </row>
    <row r="867" spans="1:18" x14ac:dyDescent="0.25">
      <c r="A867">
        <v>28818</v>
      </c>
      <c r="B867" t="s">
        <v>22</v>
      </c>
      <c r="C867" t="s">
        <v>23</v>
      </c>
      <c r="D867" t="s">
        <v>10</v>
      </c>
      <c r="E867">
        <v>509</v>
      </c>
      <c r="F867">
        <v>51</v>
      </c>
      <c r="G867" s="1">
        <v>42753</v>
      </c>
      <c r="I867">
        <v>94.827600000000004</v>
      </c>
      <c r="J867">
        <v>-5</v>
      </c>
      <c r="N867" s="27" t="s">
        <v>916</v>
      </c>
      <c r="O867" s="27" t="s">
        <v>917</v>
      </c>
      <c r="P867" s="28"/>
      <c r="Q867" s="27" t="s">
        <v>232</v>
      </c>
      <c r="R867" s="27" t="s">
        <v>350</v>
      </c>
    </row>
    <row r="868" spans="1:18" x14ac:dyDescent="0.25">
      <c r="A868">
        <v>28818</v>
      </c>
      <c r="B868" t="s">
        <v>8</v>
      </c>
      <c r="C868" t="s">
        <v>9</v>
      </c>
      <c r="D868" t="s">
        <v>10</v>
      </c>
      <c r="E868">
        <v>509</v>
      </c>
      <c r="F868">
        <v>51</v>
      </c>
      <c r="G868" s="1">
        <v>42753</v>
      </c>
      <c r="I868">
        <v>94.827600000000004</v>
      </c>
      <c r="J868">
        <v>-10</v>
      </c>
      <c r="N868" s="25" t="s">
        <v>2004</v>
      </c>
      <c r="O868" s="25" t="s">
        <v>2005</v>
      </c>
      <c r="P868" s="26"/>
      <c r="Q868" s="25" t="s">
        <v>10</v>
      </c>
      <c r="R868" s="25" t="s">
        <v>47</v>
      </c>
    </row>
    <row r="869" spans="1:18" x14ac:dyDescent="0.25">
      <c r="A869">
        <v>28818</v>
      </c>
      <c r="B869" t="s">
        <v>13</v>
      </c>
      <c r="C869" t="s">
        <v>14</v>
      </c>
      <c r="D869" t="s">
        <v>10</v>
      </c>
      <c r="E869">
        <v>509</v>
      </c>
      <c r="F869">
        <v>51</v>
      </c>
      <c r="G869" s="1">
        <v>42753</v>
      </c>
      <c r="I869">
        <v>94.827600000000004</v>
      </c>
      <c r="J869">
        <v>-15</v>
      </c>
      <c r="N869" s="27" t="s">
        <v>427</v>
      </c>
      <c r="O869" s="27" t="s">
        <v>428</v>
      </c>
      <c r="P869" s="28"/>
      <c r="Q869" s="27" t="s">
        <v>47</v>
      </c>
      <c r="R869" s="27" t="s">
        <v>47</v>
      </c>
    </row>
    <row r="870" spans="1:18" x14ac:dyDescent="0.25">
      <c r="A870">
        <v>28817</v>
      </c>
      <c r="B870" t="s">
        <v>39</v>
      </c>
      <c r="C870" t="s">
        <v>40</v>
      </c>
      <c r="D870" t="s">
        <v>41</v>
      </c>
      <c r="E870">
        <v>519</v>
      </c>
      <c r="F870">
        <v>51</v>
      </c>
      <c r="G870" s="1">
        <v>42753</v>
      </c>
      <c r="I870">
        <v>27.75</v>
      </c>
      <c r="J870">
        <v>-2</v>
      </c>
      <c r="N870" s="25" t="s">
        <v>2006</v>
      </c>
      <c r="O870" s="25" t="s">
        <v>2007</v>
      </c>
      <c r="P870" s="26"/>
      <c r="Q870" s="25" t="s">
        <v>772</v>
      </c>
      <c r="R870" s="25" t="s">
        <v>351</v>
      </c>
    </row>
    <row r="871" spans="1:18" x14ac:dyDescent="0.25">
      <c r="A871">
        <v>28817</v>
      </c>
      <c r="B871" t="s">
        <v>251</v>
      </c>
      <c r="C871" t="s">
        <v>588</v>
      </c>
      <c r="D871" t="s">
        <v>97</v>
      </c>
      <c r="E871">
        <v>519</v>
      </c>
      <c r="F871">
        <v>51</v>
      </c>
      <c r="G871" s="1">
        <v>42753</v>
      </c>
      <c r="I871">
        <v>126.27809000000001</v>
      </c>
      <c r="J871">
        <v>-5</v>
      </c>
      <c r="N871" s="27" t="s">
        <v>2008</v>
      </c>
      <c r="O871" s="27" t="s">
        <v>2009</v>
      </c>
      <c r="P871" s="28"/>
      <c r="Q871" s="27" t="s">
        <v>268</v>
      </c>
      <c r="R871" s="27" t="s">
        <v>47</v>
      </c>
    </row>
    <row r="872" spans="1:18" x14ac:dyDescent="0.25">
      <c r="A872">
        <v>28817</v>
      </c>
      <c r="B872" t="s">
        <v>829</v>
      </c>
      <c r="C872" t="s">
        <v>170</v>
      </c>
      <c r="D872" t="s">
        <v>34</v>
      </c>
      <c r="E872">
        <v>519</v>
      </c>
      <c r="F872">
        <v>51</v>
      </c>
      <c r="G872" s="1">
        <v>42753</v>
      </c>
      <c r="I872">
        <v>140.308989</v>
      </c>
      <c r="J872">
        <v>-6</v>
      </c>
      <c r="N872" s="25" t="s">
        <v>2010</v>
      </c>
      <c r="O872" s="25" t="s">
        <v>2011</v>
      </c>
      <c r="P872" s="26"/>
      <c r="Q872" s="25" t="s">
        <v>2012</v>
      </c>
      <c r="R872" s="25" t="s">
        <v>350</v>
      </c>
    </row>
    <row r="873" spans="1:18" x14ac:dyDescent="0.25">
      <c r="A873">
        <v>28816</v>
      </c>
      <c r="B873" t="s">
        <v>251</v>
      </c>
      <c r="C873" t="s">
        <v>588</v>
      </c>
      <c r="D873" t="s">
        <v>97</v>
      </c>
      <c r="E873">
        <v>76</v>
      </c>
      <c r="F873">
        <v>51</v>
      </c>
      <c r="G873" s="1">
        <v>42753</v>
      </c>
      <c r="I873">
        <v>112.069</v>
      </c>
      <c r="J873">
        <v>-3</v>
      </c>
      <c r="N873" s="27" t="s">
        <v>638</v>
      </c>
      <c r="O873" s="27" t="s">
        <v>237</v>
      </c>
      <c r="P873" s="28"/>
      <c r="Q873" s="27" t="s">
        <v>17</v>
      </c>
      <c r="R873" s="27" t="s">
        <v>339</v>
      </c>
    </row>
    <row r="874" spans="1:18" x14ac:dyDescent="0.25">
      <c r="A874">
        <v>28815</v>
      </c>
      <c r="B874" t="s">
        <v>26</v>
      </c>
      <c r="C874" t="s">
        <v>27</v>
      </c>
      <c r="D874" t="s">
        <v>28</v>
      </c>
      <c r="E874">
        <v>295</v>
      </c>
      <c r="F874">
        <v>51</v>
      </c>
      <c r="G874" s="1">
        <v>42753</v>
      </c>
      <c r="I874">
        <v>4.3867200000000004</v>
      </c>
      <c r="J874">
        <v>-7</v>
      </c>
      <c r="N874" s="25" t="s">
        <v>2013</v>
      </c>
      <c r="O874" s="25" t="s">
        <v>2014</v>
      </c>
      <c r="P874" s="26"/>
      <c r="Q874" s="25" t="s">
        <v>450</v>
      </c>
      <c r="R874" s="25" t="s">
        <v>351</v>
      </c>
    </row>
    <row r="875" spans="1:18" x14ac:dyDescent="0.25">
      <c r="A875">
        <v>28815</v>
      </c>
      <c r="B875" t="s">
        <v>266</v>
      </c>
      <c r="C875" t="s">
        <v>267</v>
      </c>
      <c r="D875" t="s">
        <v>88</v>
      </c>
      <c r="E875">
        <v>295</v>
      </c>
      <c r="F875">
        <v>51</v>
      </c>
      <c r="G875" s="1">
        <v>42753</v>
      </c>
      <c r="I875">
        <v>72.576922999999994</v>
      </c>
      <c r="J875">
        <v>-1</v>
      </c>
      <c r="N875" s="27" t="s">
        <v>2015</v>
      </c>
      <c r="O875" s="27" t="s">
        <v>2016</v>
      </c>
      <c r="P875" s="28"/>
      <c r="Q875" s="27" t="s">
        <v>41</v>
      </c>
      <c r="R875" s="27" t="s">
        <v>350</v>
      </c>
    </row>
    <row r="876" spans="1:18" x14ac:dyDescent="0.25">
      <c r="A876">
        <v>28814</v>
      </c>
      <c r="B876" t="s">
        <v>105</v>
      </c>
      <c r="C876" t="s">
        <v>106</v>
      </c>
      <c r="D876" t="s">
        <v>21</v>
      </c>
      <c r="E876">
        <v>13</v>
      </c>
      <c r="F876">
        <v>51</v>
      </c>
      <c r="G876" s="1">
        <v>42753</v>
      </c>
      <c r="I876">
        <v>72.453553999999997</v>
      </c>
      <c r="J876">
        <v>-1</v>
      </c>
      <c r="N876" s="25" t="s">
        <v>2017</v>
      </c>
      <c r="O876" s="25" t="s">
        <v>2018</v>
      </c>
      <c r="P876" s="26"/>
      <c r="Q876" s="25" t="s">
        <v>47</v>
      </c>
      <c r="R876" s="25" t="s">
        <v>47</v>
      </c>
    </row>
    <row r="877" spans="1:18" x14ac:dyDescent="0.25">
      <c r="A877">
        <v>28814</v>
      </c>
      <c r="B877" t="s">
        <v>109</v>
      </c>
      <c r="C877" t="s">
        <v>110</v>
      </c>
      <c r="D877" t="s">
        <v>21</v>
      </c>
      <c r="E877">
        <v>13</v>
      </c>
      <c r="F877">
        <v>51</v>
      </c>
      <c r="G877" s="1">
        <v>42753</v>
      </c>
      <c r="I877">
        <v>78.925439999999995</v>
      </c>
      <c r="J877">
        <v>-1</v>
      </c>
      <c r="N877" s="27" t="s">
        <v>2019</v>
      </c>
      <c r="O877" s="27" t="s">
        <v>2020</v>
      </c>
      <c r="P877" s="28"/>
      <c r="Q877" s="27" t="s">
        <v>2021</v>
      </c>
      <c r="R877" s="27" t="s">
        <v>47</v>
      </c>
    </row>
    <row r="878" spans="1:18" x14ac:dyDescent="0.25">
      <c r="A878">
        <v>28813</v>
      </c>
      <c r="B878" t="s">
        <v>251</v>
      </c>
      <c r="C878" t="s">
        <v>588</v>
      </c>
      <c r="D878" t="s">
        <v>97</v>
      </c>
      <c r="E878" t="s">
        <v>64</v>
      </c>
      <c r="F878">
        <v>51</v>
      </c>
      <c r="G878" s="1">
        <v>42753</v>
      </c>
      <c r="I878">
        <v>189.65520000000001</v>
      </c>
      <c r="J878">
        <v>-1</v>
      </c>
      <c r="N878" s="25" t="s">
        <v>482</v>
      </c>
      <c r="O878" s="25" t="s">
        <v>483</v>
      </c>
      <c r="P878" s="26"/>
      <c r="Q878" s="25" t="s">
        <v>50</v>
      </c>
      <c r="R878" s="25" t="s">
        <v>350</v>
      </c>
    </row>
    <row r="879" spans="1:18" x14ac:dyDescent="0.25">
      <c r="A879">
        <v>28812</v>
      </c>
      <c r="B879" t="s">
        <v>151</v>
      </c>
      <c r="C879" t="s">
        <v>152</v>
      </c>
      <c r="D879" t="s">
        <v>34</v>
      </c>
      <c r="E879">
        <v>530</v>
      </c>
      <c r="F879">
        <v>51</v>
      </c>
      <c r="G879" s="1">
        <v>42753</v>
      </c>
      <c r="I879">
        <v>157.85874799999999</v>
      </c>
      <c r="J879">
        <v>-1</v>
      </c>
      <c r="N879" s="27" t="s">
        <v>673</v>
      </c>
      <c r="O879" s="27" t="s">
        <v>674</v>
      </c>
      <c r="P879" s="28"/>
      <c r="Q879" s="27" t="s">
        <v>193</v>
      </c>
      <c r="R879" s="27" t="s">
        <v>350</v>
      </c>
    </row>
    <row r="880" spans="1:18" x14ac:dyDescent="0.25">
      <c r="A880">
        <v>28811</v>
      </c>
      <c r="B880" t="s">
        <v>153</v>
      </c>
      <c r="C880" t="s">
        <v>154</v>
      </c>
      <c r="D880" t="s">
        <v>21</v>
      </c>
      <c r="E880">
        <v>537</v>
      </c>
      <c r="F880">
        <v>51</v>
      </c>
      <c r="G880" s="1">
        <v>42753</v>
      </c>
      <c r="I880">
        <v>69.367440999999999</v>
      </c>
      <c r="J880">
        <v>-1</v>
      </c>
      <c r="N880" s="25" t="s">
        <v>2022</v>
      </c>
      <c r="O880" s="25" t="s">
        <v>2023</v>
      </c>
      <c r="P880" s="26"/>
      <c r="Q880" s="25" t="s">
        <v>268</v>
      </c>
      <c r="R880" s="25" t="s">
        <v>47</v>
      </c>
    </row>
    <row r="881" spans="1:18" x14ac:dyDescent="0.25">
      <c r="A881">
        <v>28811</v>
      </c>
      <c r="B881" t="s">
        <v>269</v>
      </c>
      <c r="C881" t="s">
        <v>633</v>
      </c>
      <c r="D881" t="s">
        <v>34</v>
      </c>
      <c r="E881">
        <v>537</v>
      </c>
      <c r="F881">
        <v>51</v>
      </c>
      <c r="G881" s="1">
        <v>42753</v>
      </c>
      <c r="I881">
        <v>249.43820199999999</v>
      </c>
      <c r="J881">
        <v>-1</v>
      </c>
      <c r="N881" s="27" t="s">
        <v>2024</v>
      </c>
      <c r="O881" s="27" t="s">
        <v>2025</v>
      </c>
      <c r="P881" s="28"/>
      <c r="Q881" s="27" t="s">
        <v>47</v>
      </c>
      <c r="R881" s="27" t="s">
        <v>47</v>
      </c>
    </row>
    <row r="882" spans="1:18" x14ac:dyDescent="0.25">
      <c r="A882">
        <v>28810</v>
      </c>
      <c r="B882" t="s">
        <v>199</v>
      </c>
      <c r="C882" t="s">
        <v>200</v>
      </c>
      <c r="D882" t="s">
        <v>34</v>
      </c>
      <c r="E882">
        <v>38</v>
      </c>
      <c r="F882">
        <v>51</v>
      </c>
      <c r="G882" s="1">
        <v>42753</v>
      </c>
      <c r="I882">
        <v>154.295345</v>
      </c>
      <c r="J882">
        <v>-3</v>
      </c>
      <c r="N882" s="25" t="s">
        <v>2026</v>
      </c>
      <c r="O882" s="25" t="s">
        <v>2027</v>
      </c>
      <c r="P882" s="26"/>
      <c r="Q882" s="25" t="s">
        <v>450</v>
      </c>
      <c r="R882" s="25" t="s">
        <v>351</v>
      </c>
    </row>
    <row r="883" spans="1:18" x14ac:dyDescent="0.25">
      <c r="A883">
        <v>28809</v>
      </c>
      <c r="B883" t="s">
        <v>251</v>
      </c>
      <c r="C883" t="s">
        <v>588</v>
      </c>
      <c r="D883" t="s">
        <v>97</v>
      </c>
      <c r="E883">
        <v>299</v>
      </c>
      <c r="F883">
        <v>51</v>
      </c>
      <c r="G883" s="1">
        <v>42753</v>
      </c>
      <c r="I883">
        <v>107.7587</v>
      </c>
      <c r="J883">
        <v>-1</v>
      </c>
      <c r="N883" s="27" t="s">
        <v>894</v>
      </c>
      <c r="O883" s="27" t="s">
        <v>895</v>
      </c>
      <c r="P883" s="28"/>
      <c r="Q883" s="27" t="s">
        <v>34</v>
      </c>
      <c r="R883" s="27" t="s">
        <v>339</v>
      </c>
    </row>
    <row r="884" spans="1:18" x14ac:dyDescent="0.25">
      <c r="A884">
        <v>28809</v>
      </c>
      <c r="B884" t="s">
        <v>181</v>
      </c>
      <c r="C884" t="s">
        <v>182</v>
      </c>
      <c r="D884" t="s">
        <v>88</v>
      </c>
      <c r="E884">
        <v>299</v>
      </c>
      <c r="F884">
        <v>51</v>
      </c>
      <c r="G884" s="1">
        <v>42753</v>
      </c>
      <c r="I884">
        <v>107.1816</v>
      </c>
      <c r="J884">
        <v>-1</v>
      </c>
      <c r="N884" s="25" t="s">
        <v>2028</v>
      </c>
      <c r="O884" s="25" t="s">
        <v>54</v>
      </c>
      <c r="P884" s="26"/>
      <c r="Q884" s="25" t="s">
        <v>97</v>
      </c>
      <c r="R884" s="25" t="s">
        <v>339</v>
      </c>
    </row>
    <row r="885" spans="1:18" x14ac:dyDescent="0.25">
      <c r="A885">
        <v>28809</v>
      </c>
      <c r="B885" t="s">
        <v>531</v>
      </c>
      <c r="C885" t="s">
        <v>532</v>
      </c>
      <c r="D885" t="s">
        <v>44</v>
      </c>
      <c r="E885">
        <v>299</v>
      </c>
      <c r="F885">
        <v>51</v>
      </c>
      <c r="G885" s="1">
        <v>42753</v>
      </c>
      <c r="I885">
        <v>348.54</v>
      </c>
      <c r="J885">
        <v>-1</v>
      </c>
      <c r="N885" s="27" t="s">
        <v>2029</v>
      </c>
      <c r="O885" s="27" t="s">
        <v>1033</v>
      </c>
      <c r="P885" s="28"/>
      <c r="Q885" s="27" t="s">
        <v>97</v>
      </c>
      <c r="R885" s="27" t="s">
        <v>339</v>
      </c>
    </row>
    <row r="886" spans="1:18" x14ac:dyDescent="0.25">
      <c r="A886">
        <v>28809</v>
      </c>
      <c r="B886" t="s">
        <v>62</v>
      </c>
      <c r="C886" t="s">
        <v>63</v>
      </c>
      <c r="D886" t="s">
        <v>50</v>
      </c>
      <c r="E886">
        <v>299</v>
      </c>
      <c r="F886">
        <v>51</v>
      </c>
      <c r="G886" s="1">
        <v>42753</v>
      </c>
      <c r="I886">
        <v>115</v>
      </c>
      <c r="J886">
        <v>-2</v>
      </c>
      <c r="N886" s="25" t="s">
        <v>687</v>
      </c>
      <c r="O886" s="25" t="s">
        <v>688</v>
      </c>
      <c r="P886" s="26"/>
      <c r="Q886" s="25" t="s">
        <v>268</v>
      </c>
      <c r="R886" s="25" t="s">
        <v>47</v>
      </c>
    </row>
    <row r="887" spans="1:18" x14ac:dyDescent="0.25">
      <c r="A887">
        <v>28809</v>
      </c>
      <c r="B887" t="s">
        <v>35</v>
      </c>
      <c r="C887" t="s">
        <v>36</v>
      </c>
      <c r="D887" t="s">
        <v>85</v>
      </c>
      <c r="E887">
        <v>299</v>
      </c>
      <c r="F887">
        <v>51</v>
      </c>
      <c r="G887" s="1">
        <v>42753</v>
      </c>
      <c r="I887">
        <v>91.02</v>
      </c>
      <c r="J887">
        <v>-2</v>
      </c>
      <c r="N887" s="27" t="s">
        <v>2030</v>
      </c>
      <c r="O887" s="27" t="s">
        <v>2031</v>
      </c>
      <c r="P887" s="28"/>
      <c r="Q887" s="27" t="s">
        <v>17</v>
      </c>
      <c r="R887" s="27" t="s">
        <v>339</v>
      </c>
    </row>
    <row r="888" spans="1:18" x14ac:dyDescent="0.25">
      <c r="A888">
        <v>28809</v>
      </c>
      <c r="B888" t="s">
        <v>31</v>
      </c>
      <c r="C888" t="s">
        <v>32</v>
      </c>
      <c r="D888" t="s">
        <v>33</v>
      </c>
      <c r="E888">
        <v>299</v>
      </c>
      <c r="F888">
        <v>51</v>
      </c>
      <c r="G888" s="1">
        <v>42753</v>
      </c>
      <c r="I888">
        <v>242.72</v>
      </c>
      <c r="J888">
        <v>-1</v>
      </c>
      <c r="N888" s="25" t="s">
        <v>2032</v>
      </c>
      <c r="O888" s="25" t="s">
        <v>2033</v>
      </c>
      <c r="P888" s="26"/>
      <c r="Q888" s="25" t="s">
        <v>18</v>
      </c>
      <c r="R888" s="25" t="s">
        <v>47</v>
      </c>
    </row>
    <row r="889" spans="1:18" x14ac:dyDescent="0.25">
      <c r="A889">
        <v>28809</v>
      </c>
      <c r="B889" t="s">
        <v>260</v>
      </c>
      <c r="C889" t="s">
        <v>261</v>
      </c>
      <c r="D889" t="s">
        <v>117</v>
      </c>
      <c r="E889">
        <v>299</v>
      </c>
      <c r="F889">
        <v>51</v>
      </c>
      <c r="G889" s="1">
        <v>42753</v>
      </c>
      <c r="I889">
        <v>28.86</v>
      </c>
      <c r="J889">
        <v>-1</v>
      </c>
      <c r="N889" s="27" t="s">
        <v>2034</v>
      </c>
      <c r="O889" s="27" t="s">
        <v>2035</v>
      </c>
      <c r="P889" s="28"/>
      <c r="Q889" s="27" t="s">
        <v>85</v>
      </c>
      <c r="R889" s="27" t="s">
        <v>350</v>
      </c>
    </row>
    <row r="890" spans="1:18" x14ac:dyDescent="0.25">
      <c r="A890">
        <v>28808</v>
      </c>
      <c r="B890" t="s">
        <v>62</v>
      </c>
      <c r="C890" t="s">
        <v>63</v>
      </c>
      <c r="D890" t="s">
        <v>50</v>
      </c>
      <c r="E890">
        <v>517</v>
      </c>
      <c r="F890">
        <v>51</v>
      </c>
      <c r="G890" s="1">
        <v>42753</v>
      </c>
      <c r="I890">
        <v>115</v>
      </c>
      <c r="J890">
        <v>-2</v>
      </c>
      <c r="N890" s="25" t="s">
        <v>2036</v>
      </c>
      <c r="O890" s="25" t="s">
        <v>2037</v>
      </c>
      <c r="P890" s="26"/>
      <c r="Q890" s="25" t="s">
        <v>10</v>
      </c>
      <c r="R890" s="25" t="s">
        <v>351</v>
      </c>
    </row>
    <row r="891" spans="1:18" x14ac:dyDescent="0.25">
      <c r="A891">
        <v>28808</v>
      </c>
      <c r="B891" t="s">
        <v>191</v>
      </c>
      <c r="C891" t="s">
        <v>192</v>
      </c>
      <c r="D891" t="s">
        <v>193</v>
      </c>
      <c r="E891">
        <v>517</v>
      </c>
      <c r="F891">
        <v>51</v>
      </c>
      <c r="G891" s="1">
        <v>42753</v>
      </c>
      <c r="I891">
        <v>35.520000000000003</v>
      </c>
      <c r="J891">
        <v>-5</v>
      </c>
      <c r="N891" s="27" t="s">
        <v>2038</v>
      </c>
      <c r="O891" s="27" t="s">
        <v>2039</v>
      </c>
      <c r="P891" s="28"/>
      <c r="Q891" s="27" t="s">
        <v>159</v>
      </c>
      <c r="R891" s="27" t="s">
        <v>348</v>
      </c>
    </row>
    <row r="892" spans="1:18" x14ac:dyDescent="0.25">
      <c r="A892">
        <v>28808</v>
      </c>
      <c r="B892" t="s">
        <v>120</v>
      </c>
      <c r="C892" t="s">
        <v>121</v>
      </c>
      <c r="D892" t="s">
        <v>21</v>
      </c>
      <c r="E892">
        <v>517</v>
      </c>
      <c r="F892">
        <v>51</v>
      </c>
      <c r="G892" s="1">
        <v>42753</v>
      </c>
      <c r="I892">
        <v>233.1</v>
      </c>
      <c r="J892">
        <v>-1</v>
      </c>
      <c r="N892" s="25" t="s">
        <v>2040</v>
      </c>
      <c r="O892" s="25" t="s">
        <v>2041</v>
      </c>
      <c r="P892" s="26"/>
      <c r="Q892" s="25" t="s">
        <v>17</v>
      </c>
      <c r="R892" s="25" t="s">
        <v>339</v>
      </c>
    </row>
    <row r="893" spans="1:18" x14ac:dyDescent="0.25">
      <c r="A893">
        <v>28807</v>
      </c>
      <c r="B893" t="s">
        <v>507</v>
      </c>
      <c r="C893" t="s">
        <v>508</v>
      </c>
      <c r="D893" t="s">
        <v>50</v>
      </c>
      <c r="E893">
        <v>492</v>
      </c>
      <c r="F893">
        <v>51</v>
      </c>
      <c r="G893" s="1">
        <v>42753</v>
      </c>
      <c r="I893">
        <v>223.85</v>
      </c>
      <c r="J893">
        <v>-1</v>
      </c>
      <c r="N893" s="27" t="s">
        <v>618</v>
      </c>
      <c r="O893" s="27" t="s">
        <v>619</v>
      </c>
      <c r="P893" s="28"/>
      <c r="Q893" s="27" t="s">
        <v>21</v>
      </c>
      <c r="R893" s="27" t="s">
        <v>348</v>
      </c>
    </row>
    <row r="894" spans="1:18" x14ac:dyDescent="0.25">
      <c r="A894">
        <v>28806</v>
      </c>
      <c r="B894" t="s">
        <v>490</v>
      </c>
      <c r="C894" t="s">
        <v>754</v>
      </c>
      <c r="D894" t="s">
        <v>34</v>
      </c>
      <c r="E894">
        <v>354</v>
      </c>
      <c r="F894">
        <v>51</v>
      </c>
      <c r="G894" s="1">
        <v>42753</v>
      </c>
      <c r="I894">
        <v>125.966292</v>
      </c>
      <c r="J894">
        <v>-10</v>
      </c>
      <c r="N894" s="25" t="s">
        <v>2042</v>
      </c>
      <c r="O894" s="25" t="s">
        <v>2043</v>
      </c>
      <c r="P894" s="26"/>
      <c r="Q894" s="25" t="s">
        <v>47</v>
      </c>
      <c r="R894" s="25" t="s">
        <v>47</v>
      </c>
    </row>
    <row r="895" spans="1:18" x14ac:dyDescent="0.25">
      <c r="A895">
        <v>28805</v>
      </c>
      <c r="B895" t="s">
        <v>251</v>
      </c>
      <c r="C895" t="s">
        <v>588</v>
      </c>
      <c r="D895" t="s">
        <v>97</v>
      </c>
      <c r="E895">
        <v>354</v>
      </c>
      <c r="F895">
        <v>51</v>
      </c>
      <c r="G895" s="1">
        <v>42753</v>
      </c>
      <c r="I895">
        <v>126.27809000000001</v>
      </c>
      <c r="J895">
        <v>-13</v>
      </c>
      <c r="N895" s="27" t="s">
        <v>2044</v>
      </c>
      <c r="O895" s="27" t="s">
        <v>2045</v>
      </c>
      <c r="P895" s="28"/>
      <c r="Q895" s="27" t="s">
        <v>17</v>
      </c>
      <c r="R895" s="27" t="s">
        <v>339</v>
      </c>
    </row>
    <row r="896" spans="1:18" x14ac:dyDescent="0.25">
      <c r="A896">
        <v>28804</v>
      </c>
      <c r="B896" t="s">
        <v>251</v>
      </c>
      <c r="C896" t="s">
        <v>588</v>
      </c>
      <c r="D896" t="s">
        <v>97</v>
      </c>
      <c r="E896">
        <v>144</v>
      </c>
      <c r="F896">
        <v>51</v>
      </c>
      <c r="G896" s="1">
        <v>42753</v>
      </c>
      <c r="I896">
        <v>126.27809000000001</v>
      </c>
      <c r="J896">
        <v>-2</v>
      </c>
      <c r="N896" s="25" t="s">
        <v>2046</v>
      </c>
      <c r="O896" s="25" t="s">
        <v>2047</v>
      </c>
      <c r="P896" s="26"/>
      <c r="Q896" s="25" t="s">
        <v>85</v>
      </c>
      <c r="R896" s="25" t="s">
        <v>350</v>
      </c>
    </row>
    <row r="897" spans="1:18" x14ac:dyDescent="0.25">
      <c r="A897">
        <v>28803</v>
      </c>
      <c r="B897" t="s">
        <v>13</v>
      </c>
      <c r="C897" t="s">
        <v>14</v>
      </c>
      <c r="D897" t="s">
        <v>10</v>
      </c>
      <c r="E897" t="s">
        <v>64</v>
      </c>
      <c r="F897">
        <v>51</v>
      </c>
      <c r="G897" s="1">
        <v>42753</v>
      </c>
      <c r="I897">
        <v>125</v>
      </c>
      <c r="J897">
        <v>-1</v>
      </c>
      <c r="N897" s="27" t="s">
        <v>2048</v>
      </c>
      <c r="O897" s="27" t="s">
        <v>2049</v>
      </c>
      <c r="P897" s="28"/>
      <c r="Q897" s="27" t="s">
        <v>268</v>
      </c>
      <c r="R897" s="27" t="s">
        <v>47</v>
      </c>
    </row>
    <row r="898" spans="1:18" x14ac:dyDescent="0.25">
      <c r="A898">
        <v>28802</v>
      </c>
      <c r="B898" t="s">
        <v>83</v>
      </c>
      <c r="C898" t="s">
        <v>84</v>
      </c>
      <c r="D898" t="s">
        <v>85</v>
      </c>
      <c r="E898">
        <v>562</v>
      </c>
      <c r="F898">
        <v>51</v>
      </c>
      <c r="G898" s="1">
        <v>42753</v>
      </c>
      <c r="I898">
        <v>111</v>
      </c>
      <c r="J898">
        <v>-1</v>
      </c>
      <c r="N898" s="25" t="s">
        <v>2050</v>
      </c>
      <c r="O898" s="25" t="s">
        <v>2051</v>
      </c>
      <c r="P898" s="26"/>
      <c r="Q898" s="25" t="s">
        <v>268</v>
      </c>
      <c r="R898" s="25" t="s">
        <v>47</v>
      </c>
    </row>
    <row r="899" spans="1:18" x14ac:dyDescent="0.25">
      <c r="A899">
        <v>28802</v>
      </c>
      <c r="B899" t="s">
        <v>226</v>
      </c>
      <c r="C899" t="s">
        <v>227</v>
      </c>
      <c r="D899" t="s">
        <v>193</v>
      </c>
      <c r="E899">
        <v>562</v>
      </c>
      <c r="F899">
        <v>51</v>
      </c>
      <c r="G899" s="1">
        <v>42753</v>
      </c>
      <c r="I899">
        <v>42.18</v>
      </c>
      <c r="J899">
        <v>-1</v>
      </c>
      <c r="N899" s="27" t="s">
        <v>2052</v>
      </c>
      <c r="O899" s="27" t="s">
        <v>2053</v>
      </c>
      <c r="P899" s="28"/>
      <c r="Q899" s="27" t="s">
        <v>50</v>
      </c>
      <c r="R899" s="27" t="s">
        <v>350</v>
      </c>
    </row>
    <row r="900" spans="1:18" x14ac:dyDescent="0.25">
      <c r="A900">
        <v>28802</v>
      </c>
      <c r="B900" t="s">
        <v>168</v>
      </c>
      <c r="C900" t="s">
        <v>169</v>
      </c>
      <c r="D900" t="s">
        <v>463</v>
      </c>
      <c r="E900">
        <v>562</v>
      </c>
      <c r="F900">
        <v>51</v>
      </c>
      <c r="G900" s="1">
        <v>42753</v>
      </c>
      <c r="I900">
        <v>136.01459</v>
      </c>
      <c r="J900">
        <v>-1</v>
      </c>
      <c r="N900" s="25" t="s">
        <v>2054</v>
      </c>
      <c r="O900" s="25" t="s">
        <v>2055</v>
      </c>
      <c r="P900" s="26"/>
      <c r="Q900" s="25" t="s">
        <v>97</v>
      </c>
      <c r="R900" s="25" t="s">
        <v>339</v>
      </c>
    </row>
    <row r="901" spans="1:18" x14ac:dyDescent="0.25">
      <c r="A901">
        <v>28802</v>
      </c>
      <c r="B901" t="s">
        <v>251</v>
      </c>
      <c r="C901" t="s">
        <v>588</v>
      </c>
      <c r="D901" t="s">
        <v>97</v>
      </c>
      <c r="E901">
        <v>562</v>
      </c>
      <c r="F901">
        <v>51</v>
      </c>
      <c r="G901" s="1">
        <v>42753</v>
      </c>
      <c r="I901">
        <v>126.27809000000001</v>
      </c>
      <c r="J901">
        <v>-1</v>
      </c>
      <c r="N901" s="27" t="s">
        <v>2056</v>
      </c>
      <c r="O901" s="27" t="s">
        <v>2057</v>
      </c>
      <c r="P901" s="28"/>
      <c r="Q901" s="27" t="s">
        <v>585</v>
      </c>
      <c r="R901" s="27" t="s">
        <v>351</v>
      </c>
    </row>
    <row r="902" spans="1:18" x14ac:dyDescent="0.25">
      <c r="A902">
        <v>28801</v>
      </c>
      <c r="B902" t="s">
        <v>264</v>
      </c>
      <c r="C902" t="s">
        <v>265</v>
      </c>
      <c r="D902" t="s">
        <v>33</v>
      </c>
      <c r="E902">
        <v>24</v>
      </c>
      <c r="F902">
        <v>51</v>
      </c>
      <c r="G902" s="1">
        <v>42753</v>
      </c>
      <c r="I902">
        <v>555</v>
      </c>
      <c r="J902">
        <v>-1</v>
      </c>
      <c r="N902" s="25" t="s">
        <v>2058</v>
      </c>
      <c r="O902" s="25" t="s">
        <v>2059</v>
      </c>
      <c r="P902" s="26"/>
      <c r="Q902" s="25" t="s">
        <v>268</v>
      </c>
      <c r="R902" s="25" t="s">
        <v>47</v>
      </c>
    </row>
    <row r="903" spans="1:18" x14ac:dyDescent="0.25">
      <c r="A903">
        <v>28800</v>
      </c>
      <c r="B903" t="s">
        <v>251</v>
      </c>
      <c r="C903" t="s">
        <v>588</v>
      </c>
      <c r="D903" t="s">
        <v>97</v>
      </c>
      <c r="E903" t="s">
        <v>64</v>
      </c>
      <c r="F903">
        <v>51</v>
      </c>
      <c r="G903" s="1">
        <v>42753</v>
      </c>
      <c r="H903">
        <v>2</v>
      </c>
      <c r="I903">
        <v>176.78932599999999</v>
      </c>
      <c r="J903">
        <v>-1</v>
      </c>
      <c r="N903" s="31" t="s">
        <v>2060</v>
      </c>
      <c r="O903" s="27" t="s">
        <v>845</v>
      </c>
      <c r="P903" s="28"/>
      <c r="Q903" s="27" t="s">
        <v>44</v>
      </c>
      <c r="R903" s="27" t="s">
        <v>350</v>
      </c>
    </row>
    <row r="904" spans="1:18" x14ac:dyDescent="0.25">
      <c r="A904">
        <v>28799</v>
      </c>
      <c r="B904" t="s">
        <v>39</v>
      </c>
      <c r="C904" t="s">
        <v>40</v>
      </c>
      <c r="D904" t="s">
        <v>41</v>
      </c>
      <c r="E904">
        <v>151</v>
      </c>
      <c r="F904">
        <v>51</v>
      </c>
      <c r="G904" s="1">
        <v>42753</v>
      </c>
      <c r="I904">
        <v>27.75</v>
      </c>
      <c r="J904">
        <v>-1</v>
      </c>
      <c r="N904" s="25" t="s">
        <v>954</v>
      </c>
      <c r="O904" s="25" t="s">
        <v>955</v>
      </c>
      <c r="P904" s="26"/>
      <c r="Q904" s="25" t="s">
        <v>85</v>
      </c>
      <c r="R904" s="25" t="s">
        <v>350</v>
      </c>
    </row>
    <row r="905" spans="1:18" x14ac:dyDescent="0.25">
      <c r="A905">
        <v>28799</v>
      </c>
      <c r="B905" t="s">
        <v>279</v>
      </c>
      <c r="C905" t="s">
        <v>280</v>
      </c>
      <c r="D905" t="s">
        <v>88</v>
      </c>
      <c r="E905">
        <v>151</v>
      </c>
      <c r="F905">
        <v>51</v>
      </c>
      <c r="G905" s="1">
        <v>42753</v>
      </c>
      <c r="I905">
        <v>69.673845999999998</v>
      </c>
      <c r="J905">
        <v>-1</v>
      </c>
      <c r="N905" s="27" t="s">
        <v>2061</v>
      </c>
      <c r="O905" s="27" t="s">
        <v>2062</v>
      </c>
      <c r="P905" s="28"/>
      <c r="Q905" s="27" t="s">
        <v>34</v>
      </c>
      <c r="R905" s="27" t="s">
        <v>339</v>
      </c>
    </row>
    <row r="906" spans="1:18" x14ac:dyDescent="0.25">
      <c r="A906">
        <v>28798</v>
      </c>
      <c r="B906" t="s">
        <v>251</v>
      </c>
      <c r="C906" t="s">
        <v>588</v>
      </c>
      <c r="D906" t="s">
        <v>97</v>
      </c>
      <c r="E906">
        <v>354</v>
      </c>
      <c r="F906">
        <v>51</v>
      </c>
      <c r="G906" s="1">
        <v>42753</v>
      </c>
      <c r="I906">
        <v>126.27809000000001</v>
      </c>
      <c r="J906">
        <v>-12</v>
      </c>
      <c r="N906" s="25" t="s">
        <v>2063</v>
      </c>
      <c r="O906" s="25" t="s">
        <v>2064</v>
      </c>
      <c r="P906" s="26"/>
      <c r="Q906" s="25" t="s">
        <v>50</v>
      </c>
      <c r="R906" s="25" t="s">
        <v>350</v>
      </c>
    </row>
    <row r="907" spans="1:18" x14ac:dyDescent="0.25">
      <c r="A907">
        <v>28797</v>
      </c>
      <c r="B907" t="s">
        <v>251</v>
      </c>
      <c r="C907" t="s">
        <v>588</v>
      </c>
      <c r="D907" t="s">
        <v>97</v>
      </c>
      <c r="E907" t="s">
        <v>64</v>
      </c>
      <c r="F907">
        <v>51</v>
      </c>
      <c r="G907" s="1">
        <v>42753</v>
      </c>
      <c r="I907">
        <v>176.78932599999999</v>
      </c>
      <c r="J907">
        <v>-1</v>
      </c>
      <c r="N907" s="27" t="s">
        <v>2065</v>
      </c>
      <c r="O907" s="27" t="s">
        <v>2066</v>
      </c>
      <c r="P907" s="28">
        <v>42686</v>
      </c>
      <c r="Q907" s="27" t="s">
        <v>268</v>
      </c>
      <c r="R907" s="27" t="s">
        <v>47</v>
      </c>
    </row>
    <row r="908" spans="1:18" x14ac:dyDescent="0.25">
      <c r="A908">
        <v>28796</v>
      </c>
      <c r="B908" t="s">
        <v>77</v>
      </c>
      <c r="C908" t="s">
        <v>78</v>
      </c>
      <c r="D908" t="s">
        <v>50</v>
      </c>
      <c r="E908">
        <v>389</v>
      </c>
      <c r="F908">
        <v>51</v>
      </c>
      <c r="G908" s="1">
        <v>42753</v>
      </c>
      <c r="H908">
        <v>2</v>
      </c>
      <c r="I908">
        <v>9.99</v>
      </c>
      <c r="J908">
        <v>-2</v>
      </c>
      <c r="N908" s="25" t="s">
        <v>2067</v>
      </c>
      <c r="O908" s="25" t="s">
        <v>152</v>
      </c>
      <c r="P908" s="26"/>
      <c r="Q908" s="25" t="s">
        <v>97</v>
      </c>
      <c r="R908" s="25" t="s">
        <v>339</v>
      </c>
    </row>
    <row r="909" spans="1:18" x14ac:dyDescent="0.25">
      <c r="A909">
        <v>28796</v>
      </c>
      <c r="B909" t="s">
        <v>79</v>
      </c>
      <c r="C909" t="s">
        <v>80</v>
      </c>
      <c r="D909" t="s">
        <v>50</v>
      </c>
      <c r="E909">
        <v>389</v>
      </c>
      <c r="F909">
        <v>51</v>
      </c>
      <c r="G909" s="1">
        <v>42753</v>
      </c>
      <c r="H909">
        <v>2</v>
      </c>
      <c r="I909">
        <v>9.99</v>
      </c>
      <c r="J909">
        <v>-2</v>
      </c>
      <c r="N909" s="27" t="s">
        <v>2068</v>
      </c>
      <c r="O909" s="27" t="s">
        <v>2069</v>
      </c>
      <c r="P909" s="28"/>
      <c r="Q909" s="27" t="s">
        <v>17</v>
      </c>
      <c r="R909" s="27" t="s">
        <v>339</v>
      </c>
    </row>
    <row r="910" spans="1:18" x14ac:dyDescent="0.25">
      <c r="A910">
        <v>28796</v>
      </c>
      <c r="B910" t="s">
        <v>81</v>
      </c>
      <c r="C910" t="s">
        <v>82</v>
      </c>
      <c r="D910" t="s">
        <v>50</v>
      </c>
      <c r="E910">
        <v>389</v>
      </c>
      <c r="F910">
        <v>51</v>
      </c>
      <c r="G910" s="1">
        <v>42753</v>
      </c>
      <c r="H910">
        <v>2</v>
      </c>
      <c r="I910">
        <v>9.99</v>
      </c>
      <c r="J910">
        <v>-2</v>
      </c>
      <c r="N910" s="25" t="s">
        <v>2070</v>
      </c>
      <c r="O910" s="25" t="s">
        <v>2071</v>
      </c>
      <c r="P910" s="26"/>
      <c r="Q910" s="25" t="s">
        <v>585</v>
      </c>
      <c r="R910" s="25" t="s">
        <v>351</v>
      </c>
    </row>
    <row r="911" spans="1:18" x14ac:dyDescent="0.25">
      <c r="A911">
        <v>28796</v>
      </c>
      <c r="B911" t="s">
        <v>143</v>
      </c>
      <c r="C911" t="s">
        <v>144</v>
      </c>
      <c r="D911" t="s">
        <v>50</v>
      </c>
      <c r="E911">
        <v>389</v>
      </c>
      <c r="F911">
        <v>51</v>
      </c>
      <c r="G911" s="1">
        <v>42753</v>
      </c>
      <c r="H911">
        <v>2</v>
      </c>
      <c r="I911">
        <v>9.99</v>
      </c>
      <c r="J911">
        <v>-2</v>
      </c>
      <c r="N911" s="27" t="s">
        <v>367</v>
      </c>
      <c r="O911" s="27" t="s">
        <v>368</v>
      </c>
      <c r="P911" s="28"/>
      <c r="Q911" s="27" t="s">
        <v>50</v>
      </c>
      <c r="R911" s="27" t="s">
        <v>350</v>
      </c>
    </row>
    <row r="912" spans="1:18" x14ac:dyDescent="0.25">
      <c r="A912">
        <v>28796</v>
      </c>
      <c r="B912" t="s">
        <v>910</v>
      </c>
      <c r="C912" t="s">
        <v>911</v>
      </c>
      <c r="D912" t="s">
        <v>34</v>
      </c>
      <c r="E912">
        <v>389</v>
      </c>
      <c r="F912">
        <v>51</v>
      </c>
      <c r="G912" s="1">
        <v>42753</v>
      </c>
      <c r="H912">
        <v>2</v>
      </c>
      <c r="I912">
        <v>584.308989</v>
      </c>
      <c r="J912">
        <v>-1</v>
      </c>
      <c r="N912" s="25" t="s">
        <v>2072</v>
      </c>
      <c r="O912" s="25" t="s">
        <v>2073</v>
      </c>
      <c r="P912" s="26"/>
      <c r="Q912" s="25" t="s">
        <v>34</v>
      </c>
      <c r="R912" s="25" t="s">
        <v>339</v>
      </c>
    </row>
    <row r="913" spans="1:18" x14ac:dyDescent="0.25">
      <c r="A913">
        <v>28795</v>
      </c>
      <c r="B913" t="s">
        <v>31</v>
      </c>
      <c r="C913" t="s">
        <v>32</v>
      </c>
      <c r="D913" t="s">
        <v>33</v>
      </c>
      <c r="E913">
        <v>355</v>
      </c>
      <c r="F913">
        <v>51</v>
      </c>
      <c r="G913" s="1">
        <v>42753</v>
      </c>
      <c r="I913">
        <v>248.23636400000001</v>
      </c>
      <c r="J913">
        <v>-2</v>
      </c>
      <c r="N913" s="27" t="s">
        <v>942</v>
      </c>
      <c r="O913" s="27" t="s">
        <v>943</v>
      </c>
      <c r="P913" s="28"/>
      <c r="Q913" s="27" t="s">
        <v>34</v>
      </c>
      <c r="R913" s="27" t="s">
        <v>339</v>
      </c>
    </row>
    <row r="914" spans="1:18" x14ac:dyDescent="0.25">
      <c r="A914">
        <v>28794</v>
      </c>
      <c r="B914" t="s">
        <v>251</v>
      </c>
      <c r="C914" t="s">
        <v>588</v>
      </c>
      <c r="D914" t="s">
        <v>97</v>
      </c>
      <c r="E914">
        <v>467</v>
      </c>
      <c r="F914">
        <v>51</v>
      </c>
      <c r="G914" s="1">
        <v>42753</v>
      </c>
      <c r="I914">
        <v>126.27809000000001</v>
      </c>
      <c r="J914">
        <v>-4</v>
      </c>
      <c r="N914" s="25" t="s">
        <v>2074</v>
      </c>
      <c r="O914" s="25" t="s">
        <v>2075</v>
      </c>
      <c r="P914" s="26"/>
      <c r="Q914" s="25" t="s">
        <v>88</v>
      </c>
      <c r="R914" s="25" t="s">
        <v>348</v>
      </c>
    </row>
    <row r="915" spans="1:18" x14ac:dyDescent="0.25">
      <c r="A915">
        <v>28793</v>
      </c>
      <c r="B915" t="s">
        <v>251</v>
      </c>
      <c r="C915" t="s">
        <v>588</v>
      </c>
      <c r="D915" t="s">
        <v>97</v>
      </c>
      <c r="E915" t="s">
        <v>64</v>
      </c>
      <c r="F915">
        <v>51</v>
      </c>
      <c r="G915" s="1">
        <v>42753</v>
      </c>
      <c r="I915">
        <v>176.78932599999999</v>
      </c>
      <c r="J915">
        <v>-1</v>
      </c>
      <c r="N915" s="27" t="s">
        <v>2076</v>
      </c>
      <c r="O915" s="27" t="s">
        <v>2077</v>
      </c>
      <c r="P915" s="28"/>
      <c r="Q915" s="27" t="s">
        <v>41</v>
      </c>
      <c r="R915" s="27" t="s">
        <v>350</v>
      </c>
    </row>
    <row r="916" spans="1:18" x14ac:dyDescent="0.25">
      <c r="A916">
        <v>28792</v>
      </c>
      <c r="B916" t="s">
        <v>72</v>
      </c>
      <c r="C916" t="s">
        <v>73</v>
      </c>
      <c r="D916" t="s">
        <v>34</v>
      </c>
      <c r="E916">
        <v>474</v>
      </c>
      <c r="F916">
        <v>51</v>
      </c>
      <c r="G916" s="1">
        <v>42752</v>
      </c>
      <c r="I916">
        <v>132.51404500000001</v>
      </c>
      <c r="J916">
        <v>-1</v>
      </c>
      <c r="N916" s="25" t="s">
        <v>704</v>
      </c>
      <c r="O916" s="25" t="s">
        <v>705</v>
      </c>
      <c r="P916" s="26"/>
      <c r="Q916" s="25" t="s">
        <v>18</v>
      </c>
      <c r="R916" s="25" t="s">
        <v>47</v>
      </c>
    </row>
    <row r="917" spans="1:18" x14ac:dyDescent="0.25">
      <c r="A917">
        <v>28791</v>
      </c>
      <c r="B917" t="s">
        <v>29</v>
      </c>
      <c r="C917" t="s">
        <v>30</v>
      </c>
      <c r="D917" t="s">
        <v>21</v>
      </c>
      <c r="E917">
        <v>474</v>
      </c>
      <c r="F917">
        <v>51</v>
      </c>
      <c r="G917" s="1">
        <v>42752</v>
      </c>
      <c r="I917">
        <v>33.543312</v>
      </c>
      <c r="J917">
        <v>-1</v>
      </c>
      <c r="N917" s="27" t="s">
        <v>840</v>
      </c>
      <c r="O917" s="27" t="s">
        <v>841</v>
      </c>
      <c r="P917" s="28"/>
      <c r="Q917" s="27" t="s">
        <v>450</v>
      </c>
      <c r="R917" s="27" t="s">
        <v>351</v>
      </c>
    </row>
    <row r="918" spans="1:18" x14ac:dyDescent="0.25">
      <c r="A918">
        <v>28791</v>
      </c>
      <c r="B918" t="s">
        <v>252</v>
      </c>
      <c r="C918" t="s">
        <v>253</v>
      </c>
      <c r="D918" t="s">
        <v>34</v>
      </c>
      <c r="E918">
        <v>474</v>
      </c>
      <c r="F918">
        <v>51</v>
      </c>
      <c r="G918" s="1">
        <v>42752</v>
      </c>
      <c r="I918">
        <v>252.09887599999999</v>
      </c>
      <c r="J918">
        <v>-1</v>
      </c>
      <c r="N918" s="25" t="s">
        <v>2078</v>
      </c>
      <c r="O918" s="25" t="s">
        <v>2079</v>
      </c>
      <c r="P918" s="26"/>
      <c r="Q918" s="25" t="s">
        <v>97</v>
      </c>
      <c r="R918" s="25" t="s">
        <v>339</v>
      </c>
    </row>
    <row r="919" spans="1:18" x14ac:dyDescent="0.25">
      <c r="A919">
        <v>28790</v>
      </c>
      <c r="B919" t="s">
        <v>113</v>
      </c>
      <c r="C919" t="s">
        <v>114</v>
      </c>
      <c r="D919" t="s">
        <v>34</v>
      </c>
      <c r="E919">
        <v>16</v>
      </c>
      <c r="F919">
        <v>51</v>
      </c>
      <c r="G919" s="1">
        <v>42752</v>
      </c>
      <c r="H919">
        <v>2</v>
      </c>
      <c r="I919">
        <v>263.54571399999998</v>
      </c>
      <c r="J919">
        <v>-2</v>
      </c>
      <c r="N919" s="27" t="s">
        <v>2080</v>
      </c>
      <c r="O919" s="27" t="s">
        <v>2081</v>
      </c>
      <c r="P919" s="28"/>
      <c r="Q919" s="27" t="s">
        <v>2082</v>
      </c>
      <c r="R919" s="27" t="s">
        <v>351</v>
      </c>
    </row>
    <row r="920" spans="1:18" x14ac:dyDescent="0.25">
      <c r="A920">
        <v>28790</v>
      </c>
      <c r="B920" t="s">
        <v>251</v>
      </c>
      <c r="C920" t="s">
        <v>588</v>
      </c>
      <c r="D920" t="s">
        <v>97</v>
      </c>
      <c r="E920">
        <v>16</v>
      </c>
      <c r="F920">
        <v>51</v>
      </c>
      <c r="G920" s="1">
        <v>42752</v>
      </c>
      <c r="H920">
        <v>2</v>
      </c>
      <c r="I920">
        <v>112.3875</v>
      </c>
      <c r="J920">
        <v>-10</v>
      </c>
      <c r="N920" s="25" t="s">
        <v>2083</v>
      </c>
      <c r="O920" s="25" t="s">
        <v>2084</v>
      </c>
      <c r="P920" s="26"/>
      <c r="Q920" s="25" t="s">
        <v>34</v>
      </c>
      <c r="R920" s="25" t="s">
        <v>339</v>
      </c>
    </row>
    <row r="921" spans="1:18" x14ac:dyDescent="0.25">
      <c r="A921">
        <v>28789</v>
      </c>
      <c r="B921" t="s">
        <v>315</v>
      </c>
      <c r="C921" t="s">
        <v>316</v>
      </c>
      <c r="D921" t="s">
        <v>34</v>
      </c>
      <c r="E921">
        <v>149</v>
      </c>
      <c r="F921">
        <v>51</v>
      </c>
      <c r="G921" s="1">
        <v>42752</v>
      </c>
      <c r="I921">
        <v>164.62921399999999</v>
      </c>
      <c r="J921">
        <v>-1</v>
      </c>
      <c r="N921" s="27" t="s">
        <v>970</v>
      </c>
      <c r="O921" s="27" t="s">
        <v>971</v>
      </c>
      <c r="P921" s="28"/>
      <c r="Q921" s="27" t="s">
        <v>447</v>
      </c>
      <c r="R921" s="27" t="s">
        <v>348</v>
      </c>
    </row>
    <row r="922" spans="1:18" x14ac:dyDescent="0.25">
      <c r="A922">
        <v>28788</v>
      </c>
      <c r="B922" t="s">
        <v>589</v>
      </c>
      <c r="C922" t="s">
        <v>590</v>
      </c>
      <c r="D922" t="s">
        <v>591</v>
      </c>
      <c r="E922">
        <v>355</v>
      </c>
      <c r="F922">
        <v>51</v>
      </c>
      <c r="G922" s="1">
        <v>42752</v>
      </c>
      <c r="I922">
        <v>290.30769199999997</v>
      </c>
      <c r="J922">
        <v>-1</v>
      </c>
      <c r="N922" s="25" t="s">
        <v>620</v>
      </c>
      <c r="O922" s="25" t="s">
        <v>2085</v>
      </c>
      <c r="P922" s="26"/>
      <c r="Q922" s="25" t="s">
        <v>117</v>
      </c>
      <c r="R922" s="25" t="s">
        <v>350</v>
      </c>
    </row>
    <row r="923" spans="1:18" x14ac:dyDescent="0.25">
      <c r="A923">
        <v>28788</v>
      </c>
      <c r="B923" t="s">
        <v>912</v>
      </c>
      <c r="C923" t="s">
        <v>913</v>
      </c>
      <c r="D923" t="s">
        <v>33</v>
      </c>
      <c r="E923">
        <v>355</v>
      </c>
      <c r="F923">
        <v>51</v>
      </c>
      <c r="G923" s="1">
        <v>42752</v>
      </c>
      <c r="I923">
        <v>522.961364</v>
      </c>
      <c r="J923">
        <v>-1</v>
      </c>
      <c r="N923" s="27" t="s">
        <v>295</v>
      </c>
      <c r="O923" s="27" t="s">
        <v>296</v>
      </c>
      <c r="P923" s="28"/>
      <c r="Q923" s="27" t="s">
        <v>34</v>
      </c>
      <c r="R923" s="27" t="s">
        <v>339</v>
      </c>
    </row>
    <row r="924" spans="1:18" x14ac:dyDescent="0.25">
      <c r="A924">
        <v>28787</v>
      </c>
      <c r="B924" t="s">
        <v>551</v>
      </c>
      <c r="C924" t="s">
        <v>552</v>
      </c>
      <c r="D924" t="s">
        <v>34</v>
      </c>
      <c r="E924">
        <v>102</v>
      </c>
      <c r="F924">
        <v>51</v>
      </c>
      <c r="G924" s="1">
        <v>42752</v>
      </c>
      <c r="H924">
        <v>2</v>
      </c>
      <c r="I924">
        <v>274.02568200000002</v>
      </c>
      <c r="J924">
        <v>-1</v>
      </c>
      <c r="N924" s="25" t="s">
        <v>2086</v>
      </c>
      <c r="O924" s="25" t="s">
        <v>69</v>
      </c>
      <c r="P924" s="26"/>
      <c r="Q924" s="25" t="s">
        <v>97</v>
      </c>
      <c r="R924" s="25" t="s">
        <v>339</v>
      </c>
    </row>
    <row r="925" spans="1:18" x14ac:dyDescent="0.25">
      <c r="A925">
        <v>28786</v>
      </c>
      <c r="B925" t="s">
        <v>251</v>
      </c>
      <c r="C925" t="s">
        <v>588</v>
      </c>
      <c r="D925" t="s">
        <v>97</v>
      </c>
      <c r="E925">
        <v>456</v>
      </c>
      <c r="F925">
        <v>51</v>
      </c>
      <c r="G925" s="1">
        <v>42752</v>
      </c>
      <c r="H925">
        <v>2</v>
      </c>
      <c r="I925">
        <v>126.27809000000001</v>
      </c>
      <c r="J925">
        <v>-1</v>
      </c>
      <c r="N925" s="27" t="s">
        <v>2087</v>
      </c>
      <c r="O925" s="27" t="s">
        <v>2088</v>
      </c>
      <c r="P925" s="28"/>
      <c r="Q925" s="27" t="s">
        <v>159</v>
      </c>
      <c r="R925" s="27" t="s">
        <v>348</v>
      </c>
    </row>
    <row r="926" spans="1:18" x14ac:dyDescent="0.25">
      <c r="A926">
        <v>28785</v>
      </c>
      <c r="B926" t="s">
        <v>222</v>
      </c>
      <c r="C926" t="s">
        <v>223</v>
      </c>
      <c r="D926" t="s">
        <v>41</v>
      </c>
      <c r="E926">
        <v>99</v>
      </c>
      <c r="F926">
        <v>51</v>
      </c>
      <c r="G926" s="1">
        <v>42752</v>
      </c>
      <c r="H926">
        <v>2</v>
      </c>
      <c r="I926">
        <v>12.21</v>
      </c>
      <c r="J926">
        <v>-1</v>
      </c>
      <c r="N926" s="25" t="s">
        <v>2089</v>
      </c>
      <c r="O926" s="25" t="s">
        <v>2090</v>
      </c>
      <c r="P926" s="26"/>
      <c r="Q926" s="25" t="s">
        <v>996</v>
      </c>
      <c r="R926" s="25" t="s">
        <v>349</v>
      </c>
    </row>
    <row r="927" spans="1:18" x14ac:dyDescent="0.25">
      <c r="A927">
        <v>28785</v>
      </c>
      <c r="B927" t="s">
        <v>77</v>
      </c>
      <c r="C927" t="s">
        <v>78</v>
      </c>
      <c r="D927" t="s">
        <v>50</v>
      </c>
      <c r="E927">
        <v>99</v>
      </c>
      <c r="F927">
        <v>51</v>
      </c>
      <c r="G927" s="1">
        <v>42752</v>
      </c>
      <c r="H927">
        <v>2</v>
      </c>
      <c r="I927">
        <v>9.99</v>
      </c>
      <c r="J927">
        <v>-1</v>
      </c>
      <c r="N927" s="27" t="s">
        <v>2091</v>
      </c>
      <c r="O927" s="27" t="s">
        <v>58</v>
      </c>
      <c r="P927" s="28"/>
      <c r="Q927" s="27" t="s">
        <v>97</v>
      </c>
      <c r="R927" s="27" t="s">
        <v>339</v>
      </c>
    </row>
    <row r="928" spans="1:18" x14ac:dyDescent="0.25">
      <c r="A928">
        <v>28785</v>
      </c>
      <c r="B928" t="s">
        <v>79</v>
      </c>
      <c r="C928" t="s">
        <v>80</v>
      </c>
      <c r="D928" t="s">
        <v>50</v>
      </c>
      <c r="E928">
        <v>99</v>
      </c>
      <c r="F928">
        <v>51</v>
      </c>
      <c r="G928" s="1">
        <v>42752</v>
      </c>
      <c r="H928">
        <v>2</v>
      </c>
      <c r="I928">
        <v>9.99</v>
      </c>
      <c r="J928">
        <v>-1</v>
      </c>
      <c r="N928" s="25" t="s">
        <v>2092</v>
      </c>
      <c r="O928" s="25" t="s">
        <v>2093</v>
      </c>
      <c r="P928" s="26"/>
      <c r="Q928" s="25" t="s">
        <v>268</v>
      </c>
      <c r="R928" s="25" t="s">
        <v>47</v>
      </c>
    </row>
    <row r="929" spans="1:18" x14ac:dyDescent="0.25">
      <c r="A929">
        <v>28785</v>
      </c>
      <c r="B929" t="s">
        <v>81</v>
      </c>
      <c r="C929" t="s">
        <v>82</v>
      </c>
      <c r="D929" t="s">
        <v>50</v>
      </c>
      <c r="E929">
        <v>99</v>
      </c>
      <c r="F929">
        <v>51</v>
      </c>
      <c r="G929" s="1">
        <v>42752</v>
      </c>
      <c r="H929">
        <v>2</v>
      </c>
      <c r="I929">
        <v>9.99</v>
      </c>
      <c r="J929">
        <v>-1</v>
      </c>
      <c r="N929" s="27" t="s">
        <v>2094</v>
      </c>
      <c r="O929" s="27" t="s">
        <v>2095</v>
      </c>
      <c r="P929" s="28"/>
      <c r="Q929" s="27" t="s">
        <v>117</v>
      </c>
      <c r="R929" s="27" t="s">
        <v>350</v>
      </c>
    </row>
    <row r="930" spans="1:18" x14ac:dyDescent="0.25">
      <c r="A930">
        <v>28785</v>
      </c>
      <c r="B930" t="s">
        <v>143</v>
      </c>
      <c r="C930" t="s">
        <v>144</v>
      </c>
      <c r="D930" t="s">
        <v>50</v>
      </c>
      <c r="E930">
        <v>99</v>
      </c>
      <c r="F930">
        <v>51</v>
      </c>
      <c r="G930" s="1">
        <v>42752</v>
      </c>
      <c r="H930">
        <v>2</v>
      </c>
      <c r="I930">
        <v>9.99</v>
      </c>
      <c r="J930">
        <v>-1</v>
      </c>
      <c r="N930" s="25" t="s">
        <v>2096</v>
      </c>
      <c r="O930" s="25" t="s">
        <v>2097</v>
      </c>
      <c r="P930" s="26"/>
      <c r="Q930" s="25" t="s">
        <v>268</v>
      </c>
      <c r="R930" s="25" t="s">
        <v>47</v>
      </c>
    </row>
    <row r="931" spans="1:18" x14ac:dyDescent="0.25">
      <c r="A931">
        <v>28785</v>
      </c>
      <c r="B931" t="s">
        <v>226</v>
      </c>
      <c r="C931" t="s">
        <v>227</v>
      </c>
      <c r="D931" t="s">
        <v>193</v>
      </c>
      <c r="E931">
        <v>99</v>
      </c>
      <c r="F931">
        <v>51</v>
      </c>
      <c r="G931" s="1">
        <v>42752</v>
      </c>
      <c r="H931">
        <v>2</v>
      </c>
      <c r="I931">
        <v>42.18</v>
      </c>
      <c r="J931">
        <v>-1</v>
      </c>
      <c r="N931" s="27" t="s">
        <v>2098</v>
      </c>
      <c r="O931" s="27" t="s">
        <v>2099</v>
      </c>
      <c r="P931" s="28"/>
      <c r="Q931" s="27" t="s">
        <v>34</v>
      </c>
      <c r="R931" s="27" t="s">
        <v>339</v>
      </c>
    </row>
    <row r="932" spans="1:18" x14ac:dyDescent="0.25">
      <c r="A932">
        <v>28784</v>
      </c>
      <c r="B932" t="s">
        <v>251</v>
      </c>
      <c r="C932" t="s">
        <v>588</v>
      </c>
      <c r="D932" t="s">
        <v>97</v>
      </c>
      <c r="E932" t="s">
        <v>64</v>
      </c>
      <c r="F932">
        <v>51</v>
      </c>
      <c r="G932" s="1">
        <v>42752</v>
      </c>
      <c r="H932">
        <v>2</v>
      </c>
      <c r="I932">
        <v>176.78932599999999</v>
      </c>
      <c r="J932">
        <v>-1</v>
      </c>
      <c r="N932" s="25" t="s">
        <v>2100</v>
      </c>
      <c r="O932" s="25" t="s">
        <v>1733</v>
      </c>
      <c r="P932" s="26"/>
      <c r="Q932" s="25" t="s">
        <v>34</v>
      </c>
      <c r="R932" s="25" t="s">
        <v>339</v>
      </c>
    </row>
    <row r="933" spans="1:18" x14ac:dyDescent="0.25">
      <c r="A933">
        <v>28783</v>
      </c>
      <c r="B933" t="s">
        <v>62</v>
      </c>
      <c r="C933" t="s">
        <v>63</v>
      </c>
      <c r="D933" t="s">
        <v>50</v>
      </c>
      <c r="E933">
        <v>127</v>
      </c>
      <c r="F933">
        <v>51</v>
      </c>
      <c r="G933" s="1">
        <v>42752</v>
      </c>
      <c r="H933">
        <v>2</v>
      </c>
      <c r="I933">
        <v>115</v>
      </c>
      <c r="J933">
        <v>-2</v>
      </c>
      <c r="N933" s="27" t="s">
        <v>277</v>
      </c>
      <c r="O933" s="27" t="s">
        <v>278</v>
      </c>
      <c r="P933" s="28"/>
      <c r="Q933" s="27" t="s">
        <v>50</v>
      </c>
      <c r="R933" s="27" t="s">
        <v>350</v>
      </c>
    </row>
    <row r="934" spans="1:18" x14ac:dyDescent="0.25">
      <c r="A934">
        <v>28782</v>
      </c>
      <c r="B934" t="s">
        <v>45</v>
      </c>
      <c r="C934" t="s">
        <v>46</v>
      </c>
      <c r="D934" t="s">
        <v>47</v>
      </c>
      <c r="E934">
        <v>87</v>
      </c>
      <c r="F934">
        <v>51</v>
      </c>
      <c r="G934" s="1">
        <v>42752</v>
      </c>
      <c r="I934">
        <v>1.2</v>
      </c>
      <c r="J934">
        <v>-10</v>
      </c>
      <c r="N934" s="25" t="s">
        <v>2101</v>
      </c>
      <c r="O934" s="25" t="s">
        <v>2102</v>
      </c>
      <c r="P934" s="26"/>
      <c r="Q934" s="25" t="s">
        <v>462</v>
      </c>
      <c r="R934" s="25" t="s">
        <v>350</v>
      </c>
    </row>
    <row r="935" spans="1:18" x14ac:dyDescent="0.25">
      <c r="A935">
        <v>28782</v>
      </c>
      <c r="B935" t="s">
        <v>37</v>
      </c>
      <c r="C935" t="s">
        <v>38</v>
      </c>
      <c r="D935" t="s">
        <v>21</v>
      </c>
      <c r="E935">
        <v>87</v>
      </c>
      <c r="F935">
        <v>51</v>
      </c>
      <c r="G935" s="1">
        <v>42752</v>
      </c>
      <c r="I935">
        <v>132.28209699999999</v>
      </c>
      <c r="J935">
        <v>-1</v>
      </c>
      <c r="N935" s="27" t="s">
        <v>2103</v>
      </c>
      <c r="O935" s="27" t="s">
        <v>2104</v>
      </c>
      <c r="P935" s="28"/>
      <c r="Q935" s="27" t="s">
        <v>65</v>
      </c>
      <c r="R935" s="27" t="s">
        <v>350</v>
      </c>
    </row>
    <row r="936" spans="1:18" x14ac:dyDescent="0.25">
      <c r="A936">
        <v>28781</v>
      </c>
      <c r="B936" t="s">
        <v>914</v>
      </c>
      <c r="C936" t="s">
        <v>915</v>
      </c>
      <c r="D936" t="s">
        <v>88</v>
      </c>
      <c r="E936">
        <v>128</v>
      </c>
      <c r="F936">
        <v>51</v>
      </c>
      <c r="G936" s="1">
        <v>42752</v>
      </c>
      <c r="I936">
        <v>105.3353</v>
      </c>
      <c r="J936">
        <v>-1</v>
      </c>
      <c r="N936" s="25" t="s">
        <v>2105</v>
      </c>
      <c r="O936" s="25" t="s">
        <v>2106</v>
      </c>
      <c r="P936" s="26"/>
      <c r="Q936" s="25" t="s">
        <v>34</v>
      </c>
      <c r="R936" s="25" t="s">
        <v>339</v>
      </c>
    </row>
    <row r="937" spans="1:18" x14ac:dyDescent="0.25">
      <c r="A937">
        <v>28780</v>
      </c>
      <c r="B937" t="s">
        <v>251</v>
      </c>
      <c r="C937" t="s">
        <v>588</v>
      </c>
      <c r="D937" t="s">
        <v>97</v>
      </c>
      <c r="E937">
        <v>144</v>
      </c>
      <c r="F937">
        <v>51</v>
      </c>
      <c r="G937" s="1">
        <v>42752</v>
      </c>
      <c r="I937">
        <v>126.27809000000001</v>
      </c>
      <c r="J937">
        <v>-1</v>
      </c>
      <c r="N937" s="27" t="s">
        <v>2107</v>
      </c>
      <c r="O937" s="27" t="s">
        <v>2108</v>
      </c>
      <c r="P937" s="28"/>
      <c r="Q937" s="27" t="s">
        <v>268</v>
      </c>
      <c r="R937" s="27" t="s">
        <v>47</v>
      </c>
    </row>
    <row r="938" spans="1:18" x14ac:dyDescent="0.25">
      <c r="A938">
        <v>28779</v>
      </c>
      <c r="B938" t="s">
        <v>829</v>
      </c>
      <c r="C938" t="s">
        <v>170</v>
      </c>
      <c r="D938" t="s">
        <v>34</v>
      </c>
      <c r="E938" t="s">
        <v>64</v>
      </c>
      <c r="F938">
        <v>51</v>
      </c>
      <c r="G938" s="1">
        <v>42752</v>
      </c>
      <c r="I938">
        <v>196.43258399999999</v>
      </c>
      <c r="J938">
        <v>-1</v>
      </c>
      <c r="N938" s="25" t="s">
        <v>2109</v>
      </c>
      <c r="O938" s="25" t="s">
        <v>2110</v>
      </c>
      <c r="P938" s="26"/>
      <c r="Q938" s="25" t="s">
        <v>2111</v>
      </c>
      <c r="R938" s="25" t="s">
        <v>350</v>
      </c>
    </row>
    <row r="939" spans="1:18" x14ac:dyDescent="0.25">
      <c r="A939">
        <v>28778</v>
      </c>
      <c r="B939" t="s">
        <v>175</v>
      </c>
      <c r="C939" t="s">
        <v>176</v>
      </c>
      <c r="D939" t="s">
        <v>21</v>
      </c>
      <c r="E939">
        <v>66</v>
      </c>
      <c r="F939">
        <v>51</v>
      </c>
      <c r="G939" s="1">
        <v>42752</v>
      </c>
      <c r="I939">
        <v>205.60345000000001</v>
      </c>
      <c r="J939">
        <v>-1</v>
      </c>
      <c r="N939" s="27" t="s">
        <v>2112</v>
      </c>
      <c r="O939" s="27" t="s">
        <v>2113</v>
      </c>
      <c r="P939" s="28"/>
      <c r="Q939" s="27" t="s">
        <v>88</v>
      </c>
      <c r="R939" s="27" t="s">
        <v>348</v>
      </c>
    </row>
    <row r="940" spans="1:18" x14ac:dyDescent="0.25">
      <c r="A940">
        <v>28778</v>
      </c>
      <c r="B940" t="s">
        <v>177</v>
      </c>
      <c r="C940" t="s">
        <v>178</v>
      </c>
      <c r="D940" t="s">
        <v>21</v>
      </c>
      <c r="E940">
        <v>66</v>
      </c>
      <c r="F940">
        <v>51</v>
      </c>
      <c r="G940" s="1">
        <v>42752</v>
      </c>
      <c r="I940">
        <v>205.60345000000001</v>
      </c>
      <c r="J940">
        <v>-1</v>
      </c>
      <c r="N940" s="25" t="s">
        <v>2114</v>
      </c>
      <c r="O940" s="25" t="s">
        <v>2115</v>
      </c>
      <c r="P940" s="26"/>
      <c r="Q940" s="25" t="s">
        <v>117</v>
      </c>
      <c r="R940" s="25" t="s">
        <v>350</v>
      </c>
    </row>
    <row r="941" spans="1:18" x14ac:dyDescent="0.25">
      <c r="A941">
        <v>28778</v>
      </c>
      <c r="B941" t="s">
        <v>66</v>
      </c>
      <c r="C941" t="s">
        <v>67</v>
      </c>
      <c r="D941" t="s">
        <v>21</v>
      </c>
      <c r="E941">
        <v>66</v>
      </c>
      <c r="F941">
        <v>51</v>
      </c>
      <c r="G941" s="1">
        <v>42752</v>
      </c>
      <c r="I941">
        <v>187.529325</v>
      </c>
      <c r="J941">
        <v>-1</v>
      </c>
      <c r="N941" s="27" t="s">
        <v>2116</v>
      </c>
      <c r="O941" s="27" t="s">
        <v>2117</v>
      </c>
      <c r="P941" s="28"/>
      <c r="Q941" s="27" t="s">
        <v>268</v>
      </c>
      <c r="R941" s="27" t="s">
        <v>47</v>
      </c>
    </row>
    <row r="942" spans="1:18" x14ac:dyDescent="0.25">
      <c r="A942">
        <v>28778</v>
      </c>
      <c r="B942" t="s">
        <v>62</v>
      </c>
      <c r="C942" t="s">
        <v>63</v>
      </c>
      <c r="D942" t="s">
        <v>50</v>
      </c>
      <c r="E942">
        <v>66</v>
      </c>
      <c r="F942">
        <v>51</v>
      </c>
      <c r="G942" s="1">
        <v>42752</v>
      </c>
      <c r="I942">
        <v>115</v>
      </c>
      <c r="J942">
        <v>-3</v>
      </c>
      <c r="N942" s="25" t="s">
        <v>2118</v>
      </c>
      <c r="O942" s="25" t="s">
        <v>2119</v>
      </c>
      <c r="P942" s="26"/>
      <c r="Q942" s="25" t="s">
        <v>34</v>
      </c>
      <c r="R942" s="25" t="s">
        <v>339</v>
      </c>
    </row>
    <row r="943" spans="1:18" x14ac:dyDescent="0.25">
      <c r="A943">
        <v>28778</v>
      </c>
      <c r="B943" t="s">
        <v>143</v>
      </c>
      <c r="C943" t="s">
        <v>144</v>
      </c>
      <c r="D943" t="s">
        <v>50</v>
      </c>
      <c r="E943">
        <v>66</v>
      </c>
      <c r="F943">
        <v>51</v>
      </c>
      <c r="G943" s="1">
        <v>42752</v>
      </c>
      <c r="I943">
        <v>9.99</v>
      </c>
      <c r="J943">
        <v>-4</v>
      </c>
      <c r="N943" s="27" t="s">
        <v>507</v>
      </c>
      <c r="O943" s="27" t="s">
        <v>508</v>
      </c>
      <c r="P943" s="28"/>
      <c r="Q943" s="27" t="s">
        <v>50</v>
      </c>
      <c r="R943" s="27" t="s">
        <v>350</v>
      </c>
    </row>
    <row r="944" spans="1:18" x14ac:dyDescent="0.25">
      <c r="A944">
        <v>28778</v>
      </c>
      <c r="B944" t="s">
        <v>105</v>
      </c>
      <c r="C944" t="s">
        <v>106</v>
      </c>
      <c r="D944" t="s">
        <v>21</v>
      </c>
      <c r="E944">
        <v>66</v>
      </c>
      <c r="F944">
        <v>51</v>
      </c>
      <c r="G944" s="1">
        <v>42752</v>
      </c>
      <c r="I944">
        <v>72.453553999999997</v>
      </c>
      <c r="J944">
        <v>-2</v>
      </c>
      <c r="N944" s="25" t="s">
        <v>2120</v>
      </c>
      <c r="O944" s="25" t="s">
        <v>2121</v>
      </c>
      <c r="P944" s="26"/>
      <c r="Q944" s="25" t="s">
        <v>268</v>
      </c>
      <c r="R944" s="25" t="s">
        <v>47</v>
      </c>
    </row>
    <row r="945" spans="1:18" x14ac:dyDescent="0.25">
      <c r="A945">
        <v>28778</v>
      </c>
      <c r="B945" t="s">
        <v>107</v>
      </c>
      <c r="C945" t="s">
        <v>108</v>
      </c>
      <c r="D945" t="s">
        <v>21</v>
      </c>
      <c r="E945">
        <v>66</v>
      </c>
      <c r="F945">
        <v>51</v>
      </c>
      <c r="G945" s="1">
        <v>42752</v>
      </c>
      <c r="I945">
        <v>78.925439999999995</v>
      </c>
      <c r="J945">
        <v>-2</v>
      </c>
      <c r="N945" s="27" t="s">
        <v>2122</v>
      </c>
      <c r="O945" s="27" t="s">
        <v>2123</v>
      </c>
      <c r="P945" s="28"/>
      <c r="Q945" s="27" t="s">
        <v>268</v>
      </c>
      <c r="R945" s="27" t="s">
        <v>47</v>
      </c>
    </row>
    <row r="946" spans="1:18" x14ac:dyDescent="0.25">
      <c r="A946">
        <v>28778</v>
      </c>
      <c r="B946" t="s">
        <v>111</v>
      </c>
      <c r="C946" t="s">
        <v>112</v>
      </c>
      <c r="D946" t="s">
        <v>21</v>
      </c>
      <c r="E946">
        <v>66</v>
      </c>
      <c r="F946">
        <v>51</v>
      </c>
      <c r="G946" s="1">
        <v>42752</v>
      </c>
      <c r="I946">
        <v>95.263006000000004</v>
      </c>
      <c r="J946">
        <v>-2</v>
      </c>
      <c r="N946" s="25" t="s">
        <v>501</v>
      </c>
      <c r="O946" s="25" t="s">
        <v>502</v>
      </c>
      <c r="P946" s="26"/>
      <c r="Q946" s="25" t="s">
        <v>117</v>
      </c>
      <c r="R946" s="25" t="s">
        <v>350</v>
      </c>
    </row>
    <row r="947" spans="1:18" x14ac:dyDescent="0.25">
      <c r="A947">
        <v>28778</v>
      </c>
      <c r="B947" t="s">
        <v>109</v>
      </c>
      <c r="C947" t="s">
        <v>110</v>
      </c>
      <c r="D947" t="s">
        <v>21</v>
      </c>
      <c r="E947">
        <v>66</v>
      </c>
      <c r="F947">
        <v>51</v>
      </c>
      <c r="G947" s="1">
        <v>42752</v>
      </c>
      <c r="I947">
        <v>78.925439999999995</v>
      </c>
      <c r="J947">
        <v>-2</v>
      </c>
      <c r="N947" s="27" t="s">
        <v>2124</v>
      </c>
      <c r="O947" s="27" t="s">
        <v>2125</v>
      </c>
      <c r="P947" s="28"/>
      <c r="Q947" s="27" t="s">
        <v>34</v>
      </c>
      <c r="R947" s="27" t="s">
        <v>339</v>
      </c>
    </row>
    <row r="948" spans="1:18" x14ac:dyDescent="0.25">
      <c r="A948">
        <v>28777</v>
      </c>
      <c r="B948" t="s">
        <v>251</v>
      </c>
      <c r="C948" t="s">
        <v>588</v>
      </c>
      <c r="D948" t="s">
        <v>97</v>
      </c>
      <c r="E948">
        <v>505</v>
      </c>
      <c r="F948">
        <v>51</v>
      </c>
      <c r="G948" s="1">
        <v>42752</v>
      </c>
      <c r="I948">
        <v>126.27809000000001</v>
      </c>
      <c r="J948">
        <v>-10</v>
      </c>
      <c r="N948" s="25" t="s">
        <v>2126</v>
      </c>
      <c r="O948" s="25" t="s">
        <v>2127</v>
      </c>
      <c r="P948" s="26"/>
      <c r="Q948" s="25" t="s">
        <v>18</v>
      </c>
      <c r="R948" s="25" t="s">
        <v>47</v>
      </c>
    </row>
    <row r="949" spans="1:18" x14ac:dyDescent="0.25">
      <c r="A949">
        <v>28777</v>
      </c>
      <c r="B949" t="s">
        <v>212</v>
      </c>
      <c r="C949" t="s">
        <v>213</v>
      </c>
      <c r="D949" t="s">
        <v>61</v>
      </c>
      <c r="E949">
        <v>505</v>
      </c>
      <c r="F949">
        <v>51</v>
      </c>
      <c r="G949" s="1">
        <v>42752</v>
      </c>
      <c r="I949">
        <v>181.03448299999999</v>
      </c>
      <c r="J949">
        <v>-1</v>
      </c>
      <c r="N949" s="27" t="s">
        <v>2128</v>
      </c>
      <c r="O949" s="27" t="s">
        <v>2129</v>
      </c>
      <c r="P949" s="28"/>
      <c r="Q949" s="27" t="s">
        <v>34</v>
      </c>
      <c r="R949" s="27" t="s">
        <v>339</v>
      </c>
    </row>
    <row r="950" spans="1:18" x14ac:dyDescent="0.25">
      <c r="A950">
        <v>28777</v>
      </c>
      <c r="B950" t="s">
        <v>398</v>
      </c>
      <c r="C950" t="s">
        <v>399</v>
      </c>
      <c r="D950" t="s">
        <v>61</v>
      </c>
      <c r="E950">
        <v>505</v>
      </c>
      <c r="F950">
        <v>51</v>
      </c>
      <c r="G950" s="1">
        <v>42752</v>
      </c>
      <c r="I950">
        <v>189.65517199999999</v>
      </c>
      <c r="J950">
        <v>-1</v>
      </c>
      <c r="N950" s="25" t="s">
        <v>2130</v>
      </c>
      <c r="O950" s="25" t="s">
        <v>2131</v>
      </c>
      <c r="P950" s="26"/>
      <c r="Q950" s="25" t="s">
        <v>268</v>
      </c>
      <c r="R950" s="25" t="s">
        <v>47</v>
      </c>
    </row>
    <row r="951" spans="1:18" x14ac:dyDescent="0.25">
      <c r="A951">
        <v>28777</v>
      </c>
      <c r="B951" t="s">
        <v>718</v>
      </c>
      <c r="C951" t="s">
        <v>613</v>
      </c>
      <c r="D951" t="s">
        <v>34</v>
      </c>
      <c r="E951">
        <v>505</v>
      </c>
      <c r="F951">
        <v>51</v>
      </c>
      <c r="G951" s="1">
        <v>42752</v>
      </c>
      <c r="I951">
        <v>203.470305</v>
      </c>
      <c r="J951">
        <v>-1</v>
      </c>
      <c r="N951" s="27" t="s">
        <v>2132</v>
      </c>
      <c r="O951" s="27" t="s">
        <v>2133</v>
      </c>
      <c r="P951" s="28"/>
      <c r="Q951" s="27" t="s">
        <v>21</v>
      </c>
      <c r="R951" s="27" t="s">
        <v>348</v>
      </c>
    </row>
    <row r="952" spans="1:18" x14ac:dyDescent="0.25">
      <c r="A952">
        <v>28776</v>
      </c>
      <c r="B952" t="s">
        <v>203</v>
      </c>
      <c r="C952" t="s">
        <v>204</v>
      </c>
      <c r="D952" t="s">
        <v>100</v>
      </c>
      <c r="E952">
        <v>41</v>
      </c>
      <c r="F952">
        <v>51</v>
      </c>
      <c r="G952" s="1">
        <v>42752</v>
      </c>
      <c r="I952">
        <v>266.8218</v>
      </c>
      <c r="J952">
        <v>-1</v>
      </c>
      <c r="N952" s="25" t="s">
        <v>2134</v>
      </c>
      <c r="O952" s="25" t="s">
        <v>2135</v>
      </c>
      <c r="P952" s="26"/>
      <c r="Q952" s="25" t="s">
        <v>50</v>
      </c>
      <c r="R952" s="25" t="s">
        <v>350</v>
      </c>
    </row>
    <row r="953" spans="1:18" x14ac:dyDescent="0.25">
      <c r="A953">
        <v>28776</v>
      </c>
      <c r="B953" t="s">
        <v>145</v>
      </c>
      <c r="C953" t="s">
        <v>146</v>
      </c>
      <c r="D953" t="s">
        <v>41</v>
      </c>
      <c r="E953">
        <v>41</v>
      </c>
      <c r="F953">
        <v>51</v>
      </c>
      <c r="G953" s="1">
        <v>42752</v>
      </c>
      <c r="I953">
        <v>27.75</v>
      </c>
      <c r="J953">
        <v>-20</v>
      </c>
      <c r="N953" s="27" t="s">
        <v>2136</v>
      </c>
      <c r="O953" s="27" t="s">
        <v>2137</v>
      </c>
      <c r="P953" s="28"/>
      <c r="Q953" s="27" t="s">
        <v>44</v>
      </c>
      <c r="R953" s="27" t="s">
        <v>348</v>
      </c>
    </row>
    <row r="954" spans="1:18" x14ac:dyDescent="0.25">
      <c r="A954">
        <v>28776</v>
      </c>
      <c r="B954" t="s">
        <v>281</v>
      </c>
      <c r="C954" t="s">
        <v>282</v>
      </c>
      <c r="D954" t="s">
        <v>33</v>
      </c>
      <c r="E954">
        <v>41</v>
      </c>
      <c r="F954">
        <v>51</v>
      </c>
      <c r="G954" s="1">
        <v>42752</v>
      </c>
      <c r="I954">
        <v>179.61818199999999</v>
      </c>
      <c r="J954">
        <v>-1</v>
      </c>
      <c r="N954" s="25" t="s">
        <v>838</v>
      </c>
      <c r="O954" s="25" t="s">
        <v>839</v>
      </c>
      <c r="P954" s="26"/>
      <c r="Q954" s="25" t="s">
        <v>450</v>
      </c>
      <c r="R954" s="25" t="s">
        <v>351</v>
      </c>
    </row>
    <row r="955" spans="1:18" x14ac:dyDescent="0.25">
      <c r="A955">
        <v>28775</v>
      </c>
      <c r="B955" t="s">
        <v>829</v>
      </c>
      <c r="C955" t="s">
        <v>170</v>
      </c>
      <c r="D955" t="s">
        <v>34</v>
      </c>
      <c r="E955">
        <v>299</v>
      </c>
      <c r="F955">
        <v>51</v>
      </c>
      <c r="G955" s="1">
        <v>42752</v>
      </c>
      <c r="I955">
        <v>132.84574499999999</v>
      </c>
      <c r="J955">
        <v>-2</v>
      </c>
      <c r="N955" s="27" t="s">
        <v>2138</v>
      </c>
      <c r="O955" s="27" t="s">
        <v>2139</v>
      </c>
      <c r="P955" s="28"/>
      <c r="Q955" s="27" t="s">
        <v>34</v>
      </c>
      <c r="R955" s="27" t="s">
        <v>339</v>
      </c>
    </row>
    <row r="956" spans="1:18" x14ac:dyDescent="0.25">
      <c r="A956">
        <v>28774</v>
      </c>
      <c r="B956" t="s">
        <v>457</v>
      </c>
      <c r="C956" t="s">
        <v>458</v>
      </c>
      <c r="D956" t="s">
        <v>34</v>
      </c>
      <c r="E956">
        <v>556</v>
      </c>
      <c r="F956">
        <v>51</v>
      </c>
      <c r="G956" s="1">
        <v>42752</v>
      </c>
      <c r="I956">
        <v>176.388443</v>
      </c>
      <c r="J956">
        <v>-1</v>
      </c>
      <c r="N956" s="25" t="s">
        <v>2140</v>
      </c>
      <c r="O956" s="25" t="s">
        <v>2141</v>
      </c>
      <c r="P956" s="26"/>
      <c r="Q956" s="25" t="s">
        <v>117</v>
      </c>
      <c r="R956" s="25" t="s">
        <v>350</v>
      </c>
    </row>
    <row r="957" spans="1:18" x14ac:dyDescent="0.25">
      <c r="A957">
        <v>28774</v>
      </c>
      <c r="B957" t="s">
        <v>251</v>
      </c>
      <c r="C957" t="s">
        <v>588</v>
      </c>
      <c r="D957" t="s">
        <v>97</v>
      </c>
      <c r="E957">
        <v>556</v>
      </c>
      <c r="F957">
        <v>51</v>
      </c>
      <c r="G957" s="1">
        <v>42752</v>
      </c>
      <c r="I957">
        <v>126.27809000000001</v>
      </c>
      <c r="J957">
        <v>-2</v>
      </c>
      <c r="N957" s="27" t="s">
        <v>944</v>
      </c>
      <c r="O957" s="27" t="s">
        <v>945</v>
      </c>
      <c r="P957" s="28"/>
      <c r="Q957" s="27" t="s">
        <v>33</v>
      </c>
      <c r="R957" s="27" t="s">
        <v>349</v>
      </c>
    </row>
    <row r="958" spans="1:18" x14ac:dyDescent="0.25">
      <c r="A958">
        <v>28773</v>
      </c>
      <c r="B958" t="s">
        <v>195</v>
      </c>
      <c r="C958" t="s">
        <v>196</v>
      </c>
      <c r="D958" t="s">
        <v>50</v>
      </c>
      <c r="E958" t="s">
        <v>64</v>
      </c>
      <c r="F958">
        <v>51</v>
      </c>
      <c r="G958" s="1">
        <v>42752</v>
      </c>
      <c r="I958">
        <v>24.42</v>
      </c>
      <c r="J958">
        <v>-2</v>
      </c>
      <c r="N958" s="25" t="s">
        <v>2142</v>
      </c>
      <c r="O958" s="25" t="s">
        <v>2143</v>
      </c>
      <c r="P958" s="26"/>
      <c r="Q958" s="25" t="s">
        <v>268</v>
      </c>
      <c r="R958" s="25" t="s">
        <v>47</v>
      </c>
    </row>
    <row r="959" spans="1:18" x14ac:dyDescent="0.25">
      <c r="A959">
        <v>28772</v>
      </c>
      <c r="B959" t="s">
        <v>663</v>
      </c>
      <c r="C959" t="s">
        <v>664</v>
      </c>
      <c r="D959" t="s">
        <v>33</v>
      </c>
      <c r="E959">
        <v>530</v>
      </c>
      <c r="F959">
        <v>51</v>
      </c>
      <c r="G959" s="1">
        <v>42752</v>
      </c>
      <c r="I959">
        <v>214.936364</v>
      </c>
      <c r="J959">
        <v>-1</v>
      </c>
      <c r="N959" s="27" t="s">
        <v>2144</v>
      </c>
      <c r="O959" s="27" t="s">
        <v>2145</v>
      </c>
      <c r="P959" s="28"/>
      <c r="Q959" s="27" t="s">
        <v>41</v>
      </c>
      <c r="R959" s="27" t="s">
        <v>350</v>
      </c>
    </row>
    <row r="960" spans="1:18" x14ac:dyDescent="0.25">
      <c r="A960">
        <v>28772</v>
      </c>
      <c r="B960" t="s">
        <v>301</v>
      </c>
      <c r="C960" t="s">
        <v>302</v>
      </c>
      <c r="D960" t="s">
        <v>50</v>
      </c>
      <c r="E960">
        <v>530</v>
      </c>
      <c r="F960">
        <v>51</v>
      </c>
      <c r="G960" s="1">
        <v>42752</v>
      </c>
      <c r="I960">
        <v>43.29</v>
      </c>
      <c r="J960">
        <v>-1</v>
      </c>
      <c r="N960" s="25" t="s">
        <v>2146</v>
      </c>
      <c r="O960" s="25" t="s">
        <v>2147</v>
      </c>
      <c r="P960" s="26"/>
      <c r="Q960" s="25" t="s">
        <v>17</v>
      </c>
      <c r="R960" s="25" t="s">
        <v>339</v>
      </c>
    </row>
    <row r="961" spans="1:18" x14ac:dyDescent="0.25">
      <c r="A961">
        <v>28772</v>
      </c>
      <c r="B961" t="s">
        <v>77</v>
      </c>
      <c r="C961" t="s">
        <v>78</v>
      </c>
      <c r="D961" t="s">
        <v>50</v>
      </c>
      <c r="E961">
        <v>530</v>
      </c>
      <c r="F961">
        <v>51</v>
      </c>
      <c r="G961" s="1">
        <v>42752</v>
      </c>
      <c r="I961">
        <v>9.99</v>
      </c>
      <c r="J961">
        <v>-1</v>
      </c>
      <c r="N961" s="27" t="s">
        <v>2148</v>
      </c>
      <c r="O961" s="27" t="s">
        <v>2149</v>
      </c>
      <c r="P961" s="28"/>
      <c r="Q961" s="27" t="s">
        <v>17</v>
      </c>
      <c r="R961" s="27" t="s">
        <v>339</v>
      </c>
    </row>
    <row r="962" spans="1:18" x14ac:dyDescent="0.25">
      <c r="A962">
        <v>28772</v>
      </c>
      <c r="B962" t="s">
        <v>79</v>
      </c>
      <c r="C962" t="s">
        <v>80</v>
      </c>
      <c r="D962" t="s">
        <v>50</v>
      </c>
      <c r="E962">
        <v>530</v>
      </c>
      <c r="F962">
        <v>51</v>
      </c>
      <c r="G962" s="1">
        <v>42752</v>
      </c>
      <c r="I962">
        <v>9.99</v>
      </c>
      <c r="J962">
        <v>-1</v>
      </c>
      <c r="N962" s="25" t="s">
        <v>586</v>
      </c>
      <c r="O962" s="25" t="s">
        <v>587</v>
      </c>
      <c r="P962" s="26"/>
      <c r="Q962" s="25" t="s">
        <v>74</v>
      </c>
      <c r="R962" s="25" t="s">
        <v>339</v>
      </c>
    </row>
    <row r="963" spans="1:18" x14ac:dyDescent="0.25">
      <c r="A963">
        <v>28772</v>
      </c>
      <c r="B963" t="s">
        <v>143</v>
      </c>
      <c r="C963" t="s">
        <v>144</v>
      </c>
      <c r="D963" t="s">
        <v>50</v>
      </c>
      <c r="E963">
        <v>530</v>
      </c>
      <c r="F963">
        <v>51</v>
      </c>
      <c r="G963" s="1">
        <v>42752</v>
      </c>
      <c r="I963">
        <v>9.99</v>
      </c>
      <c r="J963">
        <v>-1</v>
      </c>
      <c r="N963" s="27" t="s">
        <v>2150</v>
      </c>
      <c r="O963" s="27" t="s">
        <v>2151</v>
      </c>
      <c r="P963" s="28">
        <v>42532</v>
      </c>
      <c r="Q963" s="27" t="s">
        <v>122</v>
      </c>
      <c r="R963" s="27" t="s">
        <v>350</v>
      </c>
    </row>
    <row r="964" spans="1:18" x14ac:dyDescent="0.25">
      <c r="A964">
        <v>28772</v>
      </c>
      <c r="B964" t="s">
        <v>81</v>
      </c>
      <c r="C964" t="s">
        <v>82</v>
      </c>
      <c r="D964" t="s">
        <v>50</v>
      </c>
      <c r="E964">
        <v>530</v>
      </c>
      <c r="F964">
        <v>51</v>
      </c>
      <c r="G964" s="1">
        <v>42752</v>
      </c>
      <c r="I964">
        <v>9.99</v>
      </c>
      <c r="J964">
        <v>-1</v>
      </c>
      <c r="N964" s="25" t="s">
        <v>2152</v>
      </c>
      <c r="O964" s="25" t="s">
        <v>2153</v>
      </c>
      <c r="P964" s="26"/>
      <c r="Q964" s="25" t="s">
        <v>17</v>
      </c>
      <c r="R964" s="25" t="s">
        <v>339</v>
      </c>
    </row>
    <row r="965" spans="1:18" x14ac:dyDescent="0.25">
      <c r="A965">
        <v>28772</v>
      </c>
      <c r="B965" t="s">
        <v>295</v>
      </c>
      <c r="C965" t="s">
        <v>296</v>
      </c>
      <c r="D965" t="s">
        <v>34</v>
      </c>
      <c r="E965">
        <v>530</v>
      </c>
      <c r="F965">
        <v>51</v>
      </c>
      <c r="G965" s="1">
        <v>42752</v>
      </c>
      <c r="I965">
        <v>333</v>
      </c>
      <c r="J965">
        <v>-1</v>
      </c>
      <c r="N965" s="27" t="s">
        <v>2154</v>
      </c>
      <c r="O965" s="27" t="s">
        <v>2155</v>
      </c>
      <c r="P965" s="28"/>
      <c r="Q965" s="27" t="s">
        <v>268</v>
      </c>
      <c r="R965" s="27" t="s">
        <v>47</v>
      </c>
    </row>
    <row r="966" spans="1:18" x14ac:dyDescent="0.25">
      <c r="A966">
        <v>28771</v>
      </c>
      <c r="B966" t="s">
        <v>829</v>
      </c>
      <c r="C966" t="s">
        <v>170</v>
      </c>
      <c r="D966" t="s">
        <v>34</v>
      </c>
      <c r="E966">
        <v>418</v>
      </c>
      <c r="F966">
        <v>51</v>
      </c>
      <c r="G966" s="1">
        <v>42752</v>
      </c>
      <c r="I966">
        <v>140.308989</v>
      </c>
      <c r="J966">
        <v>-4</v>
      </c>
      <c r="N966" s="25" t="s">
        <v>271</v>
      </c>
      <c r="O966" s="25" t="s">
        <v>272</v>
      </c>
      <c r="P966" s="26"/>
      <c r="Q966" s="25" t="s">
        <v>33</v>
      </c>
      <c r="R966" s="25" t="s">
        <v>349</v>
      </c>
    </row>
    <row r="967" spans="1:18" x14ac:dyDescent="0.25">
      <c r="A967">
        <v>28770</v>
      </c>
      <c r="B967" t="s">
        <v>62</v>
      </c>
      <c r="C967" t="s">
        <v>63</v>
      </c>
      <c r="D967" t="s">
        <v>50</v>
      </c>
      <c r="E967">
        <v>537</v>
      </c>
      <c r="F967">
        <v>51</v>
      </c>
      <c r="G967" s="1">
        <v>42752</v>
      </c>
      <c r="I967">
        <v>115</v>
      </c>
      <c r="J967">
        <v>-1</v>
      </c>
      <c r="N967" s="27" t="s">
        <v>610</v>
      </c>
      <c r="O967" s="27" t="s">
        <v>611</v>
      </c>
      <c r="P967" s="28"/>
      <c r="Q967" s="27" t="s">
        <v>41</v>
      </c>
      <c r="R967" s="27" t="s">
        <v>350</v>
      </c>
    </row>
    <row r="968" spans="1:18" x14ac:dyDescent="0.25">
      <c r="A968">
        <v>28770</v>
      </c>
      <c r="B968" t="s">
        <v>42</v>
      </c>
      <c r="C968" t="s">
        <v>43</v>
      </c>
      <c r="D968" t="s">
        <v>100</v>
      </c>
      <c r="E968">
        <v>537</v>
      </c>
      <c r="F968">
        <v>51</v>
      </c>
      <c r="G968" s="1">
        <v>42752</v>
      </c>
      <c r="I968">
        <v>33.212865000000001</v>
      </c>
      <c r="J968">
        <v>-1</v>
      </c>
      <c r="N968" s="25" t="s">
        <v>571</v>
      </c>
      <c r="O968" s="25" t="s">
        <v>572</v>
      </c>
      <c r="P968" s="26"/>
      <c r="Q968" s="25" t="s">
        <v>50</v>
      </c>
      <c r="R968" s="25" t="s">
        <v>350</v>
      </c>
    </row>
    <row r="969" spans="1:18" x14ac:dyDescent="0.25">
      <c r="A969">
        <v>28769</v>
      </c>
      <c r="B969" t="s">
        <v>239</v>
      </c>
      <c r="C969" t="s">
        <v>240</v>
      </c>
      <c r="D969" t="s">
        <v>85</v>
      </c>
      <c r="E969">
        <v>475</v>
      </c>
      <c r="F969">
        <v>51</v>
      </c>
      <c r="G969" s="1">
        <v>42752</v>
      </c>
      <c r="H969">
        <v>2</v>
      </c>
      <c r="I969">
        <v>97.68</v>
      </c>
      <c r="J969">
        <v>-1</v>
      </c>
      <c r="N969" s="27" t="s">
        <v>634</v>
      </c>
      <c r="O969" s="27" t="s">
        <v>635</v>
      </c>
      <c r="P969" s="28">
        <v>42623</v>
      </c>
      <c r="Q969" s="27" t="s">
        <v>122</v>
      </c>
      <c r="R969" s="27" t="s">
        <v>339</v>
      </c>
    </row>
    <row r="970" spans="1:18" x14ac:dyDescent="0.25">
      <c r="A970">
        <v>28768</v>
      </c>
      <c r="B970" t="s">
        <v>829</v>
      </c>
      <c r="C970" t="s">
        <v>170</v>
      </c>
      <c r="D970" t="s">
        <v>34</v>
      </c>
      <c r="E970">
        <v>481</v>
      </c>
      <c r="F970">
        <v>51</v>
      </c>
      <c r="G970" s="1">
        <v>42752</v>
      </c>
      <c r="I970">
        <v>140.308989</v>
      </c>
      <c r="J970">
        <v>-2</v>
      </c>
      <c r="N970" s="25" t="s">
        <v>2156</v>
      </c>
      <c r="O970" s="25" t="s">
        <v>626</v>
      </c>
      <c r="P970" s="26"/>
      <c r="Q970" s="25" t="s">
        <v>97</v>
      </c>
      <c r="R970" s="25" t="s">
        <v>339</v>
      </c>
    </row>
    <row r="971" spans="1:18" x14ac:dyDescent="0.25">
      <c r="A971">
        <v>28767</v>
      </c>
      <c r="B971" t="s">
        <v>199</v>
      </c>
      <c r="C971" t="s">
        <v>200</v>
      </c>
      <c r="D971" t="s">
        <v>34</v>
      </c>
      <c r="E971" t="s">
        <v>64</v>
      </c>
      <c r="F971">
        <v>51</v>
      </c>
      <c r="G971" s="1">
        <v>42752</v>
      </c>
      <c r="I971">
        <v>216.01348300000001</v>
      </c>
      <c r="J971">
        <v>-2</v>
      </c>
      <c r="N971" s="27" t="s">
        <v>892</v>
      </c>
      <c r="O971" s="27" t="s">
        <v>893</v>
      </c>
      <c r="P971" s="28"/>
      <c r="Q971" s="27" t="s">
        <v>28</v>
      </c>
      <c r="R971" s="27" t="s">
        <v>350</v>
      </c>
    </row>
    <row r="972" spans="1:18" x14ac:dyDescent="0.25">
      <c r="A972">
        <v>28767</v>
      </c>
      <c r="B972" t="s">
        <v>201</v>
      </c>
      <c r="C972" t="s">
        <v>202</v>
      </c>
      <c r="D972" t="s">
        <v>85</v>
      </c>
      <c r="E972" t="s">
        <v>64</v>
      </c>
      <c r="F972">
        <v>51</v>
      </c>
      <c r="G972" s="1">
        <v>42752</v>
      </c>
      <c r="I972">
        <v>115.44</v>
      </c>
      <c r="J972">
        <v>-1</v>
      </c>
      <c r="N972" s="25" t="s">
        <v>2157</v>
      </c>
      <c r="O972" s="25" t="s">
        <v>2158</v>
      </c>
      <c r="P972" s="26"/>
      <c r="Q972" s="25" t="s">
        <v>268</v>
      </c>
      <c r="R972" s="25" t="s">
        <v>47</v>
      </c>
    </row>
    <row r="973" spans="1:18" x14ac:dyDescent="0.25">
      <c r="A973">
        <v>28766</v>
      </c>
      <c r="B973" t="s">
        <v>629</v>
      </c>
      <c r="C973" t="s">
        <v>630</v>
      </c>
      <c r="D973" t="s">
        <v>117</v>
      </c>
      <c r="E973" t="s">
        <v>64</v>
      </c>
      <c r="F973">
        <v>51</v>
      </c>
      <c r="G973" s="1">
        <v>42752</v>
      </c>
      <c r="I973">
        <v>74</v>
      </c>
      <c r="J973">
        <v>-1</v>
      </c>
      <c r="N973" s="27" t="s">
        <v>2159</v>
      </c>
      <c r="O973" s="27" t="s">
        <v>2160</v>
      </c>
      <c r="P973" s="28"/>
      <c r="Q973" s="27" t="s">
        <v>50</v>
      </c>
      <c r="R973" s="27" t="s">
        <v>350</v>
      </c>
    </row>
    <row r="974" spans="1:18" x14ac:dyDescent="0.25">
      <c r="A974">
        <v>28765</v>
      </c>
      <c r="B974" t="s">
        <v>155</v>
      </c>
      <c r="C974" t="s">
        <v>156</v>
      </c>
      <c r="D974" t="s">
        <v>100</v>
      </c>
      <c r="E974">
        <v>295</v>
      </c>
      <c r="F974">
        <v>51</v>
      </c>
      <c r="G974" s="1">
        <v>42752</v>
      </c>
      <c r="I974">
        <v>210.46709999999999</v>
      </c>
      <c r="J974">
        <v>-1</v>
      </c>
      <c r="N974" s="25" t="s">
        <v>821</v>
      </c>
      <c r="O974" s="25" t="s">
        <v>822</v>
      </c>
      <c r="P974" s="26"/>
      <c r="Q974" s="25" t="s">
        <v>823</v>
      </c>
      <c r="R974" s="25" t="s">
        <v>349</v>
      </c>
    </row>
    <row r="975" spans="1:18" x14ac:dyDescent="0.25">
      <c r="A975">
        <v>28765</v>
      </c>
      <c r="B975" t="s">
        <v>191</v>
      </c>
      <c r="C975" t="s">
        <v>192</v>
      </c>
      <c r="D975" t="s">
        <v>193</v>
      </c>
      <c r="E975">
        <v>295</v>
      </c>
      <c r="F975">
        <v>51</v>
      </c>
      <c r="G975" s="1">
        <v>42752</v>
      </c>
      <c r="I975">
        <v>35.520000000000003</v>
      </c>
      <c r="J975">
        <v>-1</v>
      </c>
      <c r="N975" s="27" t="s">
        <v>545</v>
      </c>
      <c r="O975" s="27" t="s">
        <v>546</v>
      </c>
      <c r="P975" s="28"/>
      <c r="Q975" s="27" t="s">
        <v>117</v>
      </c>
      <c r="R975" s="27" t="s">
        <v>350</v>
      </c>
    </row>
    <row r="976" spans="1:18" x14ac:dyDescent="0.25">
      <c r="A976">
        <v>28764</v>
      </c>
      <c r="B976" t="s">
        <v>507</v>
      </c>
      <c r="C976" t="s">
        <v>508</v>
      </c>
      <c r="D976" t="s">
        <v>50</v>
      </c>
      <c r="E976">
        <v>492</v>
      </c>
      <c r="F976">
        <v>51</v>
      </c>
      <c r="G976" s="1">
        <v>42752</v>
      </c>
      <c r="H976">
        <v>2</v>
      </c>
      <c r="I976">
        <v>223.85</v>
      </c>
      <c r="J976">
        <v>-2</v>
      </c>
      <c r="N976" s="25" t="s">
        <v>868</v>
      </c>
      <c r="O976" s="25" t="s">
        <v>869</v>
      </c>
      <c r="P976" s="26"/>
      <c r="Q976" s="25" t="s">
        <v>117</v>
      </c>
      <c r="R976" s="25" t="s">
        <v>350</v>
      </c>
    </row>
    <row r="977" spans="1:18" x14ac:dyDescent="0.25">
      <c r="A977">
        <v>28763</v>
      </c>
      <c r="B977" t="s">
        <v>75</v>
      </c>
      <c r="C977" t="s">
        <v>76</v>
      </c>
      <c r="D977" t="s">
        <v>33</v>
      </c>
      <c r="E977">
        <v>299</v>
      </c>
      <c r="F977">
        <v>51</v>
      </c>
      <c r="G977" s="1">
        <v>42752</v>
      </c>
      <c r="I977">
        <v>370.69</v>
      </c>
      <c r="J977">
        <v>-3</v>
      </c>
      <c r="N977" s="27" t="s">
        <v>739</v>
      </c>
      <c r="O977" s="27" t="s">
        <v>740</v>
      </c>
      <c r="P977" s="28"/>
      <c r="Q977" s="27" t="s">
        <v>85</v>
      </c>
      <c r="R977" s="27" t="s">
        <v>350</v>
      </c>
    </row>
    <row r="978" spans="1:18" x14ac:dyDescent="0.25">
      <c r="A978">
        <v>28762</v>
      </c>
      <c r="B978" t="s">
        <v>75</v>
      </c>
      <c r="C978" t="s">
        <v>76</v>
      </c>
      <c r="D978" t="s">
        <v>33</v>
      </c>
      <c r="E978">
        <v>299</v>
      </c>
      <c r="F978">
        <v>51</v>
      </c>
      <c r="G978" s="1">
        <v>42752</v>
      </c>
      <c r="I978">
        <v>370.69</v>
      </c>
      <c r="J978">
        <v>-5</v>
      </c>
      <c r="N978" s="25" t="s">
        <v>2161</v>
      </c>
      <c r="O978" s="25" t="s">
        <v>2162</v>
      </c>
      <c r="P978" s="26"/>
      <c r="Q978" s="25" t="s">
        <v>1247</v>
      </c>
      <c r="R978" s="25" t="s">
        <v>350</v>
      </c>
    </row>
    <row r="979" spans="1:18" x14ac:dyDescent="0.25">
      <c r="A979">
        <v>28761</v>
      </c>
      <c r="B979" t="s">
        <v>75</v>
      </c>
      <c r="C979" t="s">
        <v>76</v>
      </c>
      <c r="D979" t="s">
        <v>33</v>
      </c>
      <c r="E979">
        <v>299</v>
      </c>
      <c r="F979">
        <v>51</v>
      </c>
      <c r="G979" s="1">
        <v>42752</v>
      </c>
      <c r="I979">
        <v>370.69</v>
      </c>
      <c r="J979">
        <v>-5</v>
      </c>
      <c r="N979" s="27" t="s">
        <v>2163</v>
      </c>
      <c r="O979" s="27" t="s">
        <v>2164</v>
      </c>
      <c r="P979" s="28"/>
      <c r="Q979" s="27" t="s">
        <v>268</v>
      </c>
      <c r="R979" s="27" t="s">
        <v>47</v>
      </c>
    </row>
    <row r="980" spans="1:18" x14ac:dyDescent="0.25">
      <c r="A980">
        <v>28760</v>
      </c>
      <c r="B980" t="s">
        <v>75</v>
      </c>
      <c r="C980" t="s">
        <v>76</v>
      </c>
      <c r="D980" t="s">
        <v>33</v>
      </c>
      <c r="E980">
        <v>299</v>
      </c>
      <c r="F980">
        <v>51</v>
      </c>
      <c r="G980" s="1">
        <v>42752</v>
      </c>
      <c r="I980">
        <v>370.69</v>
      </c>
      <c r="J980">
        <v>-5</v>
      </c>
      <c r="N980" s="25" t="s">
        <v>2165</v>
      </c>
      <c r="O980" s="25" t="s">
        <v>2166</v>
      </c>
      <c r="P980" s="26">
        <v>42532</v>
      </c>
      <c r="Q980" s="25" t="s">
        <v>122</v>
      </c>
      <c r="R980" s="25" t="s">
        <v>350</v>
      </c>
    </row>
    <row r="981" spans="1:18" x14ac:dyDescent="0.25">
      <c r="A981">
        <v>28759</v>
      </c>
      <c r="B981" t="s">
        <v>75</v>
      </c>
      <c r="C981" t="s">
        <v>76</v>
      </c>
      <c r="D981" t="s">
        <v>33</v>
      </c>
      <c r="E981">
        <v>299</v>
      </c>
      <c r="F981">
        <v>51</v>
      </c>
      <c r="G981" s="1">
        <v>42752</v>
      </c>
      <c r="I981">
        <v>370.69</v>
      </c>
      <c r="J981">
        <v>-5</v>
      </c>
      <c r="N981" s="27" t="s">
        <v>2167</v>
      </c>
      <c r="O981" s="27" t="s">
        <v>2168</v>
      </c>
      <c r="P981" s="28">
        <v>42532</v>
      </c>
      <c r="Q981" s="27" t="s">
        <v>122</v>
      </c>
      <c r="R981" s="27" t="s">
        <v>350</v>
      </c>
    </row>
    <row r="982" spans="1:18" x14ac:dyDescent="0.25">
      <c r="A982">
        <v>28758</v>
      </c>
      <c r="B982" t="s">
        <v>75</v>
      </c>
      <c r="C982" t="s">
        <v>76</v>
      </c>
      <c r="D982" t="s">
        <v>33</v>
      </c>
      <c r="E982">
        <v>299</v>
      </c>
      <c r="F982">
        <v>51</v>
      </c>
      <c r="G982" s="1">
        <v>42752</v>
      </c>
      <c r="I982">
        <v>370.69</v>
      </c>
      <c r="J982">
        <v>-5</v>
      </c>
      <c r="N982" s="25" t="s">
        <v>2169</v>
      </c>
      <c r="O982" s="25" t="s">
        <v>2170</v>
      </c>
      <c r="P982" s="26"/>
      <c r="Q982" s="25" t="s">
        <v>1466</v>
      </c>
      <c r="R982" s="25" t="s">
        <v>350</v>
      </c>
    </row>
    <row r="983" spans="1:18" x14ac:dyDescent="0.25">
      <c r="A983">
        <v>28757</v>
      </c>
      <c r="B983" t="s">
        <v>75</v>
      </c>
      <c r="C983" t="s">
        <v>76</v>
      </c>
      <c r="D983" t="s">
        <v>33</v>
      </c>
      <c r="E983">
        <v>299</v>
      </c>
      <c r="F983">
        <v>51</v>
      </c>
      <c r="G983" s="1">
        <v>42752</v>
      </c>
      <c r="I983">
        <v>370.69</v>
      </c>
      <c r="J983">
        <v>-5</v>
      </c>
      <c r="N983" s="27" t="s">
        <v>2171</v>
      </c>
      <c r="O983" s="27" t="s">
        <v>2172</v>
      </c>
      <c r="P983" s="28"/>
      <c r="Q983" s="27" t="s">
        <v>41</v>
      </c>
      <c r="R983" s="27" t="s">
        <v>350</v>
      </c>
    </row>
    <row r="984" spans="1:18" x14ac:dyDescent="0.25">
      <c r="A984">
        <v>28756</v>
      </c>
      <c r="B984" t="s">
        <v>120</v>
      </c>
      <c r="C984" t="s">
        <v>121</v>
      </c>
      <c r="D984" t="s">
        <v>21</v>
      </c>
      <c r="E984">
        <v>46</v>
      </c>
      <c r="F984">
        <v>51</v>
      </c>
      <c r="G984" s="1">
        <v>42752</v>
      </c>
      <c r="I984">
        <v>233.1</v>
      </c>
      <c r="J984">
        <v>-2</v>
      </c>
      <c r="N984" s="25" t="s">
        <v>2173</v>
      </c>
      <c r="O984" s="25" t="s">
        <v>2174</v>
      </c>
      <c r="P984" s="26">
        <v>42535</v>
      </c>
      <c r="Q984" s="25" t="s">
        <v>122</v>
      </c>
      <c r="R984" s="25" t="s">
        <v>349</v>
      </c>
    </row>
    <row r="985" spans="1:18" x14ac:dyDescent="0.25">
      <c r="A985">
        <v>28755</v>
      </c>
      <c r="B985" t="s">
        <v>283</v>
      </c>
      <c r="C985" t="s">
        <v>284</v>
      </c>
      <c r="D985" t="s">
        <v>100</v>
      </c>
      <c r="E985">
        <v>12</v>
      </c>
      <c r="F985">
        <v>51</v>
      </c>
      <c r="G985" s="1">
        <v>42752</v>
      </c>
      <c r="I985">
        <v>342.32400000000001</v>
      </c>
      <c r="J985">
        <v>-1</v>
      </c>
      <c r="N985" s="27" t="s">
        <v>2175</v>
      </c>
      <c r="O985" s="27" t="s">
        <v>2176</v>
      </c>
      <c r="P985" s="28"/>
      <c r="Q985" s="27" t="s">
        <v>65</v>
      </c>
      <c r="R985" s="27" t="s">
        <v>350</v>
      </c>
    </row>
    <row r="986" spans="1:18" x14ac:dyDescent="0.25">
      <c r="A986">
        <v>28754</v>
      </c>
      <c r="B986" t="s">
        <v>199</v>
      </c>
      <c r="C986" t="s">
        <v>200</v>
      </c>
      <c r="D986" t="s">
        <v>34</v>
      </c>
      <c r="E986" t="s">
        <v>64</v>
      </c>
      <c r="F986">
        <v>51</v>
      </c>
      <c r="G986" s="1">
        <v>42752</v>
      </c>
      <c r="I986">
        <v>216.01348300000001</v>
      </c>
      <c r="J986">
        <v>-1</v>
      </c>
      <c r="N986" s="25" t="s">
        <v>2177</v>
      </c>
      <c r="O986" s="25" t="s">
        <v>2178</v>
      </c>
      <c r="P986" s="26"/>
      <c r="Q986" s="25" t="s">
        <v>17</v>
      </c>
      <c r="R986" s="25" t="s">
        <v>339</v>
      </c>
    </row>
    <row r="987" spans="1:18" x14ac:dyDescent="0.25">
      <c r="A987">
        <v>28753</v>
      </c>
      <c r="B987" t="s">
        <v>490</v>
      </c>
      <c r="C987" t="s">
        <v>754</v>
      </c>
      <c r="D987" t="s">
        <v>34</v>
      </c>
      <c r="E987">
        <v>516</v>
      </c>
      <c r="F987">
        <v>51</v>
      </c>
      <c r="G987" s="1">
        <v>42752</v>
      </c>
      <c r="I987">
        <v>125.966292</v>
      </c>
      <c r="J987">
        <v>-1</v>
      </c>
      <c r="N987" s="27" t="s">
        <v>2179</v>
      </c>
      <c r="O987" s="27" t="s">
        <v>2180</v>
      </c>
      <c r="P987" s="28"/>
      <c r="Q987" s="27" t="s">
        <v>85</v>
      </c>
      <c r="R987" s="27" t="s">
        <v>350</v>
      </c>
    </row>
    <row r="988" spans="1:18" x14ac:dyDescent="0.25">
      <c r="A988">
        <v>28752</v>
      </c>
      <c r="B988" t="s">
        <v>490</v>
      </c>
      <c r="C988" t="s">
        <v>754</v>
      </c>
      <c r="D988" t="s">
        <v>34</v>
      </c>
      <c r="E988">
        <v>516</v>
      </c>
      <c r="F988">
        <v>51</v>
      </c>
      <c r="G988" s="1">
        <v>42752</v>
      </c>
      <c r="I988">
        <v>125.966292</v>
      </c>
      <c r="J988">
        <v>-1</v>
      </c>
      <c r="N988" s="25" t="s">
        <v>2181</v>
      </c>
      <c r="O988" s="25" t="s">
        <v>2182</v>
      </c>
      <c r="P988" s="26">
        <v>42532</v>
      </c>
      <c r="Q988" s="25" t="s">
        <v>122</v>
      </c>
      <c r="R988" s="25" t="s">
        <v>350</v>
      </c>
    </row>
    <row r="989" spans="1:18" x14ac:dyDescent="0.25">
      <c r="A989">
        <v>28751</v>
      </c>
      <c r="B989" t="s">
        <v>251</v>
      </c>
      <c r="C989" t="s">
        <v>588</v>
      </c>
      <c r="D989" t="s">
        <v>97</v>
      </c>
      <c r="E989">
        <v>126</v>
      </c>
      <c r="F989">
        <v>51</v>
      </c>
      <c r="G989" s="1">
        <v>42752</v>
      </c>
      <c r="I989">
        <v>126.27809000000001</v>
      </c>
      <c r="J989">
        <v>-1</v>
      </c>
      <c r="N989" s="27" t="s">
        <v>2183</v>
      </c>
      <c r="O989" s="27" t="s">
        <v>2184</v>
      </c>
      <c r="P989" s="28"/>
      <c r="Q989" s="27" t="s">
        <v>585</v>
      </c>
      <c r="R989" s="27" t="s">
        <v>351</v>
      </c>
    </row>
    <row r="990" spans="1:18" x14ac:dyDescent="0.25">
      <c r="A990">
        <v>28750</v>
      </c>
      <c r="B990" t="s">
        <v>264</v>
      </c>
      <c r="C990" t="s">
        <v>265</v>
      </c>
      <c r="D990" t="s">
        <v>33</v>
      </c>
      <c r="E990">
        <v>126</v>
      </c>
      <c r="F990">
        <v>51</v>
      </c>
      <c r="G990" s="1">
        <v>42752</v>
      </c>
      <c r="I990">
        <v>555</v>
      </c>
      <c r="J990">
        <v>-1</v>
      </c>
      <c r="N990" s="25" t="s">
        <v>655</v>
      </c>
      <c r="O990" s="25" t="s">
        <v>656</v>
      </c>
      <c r="P990" s="26"/>
      <c r="Q990" s="25" t="s">
        <v>117</v>
      </c>
      <c r="R990" s="25" t="s">
        <v>350</v>
      </c>
    </row>
    <row r="991" spans="1:18" x14ac:dyDescent="0.25">
      <c r="A991">
        <v>28749</v>
      </c>
      <c r="B991" t="s">
        <v>81</v>
      </c>
      <c r="C991" t="s">
        <v>82</v>
      </c>
      <c r="D991" t="s">
        <v>50</v>
      </c>
      <c r="E991">
        <v>27</v>
      </c>
      <c r="F991">
        <v>51</v>
      </c>
      <c r="G991" s="1">
        <v>42752</v>
      </c>
      <c r="I991">
        <v>9.99</v>
      </c>
      <c r="J991">
        <v>-3</v>
      </c>
      <c r="N991" s="27" t="s">
        <v>2185</v>
      </c>
      <c r="O991" s="27" t="s">
        <v>2186</v>
      </c>
      <c r="P991" s="28"/>
      <c r="Q991" s="27" t="s">
        <v>268</v>
      </c>
      <c r="R991" s="27" t="s">
        <v>47</v>
      </c>
    </row>
    <row r="992" spans="1:18" x14ac:dyDescent="0.25">
      <c r="A992">
        <v>28749</v>
      </c>
      <c r="B992" t="s">
        <v>143</v>
      </c>
      <c r="C992" t="s">
        <v>144</v>
      </c>
      <c r="D992" t="s">
        <v>50</v>
      </c>
      <c r="E992">
        <v>27</v>
      </c>
      <c r="F992">
        <v>51</v>
      </c>
      <c r="G992" s="1">
        <v>42752</v>
      </c>
      <c r="I992">
        <v>9.99</v>
      </c>
      <c r="J992">
        <v>-3</v>
      </c>
      <c r="N992" s="25" t="s">
        <v>2187</v>
      </c>
      <c r="O992" s="25" t="s">
        <v>2188</v>
      </c>
      <c r="P992" s="26"/>
      <c r="Q992" s="25" t="s">
        <v>10</v>
      </c>
      <c r="R992" s="25" t="s">
        <v>351</v>
      </c>
    </row>
    <row r="993" spans="1:18" x14ac:dyDescent="0.25">
      <c r="A993">
        <v>28749</v>
      </c>
      <c r="B993" t="s">
        <v>283</v>
      </c>
      <c r="C993" t="s">
        <v>284</v>
      </c>
      <c r="D993" t="s">
        <v>100</v>
      </c>
      <c r="E993">
        <v>27</v>
      </c>
      <c r="F993">
        <v>51</v>
      </c>
      <c r="G993" s="1">
        <v>42752</v>
      </c>
      <c r="I993">
        <v>342.32400000000001</v>
      </c>
      <c r="J993">
        <v>-1</v>
      </c>
      <c r="N993" s="27" t="s">
        <v>2189</v>
      </c>
      <c r="O993" s="27" t="s">
        <v>2190</v>
      </c>
      <c r="P993" s="28"/>
      <c r="Q993" s="27" t="s">
        <v>44</v>
      </c>
      <c r="R993" s="27" t="s">
        <v>348</v>
      </c>
    </row>
    <row r="994" spans="1:18" x14ac:dyDescent="0.25">
      <c r="A994">
        <v>28749</v>
      </c>
      <c r="B994" t="s">
        <v>357</v>
      </c>
      <c r="C994" t="s">
        <v>358</v>
      </c>
      <c r="D994" t="s">
        <v>88</v>
      </c>
      <c r="E994">
        <v>27</v>
      </c>
      <c r="F994">
        <v>51</v>
      </c>
      <c r="G994" s="1">
        <v>42752</v>
      </c>
      <c r="I994">
        <v>41.227620000000002</v>
      </c>
      <c r="J994">
        <v>-20</v>
      </c>
      <c r="N994" s="25" t="s">
        <v>2191</v>
      </c>
      <c r="O994" s="25" t="s">
        <v>2192</v>
      </c>
      <c r="P994" s="26"/>
      <c r="Q994" s="25" t="s">
        <v>268</v>
      </c>
      <c r="R994" s="25" t="s">
        <v>47</v>
      </c>
    </row>
    <row r="995" spans="1:18" x14ac:dyDescent="0.25">
      <c r="A995">
        <v>28749</v>
      </c>
      <c r="B995" t="s">
        <v>62</v>
      </c>
      <c r="C995" t="s">
        <v>63</v>
      </c>
      <c r="D995" t="s">
        <v>50</v>
      </c>
      <c r="E995">
        <v>27</v>
      </c>
      <c r="F995">
        <v>51</v>
      </c>
      <c r="G995" s="1">
        <v>42752</v>
      </c>
      <c r="I995">
        <v>115</v>
      </c>
      <c r="J995">
        <v>-5</v>
      </c>
      <c r="N995" s="27" t="s">
        <v>2193</v>
      </c>
      <c r="O995" s="27" t="s">
        <v>2194</v>
      </c>
      <c r="P995" s="28">
        <v>42686</v>
      </c>
      <c r="Q995" s="27" t="s">
        <v>17</v>
      </c>
      <c r="R995" s="27" t="s">
        <v>339</v>
      </c>
    </row>
    <row r="996" spans="1:18" x14ac:dyDescent="0.25">
      <c r="A996">
        <v>28748</v>
      </c>
      <c r="B996" t="s">
        <v>139</v>
      </c>
      <c r="C996" t="s">
        <v>140</v>
      </c>
      <c r="D996" t="s">
        <v>34</v>
      </c>
      <c r="E996">
        <v>24</v>
      </c>
      <c r="F996">
        <v>51</v>
      </c>
      <c r="G996" s="1">
        <v>42752</v>
      </c>
      <c r="I996">
        <v>242.12134800000001</v>
      </c>
      <c r="J996">
        <v>-1</v>
      </c>
      <c r="N996" s="25" t="s">
        <v>2195</v>
      </c>
      <c r="O996" s="25" t="s">
        <v>2196</v>
      </c>
      <c r="P996" s="26">
        <v>42686</v>
      </c>
      <c r="Q996" s="25" t="s">
        <v>17</v>
      </c>
      <c r="R996" s="25" t="s">
        <v>339</v>
      </c>
    </row>
    <row r="997" spans="1:18" x14ac:dyDescent="0.25">
      <c r="A997">
        <v>28748</v>
      </c>
      <c r="B997" t="s">
        <v>113</v>
      </c>
      <c r="C997" t="s">
        <v>114</v>
      </c>
      <c r="D997" t="s">
        <v>34</v>
      </c>
      <c r="E997">
        <v>24</v>
      </c>
      <c r="F997">
        <v>51</v>
      </c>
      <c r="G997" s="1">
        <v>42752</v>
      </c>
      <c r="I997">
        <v>296.11878000000002</v>
      </c>
      <c r="J997">
        <v>-1</v>
      </c>
      <c r="N997" s="27" t="s">
        <v>854</v>
      </c>
      <c r="O997" s="27" t="s">
        <v>855</v>
      </c>
      <c r="P997" s="28"/>
      <c r="Q997" s="27" t="s">
        <v>193</v>
      </c>
      <c r="R997" s="27" t="s">
        <v>47</v>
      </c>
    </row>
    <row r="998" spans="1:18" x14ac:dyDescent="0.25">
      <c r="A998">
        <v>28748</v>
      </c>
      <c r="B998" t="s">
        <v>251</v>
      </c>
      <c r="C998" t="s">
        <v>588</v>
      </c>
      <c r="D998" t="s">
        <v>97</v>
      </c>
      <c r="E998">
        <v>24</v>
      </c>
      <c r="F998">
        <v>51</v>
      </c>
      <c r="G998" s="1">
        <v>42752</v>
      </c>
      <c r="I998">
        <v>126.27809000000001</v>
      </c>
      <c r="J998">
        <v>-2</v>
      </c>
      <c r="N998" s="25" t="s">
        <v>768</v>
      </c>
      <c r="O998" s="25" t="s">
        <v>769</v>
      </c>
      <c r="P998" s="26"/>
      <c r="Q998" s="25" t="s">
        <v>21</v>
      </c>
      <c r="R998" s="25" t="s">
        <v>348</v>
      </c>
    </row>
    <row r="999" spans="1:18" x14ac:dyDescent="0.25">
      <c r="A999">
        <v>28748</v>
      </c>
      <c r="B999" t="s">
        <v>37</v>
      </c>
      <c r="C999" t="s">
        <v>38</v>
      </c>
      <c r="D999" t="s">
        <v>21</v>
      </c>
      <c r="E999">
        <v>24</v>
      </c>
      <c r="F999">
        <v>51</v>
      </c>
      <c r="G999" s="1">
        <v>42752</v>
      </c>
      <c r="I999">
        <v>132.28209699999999</v>
      </c>
      <c r="J999">
        <v>-1</v>
      </c>
      <c r="N999" s="27" t="s">
        <v>2197</v>
      </c>
      <c r="O999" s="27" t="s">
        <v>2198</v>
      </c>
      <c r="P999" s="28"/>
      <c r="Q999" s="27" t="s">
        <v>21</v>
      </c>
      <c r="R999" s="27" t="s">
        <v>348</v>
      </c>
    </row>
    <row r="1000" spans="1:18" x14ac:dyDescent="0.25">
      <c r="A1000">
        <v>28748</v>
      </c>
      <c r="B1000" t="s">
        <v>137</v>
      </c>
      <c r="C1000" t="s">
        <v>138</v>
      </c>
      <c r="D1000" t="s">
        <v>41</v>
      </c>
      <c r="E1000">
        <v>24</v>
      </c>
      <c r="F1000">
        <v>51</v>
      </c>
      <c r="G1000" s="1">
        <v>42752</v>
      </c>
      <c r="I1000">
        <v>18.5</v>
      </c>
      <c r="J1000">
        <v>-2</v>
      </c>
      <c r="N1000" s="25" t="s">
        <v>2199</v>
      </c>
      <c r="O1000" s="25" t="s">
        <v>2200</v>
      </c>
      <c r="P1000" s="26"/>
      <c r="Q1000" s="25" t="s">
        <v>18</v>
      </c>
      <c r="R1000" s="25" t="s">
        <v>350</v>
      </c>
    </row>
    <row r="1001" spans="1:18" x14ac:dyDescent="0.25">
      <c r="A1001">
        <v>28747</v>
      </c>
      <c r="B1001" t="s">
        <v>251</v>
      </c>
      <c r="C1001" t="s">
        <v>588</v>
      </c>
      <c r="D1001" t="s">
        <v>97</v>
      </c>
      <c r="E1001" t="s">
        <v>64</v>
      </c>
      <c r="F1001">
        <v>51</v>
      </c>
      <c r="G1001" s="1">
        <v>42752</v>
      </c>
      <c r="H1001">
        <v>2</v>
      </c>
      <c r="I1001">
        <v>176.78932599999999</v>
      </c>
      <c r="J1001">
        <v>-1</v>
      </c>
      <c r="N1001" s="27" t="s">
        <v>2201</v>
      </c>
      <c r="O1001" s="27" t="s">
        <v>2202</v>
      </c>
      <c r="P1001" s="28"/>
      <c r="Q1001" s="27" t="s">
        <v>585</v>
      </c>
      <c r="R1001" s="27" t="s">
        <v>351</v>
      </c>
    </row>
    <row r="1002" spans="1:18" x14ac:dyDescent="0.25">
      <c r="A1002">
        <v>28746</v>
      </c>
      <c r="B1002" t="s">
        <v>57</v>
      </c>
      <c r="C1002" t="s">
        <v>58</v>
      </c>
      <c r="D1002" t="s">
        <v>17</v>
      </c>
      <c r="E1002" t="s">
        <v>64</v>
      </c>
      <c r="F1002">
        <v>51</v>
      </c>
      <c r="G1002" s="1">
        <v>42752</v>
      </c>
      <c r="I1002">
        <v>35</v>
      </c>
      <c r="J1002">
        <v>-1</v>
      </c>
      <c r="N1002" s="25" t="s">
        <v>2203</v>
      </c>
      <c r="O1002" s="25" t="s">
        <v>2204</v>
      </c>
      <c r="P1002" s="26"/>
      <c r="Q1002" s="25" t="s">
        <v>85</v>
      </c>
      <c r="R1002" s="25" t="s">
        <v>350</v>
      </c>
    </row>
    <row r="1003" spans="1:18" x14ac:dyDescent="0.25">
      <c r="A1003">
        <v>28737</v>
      </c>
      <c r="B1003" t="s">
        <v>141</v>
      </c>
      <c r="C1003" t="s">
        <v>142</v>
      </c>
      <c r="D1003" t="s">
        <v>88</v>
      </c>
      <c r="E1003" t="s">
        <v>64</v>
      </c>
      <c r="F1003">
        <v>4</v>
      </c>
      <c r="G1003" s="1">
        <v>42751</v>
      </c>
      <c r="I1003">
        <v>51.06</v>
      </c>
      <c r="J1003">
        <v>1</v>
      </c>
      <c r="N1003" s="27" t="s">
        <v>2205</v>
      </c>
      <c r="O1003" s="27" t="s">
        <v>2206</v>
      </c>
      <c r="P1003" s="28"/>
      <c r="Q1003" s="27" t="s">
        <v>17</v>
      </c>
      <c r="R1003" s="27" t="s">
        <v>339</v>
      </c>
    </row>
    <row r="1004" spans="1:18" x14ac:dyDescent="0.25">
      <c r="A1004">
        <v>28734</v>
      </c>
      <c r="B1004" t="s">
        <v>283</v>
      </c>
      <c r="C1004" t="s">
        <v>284</v>
      </c>
      <c r="D1004" t="s">
        <v>100</v>
      </c>
      <c r="E1004">
        <v>16</v>
      </c>
      <c r="F1004">
        <v>4</v>
      </c>
      <c r="G1004" s="1">
        <v>42751</v>
      </c>
      <c r="I1004">
        <v>342.32400000000001</v>
      </c>
      <c r="J1004">
        <v>4</v>
      </c>
      <c r="N1004" s="25" t="s">
        <v>2207</v>
      </c>
      <c r="O1004" s="25" t="s">
        <v>2208</v>
      </c>
      <c r="P1004" s="26"/>
      <c r="Q1004" s="25" t="s">
        <v>268</v>
      </c>
      <c r="R1004" s="25" t="s">
        <v>47</v>
      </c>
    </row>
    <row r="1005" spans="1:18" x14ac:dyDescent="0.25">
      <c r="A1005">
        <v>28734</v>
      </c>
      <c r="B1005" t="s">
        <v>382</v>
      </c>
      <c r="C1005" t="s">
        <v>383</v>
      </c>
      <c r="D1005" t="s">
        <v>384</v>
      </c>
      <c r="E1005">
        <v>16</v>
      </c>
      <c r="F1005">
        <v>4</v>
      </c>
      <c r="G1005" s="1">
        <v>42751</v>
      </c>
      <c r="I1005">
        <v>12.21</v>
      </c>
      <c r="J1005">
        <v>15</v>
      </c>
      <c r="N1005" s="27" t="s">
        <v>2209</v>
      </c>
      <c r="O1005" s="27" t="s">
        <v>2210</v>
      </c>
      <c r="P1005" s="28"/>
      <c r="Q1005" s="27" t="s">
        <v>268</v>
      </c>
      <c r="R1005" s="27" t="s">
        <v>47</v>
      </c>
    </row>
    <row r="1006" spans="1:18" x14ac:dyDescent="0.25">
      <c r="A1006">
        <v>28734</v>
      </c>
      <c r="B1006" t="s">
        <v>48</v>
      </c>
      <c r="C1006" t="s">
        <v>49</v>
      </c>
      <c r="D1006" t="s">
        <v>50</v>
      </c>
      <c r="E1006">
        <v>16</v>
      </c>
      <c r="F1006">
        <v>4</v>
      </c>
      <c r="G1006" s="1">
        <v>42751</v>
      </c>
      <c r="I1006">
        <v>7.77</v>
      </c>
      <c r="J1006">
        <v>20</v>
      </c>
      <c r="N1006" s="25" t="s">
        <v>2211</v>
      </c>
      <c r="O1006" s="25" t="s">
        <v>2212</v>
      </c>
      <c r="P1006" s="26"/>
      <c r="Q1006" s="25" t="s">
        <v>585</v>
      </c>
      <c r="R1006" s="25" t="s">
        <v>351</v>
      </c>
    </row>
    <row r="1007" spans="1:18" x14ac:dyDescent="0.25">
      <c r="A1007">
        <v>28734</v>
      </c>
      <c r="B1007" t="s">
        <v>916</v>
      </c>
      <c r="C1007" t="s">
        <v>917</v>
      </c>
      <c r="D1007" t="s">
        <v>232</v>
      </c>
      <c r="E1007">
        <v>16</v>
      </c>
      <c r="F1007">
        <v>4</v>
      </c>
      <c r="G1007" s="1">
        <v>42751</v>
      </c>
      <c r="I1007">
        <v>12.931100000000001</v>
      </c>
      <c r="J1007">
        <v>5</v>
      </c>
      <c r="N1007" s="27" t="s">
        <v>2213</v>
      </c>
      <c r="O1007" s="27" t="s">
        <v>2214</v>
      </c>
      <c r="P1007" s="28"/>
      <c r="Q1007" s="27" t="s">
        <v>34</v>
      </c>
      <c r="R1007" s="27" t="s">
        <v>339</v>
      </c>
    </row>
    <row r="1008" spans="1:18" x14ac:dyDescent="0.25">
      <c r="A1008">
        <v>28733</v>
      </c>
      <c r="B1008" t="s">
        <v>283</v>
      </c>
      <c r="C1008" t="s">
        <v>284</v>
      </c>
      <c r="D1008" t="s">
        <v>100</v>
      </c>
      <c r="E1008">
        <v>16</v>
      </c>
      <c r="F1008">
        <v>4</v>
      </c>
      <c r="G1008" s="1">
        <v>42751</v>
      </c>
      <c r="I1008">
        <v>342.32400000000001</v>
      </c>
      <c r="J1008">
        <v>4</v>
      </c>
      <c r="N1008" s="25" t="s">
        <v>2215</v>
      </c>
      <c r="O1008" s="25" t="s">
        <v>2216</v>
      </c>
      <c r="P1008" s="26"/>
      <c r="Q1008" s="25" t="s">
        <v>18</v>
      </c>
      <c r="R1008" s="25" t="s">
        <v>47</v>
      </c>
    </row>
    <row r="1009" spans="1:18" x14ac:dyDescent="0.25">
      <c r="A1009">
        <v>28733</v>
      </c>
      <c r="B1009" t="s">
        <v>382</v>
      </c>
      <c r="C1009" t="s">
        <v>383</v>
      </c>
      <c r="D1009" t="s">
        <v>384</v>
      </c>
      <c r="E1009">
        <v>16</v>
      </c>
      <c r="F1009">
        <v>4</v>
      </c>
      <c r="G1009" s="1">
        <v>42751</v>
      </c>
      <c r="I1009">
        <v>12.21</v>
      </c>
      <c r="J1009">
        <v>15</v>
      </c>
      <c r="N1009" s="27" t="s">
        <v>2217</v>
      </c>
      <c r="O1009" s="27" t="s">
        <v>2218</v>
      </c>
      <c r="P1009" s="28"/>
      <c r="Q1009" s="27" t="s">
        <v>1466</v>
      </c>
      <c r="R1009" s="27" t="s">
        <v>350</v>
      </c>
    </row>
    <row r="1010" spans="1:18" x14ac:dyDescent="0.25">
      <c r="A1010">
        <v>28733</v>
      </c>
      <c r="B1010" t="s">
        <v>48</v>
      </c>
      <c r="C1010" t="s">
        <v>49</v>
      </c>
      <c r="D1010" t="s">
        <v>50</v>
      </c>
      <c r="E1010">
        <v>16</v>
      </c>
      <c r="F1010">
        <v>4</v>
      </c>
      <c r="G1010" s="1">
        <v>42751</v>
      </c>
      <c r="I1010">
        <v>7.77</v>
      </c>
      <c r="J1010">
        <v>20</v>
      </c>
      <c r="N1010" s="25" t="s">
        <v>2219</v>
      </c>
      <c r="O1010" s="25" t="s">
        <v>2220</v>
      </c>
      <c r="P1010" s="26"/>
      <c r="Q1010" s="25" t="s">
        <v>50</v>
      </c>
      <c r="R1010" s="25" t="s">
        <v>350</v>
      </c>
    </row>
    <row r="1011" spans="1:18" x14ac:dyDescent="0.25">
      <c r="A1011">
        <v>28733</v>
      </c>
      <c r="B1011" t="s">
        <v>916</v>
      </c>
      <c r="C1011" t="s">
        <v>917</v>
      </c>
      <c r="D1011" t="s">
        <v>232</v>
      </c>
      <c r="E1011">
        <v>16</v>
      </c>
      <c r="F1011">
        <v>4</v>
      </c>
      <c r="G1011" s="1">
        <v>42751</v>
      </c>
      <c r="I1011">
        <v>12.931100000000001</v>
      </c>
      <c r="J1011">
        <v>5</v>
      </c>
      <c r="N1011" s="27" t="s">
        <v>858</v>
      </c>
      <c r="O1011" s="27" t="s">
        <v>859</v>
      </c>
      <c r="P1011" s="28"/>
      <c r="Q1011" s="27" t="s">
        <v>33</v>
      </c>
      <c r="R1011" s="27" t="s">
        <v>349</v>
      </c>
    </row>
    <row r="1012" spans="1:18" x14ac:dyDescent="0.25">
      <c r="A1012">
        <v>28745</v>
      </c>
      <c r="B1012" t="s">
        <v>113</v>
      </c>
      <c r="C1012" t="s">
        <v>114</v>
      </c>
      <c r="D1012" t="s">
        <v>34</v>
      </c>
      <c r="E1012">
        <v>197</v>
      </c>
      <c r="F1012">
        <v>51</v>
      </c>
      <c r="G1012" s="1">
        <v>42751</v>
      </c>
      <c r="H1012">
        <v>2</v>
      </c>
      <c r="I1012">
        <v>296.11878000000002</v>
      </c>
      <c r="J1012">
        <v>-1</v>
      </c>
      <c r="N1012" s="25" t="s">
        <v>2221</v>
      </c>
      <c r="O1012" s="25" t="s">
        <v>2222</v>
      </c>
      <c r="P1012" s="26"/>
      <c r="Q1012" s="25" t="s">
        <v>41</v>
      </c>
      <c r="R1012" s="25" t="s">
        <v>350</v>
      </c>
    </row>
    <row r="1013" spans="1:18" x14ac:dyDescent="0.25">
      <c r="A1013">
        <v>28744</v>
      </c>
      <c r="B1013" t="s">
        <v>31</v>
      </c>
      <c r="C1013" t="s">
        <v>32</v>
      </c>
      <c r="D1013" t="s">
        <v>33</v>
      </c>
      <c r="E1013">
        <v>562</v>
      </c>
      <c r="F1013">
        <v>51</v>
      </c>
      <c r="G1013" s="1">
        <v>42751</v>
      </c>
      <c r="I1013">
        <v>248.23636400000001</v>
      </c>
      <c r="J1013">
        <v>-1</v>
      </c>
      <c r="N1013" s="27" t="s">
        <v>2223</v>
      </c>
      <c r="O1013" s="27" t="s">
        <v>2224</v>
      </c>
      <c r="P1013" s="28"/>
      <c r="Q1013" s="27" t="s">
        <v>117</v>
      </c>
      <c r="R1013" s="27" t="s">
        <v>350</v>
      </c>
    </row>
    <row r="1014" spans="1:18" x14ac:dyDescent="0.25">
      <c r="A1014">
        <v>28744</v>
      </c>
      <c r="B1014" t="s">
        <v>209</v>
      </c>
      <c r="C1014" t="s">
        <v>599</v>
      </c>
      <c r="D1014" t="s">
        <v>41</v>
      </c>
      <c r="E1014">
        <v>562</v>
      </c>
      <c r="F1014">
        <v>51</v>
      </c>
      <c r="G1014" s="1">
        <v>42751</v>
      </c>
      <c r="I1014">
        <v>42.55</v>
      </c>
      <c r="J1014">
        <v>-3</v>
      </c>
      <c r="N1014" s="25" t="s">
        <v>2225</v>
      </c>
      <c r="O1014" s="25" t="s">
        <v>2226</v>
      </c>
      <c r="P1014" s="26"/>
      <c r="Q1014" s="25" t="s">
        <v>268</v>
      </c>
      <c r="R1014" s="25" t="s">
        <v>47</v>
      </c>
    </row>
    <row r="1015" spans="1:18" x14ac:dyDescent="0.25">
      <c r="A1015">
        <v>28744</v>
      </c>
      <c r="B1015" t="s">
        <v>210</v>
      </c>
      <c r="C1015" t="s">
        <v>211</v>
      </c>
      <c r="D1015" t="s">
        <v>463</v>
      </c>
      <c r="E1015">
        <v>562</v>
      </c>
      <c r="F1015">
        <v>51</v>
      </c>
      <c r="G1015" s="1">
        <v>42751</v>
      </c>
      <c r="I1015">
        <v>110.70954999999999</v>
      </c>
      <c r="J1015">
        <v>-2</v>
      </c>
      <c r="N1015" s="27" t="s">
        <v>2227</v>
      </c>
      <c r="O1015" s="27" t="s">
        <v>2228</v>
      </c>
      <c r="P1015" s="28"/>
      <c r="Q1015" s="27" t="s">
        <v>268</v>
      </c>
      <c r="R1015" s="27" t="s">
        <v>47</v>
      </c>
    </row>
    <row r="1016" spans="1:18" x14ac:dyDescent="0.25">
      <c r="A1016">
        <v>28744</v>
      </c>
      <c r="B1016" t="s">
        <v>226</v>
      </c>
      <c r="C1016" t="s">
        <v>227</v>
      </c>
      <c r="D1016" t="s">
        <v>193</v>
      </c>
      <c r="E1016">
        <v>562</v>
      </c>
      <c r="F1016">
        <v>51</v>
      </c>
      <c r="G1016" s="1">
        <v>42751</v>
      </c>
      <c r="I1016">
        <v>42.18</v>
      </c>
      <c r="J1016">
        <v>-1</v>
      </c>
      <c r="N1016" s="33" t="s">
        <v>2229</v>
      </c>
      <c r="O1016" s="25" t="s">
        <v>2230</v>
      </c>
      <c r="P1016" s="26">
        <v>42623</v>
      </c>
      <c r="Q1016" s="25" t="s">
        <v>268</v>
      </c>
      <c r="R1016" s="25" t="s">
        <v>47</v>
      </c>
    </row>
    <row r="1017" spans="1:18" x14ac:dyDescent="0.25">
      <c r="A1017">
        <v>28744</v>
      </c>
      <c r="B1017" t="s">
        <v>83</v>
      </c>
      <c r="C1017" t="s">
        <v>84</v>
      </c>
      <c r="D1017" t="s">
        <v>85</v>
      </c>
      <c r="E1017">
        <v>562</v>
      </c>
      <c r="F1017">
        <v>51</v>
      </c>
      <c r="G1017" s="1">
        <v>42751</v>
      </c>
      <c r="I1017">
        <v>111</v>
      </c>
      <c r="J1017">
        <v>-1</v>
      </c>
      <c r="N1017" s="27" t="s">
        <v>2231</v>
      </c>
      <c r="O1017" s="27" t="s">
        <v>943</v>
      </c>
      <c r="P1017" s="28">
        <v>42623</v>
      </c>
      <c r="Q1017" s="27" t="s">
        <v>122</v>
      </c>
      <c r="R1017" s="27" t="s">
        <v>349</v>
      </c>
    </row>
    <row r="1018" spans="1:18" x14ac:dyDescent="0.25">
      <c r="A1018">
        <v>28743</v>
      </c>
      <c r="B1018" t="s">
        <v>251</v>
      </c>
      <c r="C1018" t="s">
        <v>588</v>
      </c>
      <c r="D1018" t="s">
        <v>97</v>
      </c>
      <c r="E1018">
        <v>474</v>
      </c>
      <c r="F1018">
        <v>51</v>
      </c>
      <c r="G1018" s="1">
        <v>42751</v>
      </c>
      <c r="I1018">
        <v>126.27809000000001</v>
      </c>
      <c r="J1018">
        <v>-2</v>
      </c>
      <c r="N1018" s="25" t="s">
        <v>2232</v>
      </c>
      <c r="O1018" s="25" t="s">
        <v>2233</v>
      </c>
      <c r="P1018" s="26"/>
      <c r="Q1018" s="25" t="s">
        <v>996</v>
      </c>
      <c r="R1018" s="25" t="s">
        <v>348</v>
      </c>
    </row>
    <row r="1019" spans="1:18" x14ac:dyDescent="0.25">
      <c r="A1019">
        <v>28743</v>
      </c>
      <c r="B1019" t="s">
        <v>301</v>
      </c>
      <c r="C1019" t="s">
        <v>302</v>
      </c>
      <c r="D1019" t="s">
        <v>50</v>
      </c>
      <c r="E1019">
        <v>474</v>
      </c>
      <c r="F1019">
        <v>51</v>
      </c>
      <c r="G1019" s="1">
        <v>42751</v>
      </c>
      <c r="I1019">
        <v>43.29</v>
      </c>
      <c r="J1019">
        <v>-1</v>
      </c>
      <c r="N1019" s="27" t="s">
        <v>2234</v>
      </c>
      <c r="O1019" s="27" t="s">
        <v>2235</v>
      </c>
      <c r="P1019" s="28"/>
      <c r="Q1019" s="27" t="s">
        <v>10</v>
      </c>
      <c r="R1019" s="27" t="s">
        <v>351</v>
      </c>
    </row>
    <row r="1020" spans="1:18" x14ac:dyDescent="0.25">
      <c r="A1020">
        <v>28743</v>
      </c>
      <c r="B1020" t="s">
        <v>918</v>
      </c>
      <c r="C1020" t="s">
        <v>919</v>
      </c>
      <c r="D1020" t="s">
        <v>44</v>
      </c>
      <c r="E1020">
        <v>474</v>
      </c>
      <c r="F1020">
        <v>51</v>
      </c>
      <c r="G1020" s="1">
        <v>42751</v>
      </c>
      <c r="I1020">
        <v>50.293767000000003</v>
      </c>
      <c r="J1020">
        <v>-1</v>
      </c>
      <c r="N1020" s="25" t="s">
        <v>2236</v>
      </c>
      <c r="O1020" s="25" t="s">
        <v>1031</v>
      </c>
      <c r="P1020" s="26"/>
      <c r="Q1020" s="25" t="s">
        <v>34</v>
      </c>
      <c r="R1020" s="25" t="s">
        <v>339</v>
      </c>
    </row>
    <row r="1021" spans="1:18" x14ac:dyDescent="0.25">
      <c r="A1021">
        <v>28743</v>
      </c>
      <c r="B1021" t="s">
        <v>137</v>
      </c>
      <c r="C1021" t="s">
        <v>138</v>
      </c>
      <c r="D1021" t="s">
        <v>41</v>
      </c>
      <c r="E1021">
        <v>474</v>
      </c>
      <c r="F1021">
        <v>51</v>
      </c>
      <c r="G1021" s="1">
        <v>42751</v>
      </c>
      <c r="I1021">
        <v>18.5</v>
      </c>
      <c r="J1021">
        <v>-2</v>
      </c>
      <c r="N1021" s="27" t="s">
        <v>2237</v>
      </c>
      <c r="O1021" s="27" t="s">
        <v>2238</v>
      </c>
      <c r="P1021" s="28"/>
      <c r="Q1021" s="27" t="s">
        <v>74</v>
      </c>
      <c r="R1021" s="27" t="s">
        <v>339</v>
      </c>
    </row>
    <row r="1022" spans="1:18" x14ac:dyDescent="0.25">
      <c r="A1022">
        <v>28743</v>
      </c>
      <c r="B1022" t="s">
        <v>37</v>
      </c>
      <c r="C1022" t="s">
        <v>38</v>
      </c>
      <c r="D1022" t="s">
        <v>21</v>
      </c>
      <c r="E1022">
        <v>474</v>
      </c>
      <c r="F1022">
        <v>51</v>
      </c>
      <c r="G1022" s="1">
        <v>42751</v>
      </c>
      <c r="I1022">
        <v>132.28209699999999</v>
      </c>
      <c r="J1022">
        <v>-2</v>
      </c>
      <c r="N1022" s="25" t="s">
        <v>2239</v>
      </c>
      <c r="O1022" s="25" t="s">
        <v>2240</v>
      </c>
      <c r="P1022" s="26"/>
      <c r="Q1022" s="25" t="s">
        <v>323</v>
      </c>
      <c r="R1022" s="25" t="s">
        <v>47</v>
      </c>
    </row>
    <row r="1023" spans="1:18" x14ac:dyDescent="0.25">
      <c r="A1023">
        <v>28742</v>
      </c>
      <c r="B1023" t="s">
        <v>577</v>
      </c>
      <c r="C1023" t="s">
        <v>578</v>
      </c>
      <c r="D1023" t="s">
        <v>122</v>
      </c>
      <c r="E1023">
        <v>510</v>
      </c>
      <c r="F1023">
        <v>51</v>
      </c>
      <c r="G1023" s="1">
        <v>42751</v>
      </c>
      <c r="H1023">
        <v>2</v>
      </c>
      <c r="I1023">
        <v>417.36</v>
      </c>
      <c r="J1023">
        <v>-1</v>
      </c>
      <c r="N1023" s="27" t="s">
        <v>2241</v>
      </c>
      <c r="O1023" s="27" t="s">
        <v>2242</v>
      </c>
      <c r="P1023" s="28"/>
      <c r="Q1023" s="27" t="s">
        <v>450</v>
      </c>
      <c r="R1023" s="27" t="s">
        <v>351</v>
      </c>
    </row>
    <row r="1024" spans="1:18" x14ac:dyDescent="0.25">
      <c r="A1024">
        <v>28742</v>
      </c>
      <c r="B1024" t="s">
        <v>829</v>
      </c>
      <c r="C1024" t="s">
        <v>170</v>
      </c>
      <c r="D1024" t="s">
        <v>34</v>
      </c>
      <c r="E1024">
        <v>510</v>
      </c>
      <c r="F1024">
        <v>51</v>
      </c>
      <c r="G1024" s="1">
        <v>42751</v>
      </c>
      <c r="H1024">
        <v>2</v>
      </c>
      <c r="I1024">
        <v>140.308989</v>
      </c>
      <c r="J1024">
        <v>-6</v>
      </c>
      <c r="N1024" s="25" t="s">
        <v>2243</v>
      </c>
      <c r="O1024" s="25" t="s">
        <v>2244</v>
      </c>
      <c r="P1024" s="26"/>
      <c r="Q1024" s="25" t="s">
        <v>268</v>
      </c>
      <c r="R1024" s="25" t="s">
        <v>47</v>
      </c>
    </row>
    <row r="1025" spans="1:18" x14ac:dyDescent="0.25">
      <c r="A1025">
        <v>28741</v>
      </c>
      <c r="B1025" t="s">
        <v>251</v>
      </c>
      <c r="C1025" t="s">
        <v>588</v>
      </c>
      <c r="D1025" t="s">
        <v>97</v>
      </c>
      <c r="E1025">
        <v>463</v>
      </c>
      <c r="F1025">
        <v>51</v>
      </c>
      <c r="G1025" s="1">
        <v>42751</v>
      </c>
      <c r="I1025">
        <v>126.27809000000001</v>
      </c>
      <c r="J1025">
        <v>-2</v>
      </c>
      <c r="N1025" s="27" t="s">
        <v>2245</v>
      </c>
      <c r="O1025" s="27" t="s">
        <v>2246</v>
      </c>
      <c r="P1025" s="28"/>
      <c r="Q1025" s="27" t="s">
        <v>1247</v>
      </c>
      <c r="R1025" s="27" t="s">
        <v>350</v>
      </c>
    </row>
    <row r="1026" spans="1:18" x14ac:dyDescent="0.25">
      <c r="A1026">
        <v>28741</v>
      </c>
      <c r="B1026" t="s">
        <v>72</v>
      </c>
      <c r="C1026" t="s">
        <v>73</v>
      </c>
      <c r="D1026" t="s">
        <v>34</v>
      </c>
      <c r="E1026">
        <v>463</v>
      </c>
      <c r="F1026">
        <v>51</v>
      </c>
      <c r="G1026" s="1">
        <v>42751</v>
      </c>
      <c r="I1026">
        <v>132.51404500000001</v>
      </c>
      <c r="J1026">
        <v>-1</v>
      </c>
      <c r="N1026" s="25" t="s">
        <v>2247</v>
      </c>
      <c r="O1026" s="25" t="s">
        <v>2248</v>
      </c>
      <c r="P1026" s="26"/>
      <c r="Q1026" s="25" t="s">
        <v>268</v>
      </c>
      <c r="R1026" s="25" t="s">
        <v>47</v>
      </c>
    </row>
    <row r="1027" spans="1:18" x14ac:dyDescent="0.25">
      <c r="A1027">
        <v>28741</v>
      </c>
      <c r="B1027" t="s">
        <v>453</v>
      </c>
      <c r="C1027" t="s">
        <v>454</v>
      </c>
      <c r="D1027" t="s">
        <v>34</v>
      </c>
      <c r="E1027">
        <v>463</v>
      </c>
      <c r="F1027">
        <v>51</v>
      </c>
      <c r="G1027" s="1">
        <v>42751</v>
      </c>
      <c r="I1027">
        <v>176.388443</v>
      </c>
      <c r="J1027">
        <v>-1</v>
      </c>
      <c r="N1027" s="27" t="s">
        <v>2249</v>
      </c>
      <c r="O1027" s="27" t="s">
        <v>2250</v>
      </c>
      <c r="P1027" s="28"/>
      <c r="Q1027" s="27" t="s">
        <v>117</v>
      </c>
      <c r="R1027" s="27" t="s">
        <v>47</v>
      </c>
    </row>
    <row r="1028" spans="1:18" x14ac:dyDescent="0.25">
      <c r="A1028">
        <v>28741</v>
      </c>
      <c r="B1028" t="s">
        <v>455</v>
      </c>
      <c r="C1028" t="s">
        <v>456</v>
      </c>
      <c r="D1028" t="s">
        <v>34</v>
      </c>
      <c r="E1028">
        <v>463</v>
      </c>
      <c r="F1028">
        <v>51</v>
      </c>
      <c r="G1028" s="1">
        <v>42751</v>
      </c>
      <c r="I1028">
        <v>176.388443</v>
      </c>
      <c r="J1028">
        <v>-1</v>
      </c>
      <c r="N1028" s="25" t="s">
        <v>2251</v>
      </c>
      <c r="O1028" s="25" t="s">
        <v>2252</v>
      </c>
      <c r="P1028" s="26"/>
      <c r="Q1028" s="25" t="s">
        <v>268</v>
      </c>
      <c r="R1028" s="25" t="s">
        <v>47</v>
      </c>
    </row>
    <row r="1029" spans="1:18" x14ac:dyDescent="0.25">
      <c r="A1029">
        <v>28741</v>
      </c>
      <c r="B1029" t="s">
        <v>459</v>
      </c>
      <c r="C1029" t="s">
        <v>460</v>
      </c>
      <c r="D1029" t="s">
        <v>34</v>
      </c>
      <c r="E1029">
        <v>463</v>
      </c>
      <c r="F1029">
        <v>51</v>
      </c>
      <c r="G1029" s="1">
        <v>42751</v>
      </c>
      <c r="I1029">
        <v>176.388443</v>
      </c>
      <c r="J1029">
        <v>-1</v>
      </c>
      <c r="N1029" s="27" t="s">
        <v>2253</v>
      </c>
      <c r="O1029" s="27" t="s">
        <v>2254</v>
      </c>
      <c r="P1029" s="28"/>
      <c r="Q1029" s="27" t="s">
        <v>268</v>
      </c>
      <c r="R1029" s="27" t="s">
        <v>47</v>
      </c>
    </row>
    <row r="1030" spans="1:18" x14ac:dyDescent="0.25">
      <c r="A1030">
        <v>28740</v>
      </c>
      <c r="B1030" t="s">
        <v>251</v>
      </c>
      <c r="C1030" t="s">
        <v>588</v>
      </c>
      <c r="D1030" t="s">
        <v>97</v>
      </c>
      <c r="E1030">
        <v>298</v>
      </c>
      <c r="F1030">
        <v>51</v>
      </c>
      <c r="G1030" s="1">
        <v>42751</v>
      </c>
      <c r="I1030">
        <v>126.27809000000001</v>
      </c>
      <c r="J1030">
        <v>-6</v>
      </c>
      <c r="N1030" s="25" t="s">
        <v>659</v>
      </c>
      <c r="O1030" s="25" t="s">
        <v>660</v>
      </c>
      <c r="P1030" s="26"/>
      <c r="Q1030" s="25" t="s">
        <v>33</v>
      </c>
      <c r="R1030" s="25" t="s">
        <v>349</v>
      </c>
    </row>
    <row r="1031" spans="1:18" x14ac:dyDescent="0.25">
      <c r="A1031">
        <v>28739</v>
      </c>
      <c r="B1031" t="s">
        <v>245</v>
      </c>
      <c r="C1031" t="s">
        <v>246</v>
      </c>
      <c r="D1031" t="s">
        <v>88</v>
      </c>
      <c r="E1031" t="s">
        <v>64</v>
      </c>
      <c r="F1031">
        <v>51</v>
      </c>
      <c r="G1031" s="1">
        <v>42751</v>
      </c>
      <c r="I1031">
        <v>74.899384999999995</v>
      </c>
      <c r="J1031">
        <v>-1</v>
      </c>
      <c r="N1031" s="27" t="s">
        <v>2255</v>
      </c>
      <c r="O1031" s="27" t="s">
        <v>2256</v>
      </c>
      <c r="P1031" s="28"/>
      <c r="Q1031" s="27" t="s">
        <v>88</v>
      </c>
      <c r="R1031" s="27" t="s">
        <v>348</v>
      </c>
    </row>
    <row r="1032" spans="1:18" x14ac:dyDescent="0.25">
      <c r="A1032">
        <v>28738</v>
      </c>
      <c r="B1032" t="s">
        <v>260</v>
      </c>
      <c r="C1032" t="s">
        <v>261</v>
      </c>
      <c r="D1032" t="s">
        <v>117</v>
      </c>
      <c r="E1032">
        <v>299</v>
      </c>
      <c r="F1032">
        <v>51</v>
      </c>
      <c r="G1032" s="1">
        <v>42751</v>
      </c>
      <c r="I1032">
        <v>28.86</v>
      </c>
      <c r="J1032">
        <v>-1</v>
      </c>
      <c r="N1032" s="25" t="s">
        <v>2257</v>
      </c>
      <c r="O1032" s="25" t="s">
        <v>2258</v>
      </c>
      <c r="P1032" s="26"/>
      <c r="Q1032" s="25" t="s">
        <v>88</v>
      </c>
      <c r="R1032" s="25" t="s">
        <v>348</v>
      </c>
    </row>
    <row r="1033" spans="1:18" x14ac:dyDescent="0.25">
      <c r="A1033">
        <v>28738</v>
      </c>
      <c r="B1033" t="s">
        <v>829</v>
      </c>
      <c r="C1033" t="s">
        <v>170</v>
      </c>
      <c r="D1033" t="s">
        <v>34</v>
      </c>
      <c r="E1033">
        <v>299</v>
      </c>
      <c r="F1033">
        <v>51</v>
      </c>
      <c r="G1033" s="1">
        <v>42751</v>
      </c>
      <c r="I1033">
        <v>132.84574499999999</v>
      </c>
      <c r="J1033">
        <v>-10</v>
      </c>
      <c r="N1033" s="27" t="s">
        <v>2259</v>
      </c>
      <c r="O1033" s="27" t="s">
        <v>2260</v>
      </c>
      <c r="P1033" s="28"/>
      <c r="Q1033" s="27" t="s">
        <v>85</v>
      </c>
      <c r="R1033" s="27" t="s">
        <v>350</v>
      </c>
    </row>
    <row r="1034" spans="1:18" x14ac:dyDescent="0.25">
      <c r="A1034">
        <v>28738</v>
      </c>
      <c r="B1034" t="s">
        <v>251</v>
      </c>
      <c r="C1034" t="s">
        <v>588</v>
      </c>
      <c r="D1034" t="s">
        <v>97</v>
      </c>
      <c r="E1034">
        <v>299</v>
      </c>
      <c r="F1034">
        <v>51</v>
      </c>
      <c r="G1034" s="1">
        <v>42751</v>
      </c>
      <c r="I1034">
        <v>119.56117</v>
      </c>
      <c r="J1034">
        <v>-15</v>
      </c>
      <c r="N1034" s="25" t="s">
        <v>2261</v>
      </c>
      <c r="O1034" s="25" t="s">
        <v>2262</v>
      </c>
      <c r="P1034" s="26"/>
      <c r="Q1034" s="25" t="s">
        <v>1466</v>
      </c>
      <c r="R1034" s="25" t="s">
        <v>350</v>
      </c>
    </row>
    <row r="1035" spans="1:18" x14ac:dyDescent="0.25">
      <c r="A1035">
        <v>28738</v>
      </c>
      <c r="B1035" t="s">
        <v>361</v>
      </c>
      <c r="C1035" t="s">
        <v>362</v>
      </c>
      <c r="D1035" t="s">
        <v>50</v>
      </c>
      <c r="E1035">
        <v>299</v>
      </c>
      <c r="F1035">
        <v>51</v>
      </c>
      <c r="G1035" s="1">
        <v>42751</v>
      </c>
      <c r="I1035">
        <v>28.86</v>
      </c>
      <c r="J1035">
        <v>-2</v>
      </c>
      <c r="N1035" s="27" t="s">
        <v>2263</v>
      </c>
      <c r="O1035" s="27" t="s">
        <v>2264</v>
      </c>
      <c r="P1035" s="28"/>
      <c r="Q1035" s="27" t="s">
        <v>50</v>
      </c>
      <c r="R1035" s="27" t="s">
        <v>350</v>
      </c>
    </row>
    <row r="1036" spans="1:18" x14ac:dyDescent="0.25">
      <c r="A1036">
        <v>28738</v>
      </c>
      <c r="B1036" t="s">
        <v>203</v>
      </c>
      <c r="C1036" t="s">
        <v>204</v>
      </c>
      <c r="D1036" t="s">
        <v>100</v>
      </c>
      <c r="E1036">
        <v>299</v>
      </c>
      <c r="F1036">
        <v>51</v>
      </c>
      <c r="G1036" s="1">
        <v>42751</v>
      </c>
      <c r="I1036">
        <v>263.68272000000002</v>
      </c>
      <c r="J1036">
        <v>-1</v>
      </c>
      <c r="N1036" s="25" t="s">
        <v>2265</v>
      </c>
      <c r="O1036" s="25" t="s">
        <v>2266</v>
      </c>
      <c r="P1036" s="26"/>
      <c r="Q1036" s="25" t="s">
        <v>50</v>
      </c>
      <c r="R1036" s="25" t="s">
        <v>350</v>
      </c>
    </row>
    <row r="1037" spans="1:18" x14ac:dyDescent="0.25">
      <c r="A1037">
        <v>28738</v>
      </c>
      <c r="B1037" t="s">
        <v>209</v>
      </c>
      <c r="C1037" t="s">
        <v>599</v>
      </c>
      <c r="D1037" t="s">
        <v>41</v>
      </c>
      <c r="E1037">
        <v>299</v>
      </c>
      <c r="F1037">
        <v>51</v>
      </c>
      <c r="G1037" s="1">
        <v>42751</v>
      </c>
      <c r="I1037">
        <v>39.276922999999996</v>
      </c>
      <c r="J1037">
        <v>-20</v>
      </c>
      <c r="N1037" s="27" t="s">
        <v>2267</v>
      </c>
      <c r="O1037" s="27" t="s">
        <v>2268</v>
      </c>
      <c r="P1037" s="28"/>
      <c r="Q1037" s="27" t="s">
        <v>268</v>
      </c>
      <c r="R1037" s="27" t="s">
        <v>47</v>
      </c>
    </row>
    <row r="1038" spans="1:18" x14ac:dyDescent="0.25">
      <c r="A1038">
        <v>28737</v>
      </c>
      <c r="B1038" t="s">
        <v>141</v>
      </c>
      <c r="C1038" t="s">
        <v>142</v>
      </c>
      <c r="D1038" t="s">
        <v>88</v>
      </c>
      <c r="E1038" t="s">
        <v>64</v>
      </c>
      <c r="F1038">
        <v>51</v>
      </c>
      <c r="G1038" s="1">
        <v>42751</v>
      </c>
      <c r="I1038">
        <v>51.06</v>
      </c>
      <c r="J1038">
        <v>-1</v>
      </c>
      <c r="N1038" s="25" t="s">
        <v>988</v>
      </c>
      <c r="O1038" s="25" t="s">
        <v>989</v>
      </c>
      <c r="P1038" s="26"/>
      <c r="Q1038" s="25" t="s">
        <v>117</v>
      </c>
      <c r="R1038" s="25" t="s">
        <v>350</v>
      </c>
    </row>
    <row r="1039" spans="1:18" x14ac:dyDescent="0.25">
      <c r="A1039">
        <v>28736</v>
      </c>
      <c r="B1039" t="s">
        <v>251</v>
      </c>
      <c r="C1039" t="s">
        <v>588</v>
      </c>
      <c r="D1039" t="s">
        <v>97</v>
      </c>
      <c r="E1039" t="s">
        <v>64</v>
      </c>
      <c r="F1039">
        <v>51</v>
      </c>
      <c r="G1039" s="1">
        <v>42751</v>
      </c>
      <c r="I1039">
        <v>176.78932599999999</v>
      </c>
      <c r="J1039">
        <v>-1</v>
      </c>
      <c r="N1039" s="27" t="s">
        <v>2269</v>
      </c>
      <c r="O1039" s="27" t="s">
        <v>2270</v>
      </c>
      <c r="P1039" s="28">
        <v>42686</v>
      </c>
      <c r="Q1039" s="27" t="s">
        <v>17</v>
      </c>
      <c r="R1039" s="27" t="s">
        <v>350</v>
      </c>
    </row>
    <row r="1040" spans="1:18" x14ac:dyDescent="0.25">
      <c r="A1040">
        <v>28735</v>
      </c>
      <c r="B1040" t="s">
        <v>283</v>
      </c>
      <c r="C1040" t="s">
        <v>284</v>
      </c>
      <c r="D1040" t="s">
        <v>100</v>
      </c>
      <c r="E1040">
        <v>16</v>
      </c>
      <c r="F1040">
        <v>51</v>
      </c>
      <c r="G1040" s="1">
        <v>42751</v>
      </c>
      <c r="I1040">
        <v>342.32400000000001</v>
      </c>
      <c r="J1040">
        <v>-4</v>
      </c>
      <c r="N1040" s="25" t="s">
        <v>2271</v>
      </c>
      <c r="O1040" s="25" t="s">
        <v>2272</v>
      </c>
      <c r="P1040" s="26"/>
      <c r="Q1040" s="25" t="s">
        <v>33</v>
      </c>
      <c r="R1040" s="25" t="s">
        <v>349</v>
      </c>
    </row>
    <row r="1041" spans="1:18" x14ac:dyDescent="0.25">
      <c r="A1041">
        <v>28735</v>
      </c>
      <c r="B1041" t="s">
        <v>382</v>
      </c>
      <c r="C1041" t="s">
        <v>383</v>
      </c>
      <c r="D1041" t="s">
        <v>384</v>
      </c>
      <c r="E1041">
        <v>16</v>
      </c>
      <c r="F1041">
        <v>51</v>
      </c>
      <c r="G1041" s="1">
        <v>42751</v>
      </c>
      <c r="I1041">
        <v>12.21</v>
      </c>
      <c r="J1041">
        <v>-15</v>
      </c>
      <c r="N1041" s="27" t="s">
        <v>2273</v>
      </c>
      <c r="O1041" s="27" t="s">
        <v>2274</v>
      </c>
      <c r="P1041" s="28"/>
      <c r="Q1041" s="27" t="s">
        <v>450</v>
      </c>
      <c r="R1041" s="27" t="s">
        <v>351</v>
      </c>
    </row>
    <row r="1042" spans="1:18" x14ac:dyDescent="0.25">
      <c r="A1042">
        <v>28735</v>
      </c>
      <c r="B1042" t="s">
        <v>48</v>
      </c>
      <c r="C1042" t="s">
        <v>49</v>
      </c>
      <c r="D1042" t="s">
        <v>50</v>
      </c>
      <c r="E1042">
        <v>16</v>
      </c>
      <c r="F1042">
        <v>51</v>
      </c>
      <c r="G1042" s="1">
        <v>42751</v>
      </c>
      <c r="I1042">
        <v>7.77</v>
      </c>
      <c r="J1042">
        <v>-20</v>
      </c>
      <c r="N1042" s="25" t="s">
        <v>729</v>
      </c>
      <c r="O1042" s="25" t="s">
        <v>730</v>
      </c>
      <c r="P1042" s="26">
        <v>42574</v>
      </c>
      <c r="Q1042" s="25" t="s">
        <v>122</v>
      </c>
      <c r="R1042" s="25" t="s">
        <v>350</v>
      </c>
    </row>
    <row r="1043" spans="1:18" x14ac:dyDescent="0.25">
      <c r="A1043">
        <v>28735</v>
      </c>
      <c r="B1043" t="s">
        <v>916</v>
      </c>
      <c r="C1043" t="s">
        <v>917</v>
      </c>
      <c r="D1043" t="s">
        <v>232</v>
      </c>
      <c r="E1043">
        <v>16</v>
      </c>
      <c r="F1043">
        <v>51</v>
      </c>
      <c r="G1043" s="1">
        <v>42751</v>
      </c>
      <c r="I1043">
        <v>12.931100000000001</v>
      </c>
      <c r="J1043">
        <v>-5</v>
      </c>
      <c r="N1043" s="27" t="s">
        <v>2275</v>
      </c>
      <c r="O1043" s="27" t="s">
        <v>2276</v>
      </c>
      <c r="P1043" s="28">
        <v>42496</v>
      </c>
      <c r="Q1043" s="27" t="s">
        <v>122</v>
      </c>
      <c r="R1043" s="27" t="s">
        <v>349</v>
      </c>
    </row>
    <row r="1044" spans="1:18" x14ac:dyDescent="0.25">
      <c r="A1044">
        <v>28734</v>
      </c>
      <c r="B1044" t="s">
        <v>283</v>
      </c>
      <c r="C1044" t="s">
        <v>284</v>
      </c>
      <c r="D1044" t="s">
        <v>100</v>
      </c>
      <c r="E1044">
        <v>16</v>
      </c>
      <c r="F1044">
        <v>51</v>
      </c>
      <c r="G1044" s="1">
        <v>42751</v>
      </c>
      <c r="I1044">
        <v>342.32400000000001</v>
      </c>
      <c r="J1044">
        <v>-4</v>
      </c>
      <c r="N1044" s="25" t="s">
        <v>2277</v>
      </c>
      <c r="O1044" s="25" t="s">
        <v>2278</v>
      </c>
      <c r="P1044" s="26"/>
      <c r="Q1044" s="25" t="s">
        <v>1072</v>
      </c>
      <c r="R1044" s="25" t="s">
        <v>350</v>
      </c>
    </row>
    <row r="1045" spans="1:18" x14ac:dyDescent="0.25">
      <c r="A1045">
        <v>28734</v>
      </c>
      <c r="B1045" t="s">
        <v>382</v>
      </c>
      <c r="C1045" t="s">
        <v>383</v>
      </c>
      <c r="D1045" t="s">
        <v>384</v>
      </c>
      <c r="E1045">
        <v>16</v>
      </c>
      <c r="F1045">
        <v>51</v>
      </c>
      <c r="G1045" s="1">
        <v>42751</v>
      </c>
      <c r="I1045">
        <v>12.21</v>
      </c>
      <c r="J1045">
        <v>-15</v>
      </c>
      <c r="N1045" s="27" t="s">
        <v>2279</v>
      </c>
      <c r="O1045" s="27" t="s">
        <v>2280</v>
      </c>
      <c r="P1045" s="28"/>
      <c r="Q1045" s="27" t="s">
        <v>17</v>
      </c>
      <c r="R1045" s="27" t="s">
        <v>339</v>
      </c>
    </row>
    <row r="1046" spans="1:18" x14ac:dyDescent="0.25">
      <c r="A1046">
        <v>28734</v>
      </c>
      <c r="B1046" t="s">
        <v>48</v>
      </c>
      <c r="C1046" t="s">
        <v>49</v>
      </c>
      <c r="D1046" t="s">
        <v>50</v>
      </c>
      <c r="E1046">
        <v>16</v>
      </c>
      <c r="F1046">
        <v>51</v>
      </c>
      <c r="G1046" s="1">
        <v>42751</v>
      </c>
      <c r="I1046">
        <v>7.77</v>
      </c>
      <c r="J1046">
        <v>-20</v>
      </c>
      <c r="N1046" s="25" t="s">
        <v>2281</v>
      </c>
      <c r="O1046" s="25" t="s">
        <v>2282</v>
      </c>
      <c r="P1046" s="26"/>
      <c r="Q1046" s="25" t="s">
        <v>34</v>
      </c>
      <c r="R1046" s="25" t="s">
        <v>339</v>
      </c>
    </row>
    <row r="1047" spans="1:18" x14ac:dyDescent="0.25">
      <c r="A1047">
        <v>28734</v>
      </c>
      <c r="B1047" t="s">
        <v>916</v>
      </c>
      <c r="C1047" t="s">
        <v>917</v>
      </c>
      <c r="D1047" t="s">
        <v>232</v>
      </c>
      <c r="E1047">
        <v>16</v>
      </c>
      <c r="F1047">
        <v>51</v>
      </c>
      <c r="G1047" s="1">
        <v>42751</v>
      </c>
      <c r="I1047">
        <v>12.931100000000001</v>
      </c>
      <c r="J1047">
        <v>-5</v>
      </c>
      <c r="N1047" s="27" t="s">
        <v>2283</v>
      </c>
      <c r="O1047" s="27" t="s">
        <v>2284</v>
      </c>
      <c r="P1047" s="28"/>
      <c r="Q1047" s="27" t="s">
        <v>44</v>
      </c>
      <c r="R1047" s="27" t="s">
        <v>348</v>
      </c>
    </row>
    <row r="1048" spans="1:18" x14ac:dyDescent="0.25">
      <c r="A1048">
        <v>28733</v>
      </c>
      <c r="B1048" t="s">
        <v>283</v>
      </c>
      <c r="C1048" t="s">
        <v>284</v>
      </c>
      <c r="D1048" t="s">
        <v>100</v>
      </c>
      <c r="E1048">
        <v>16</v>
      </c>
      <c r="F1048">
        <v>51</v>
      </c>
      <c r="G1048" s="1">
        <v>42751</v>
      </c>
      <c r="I1048">
        <v>342.32400000000001</v>
      </c>
      <c r="J1048">
        <v>-4</v>
      </c>
      <c r="N1048" s="25" t="s">
        <v>2285</v>
      </c>
      <c r="O1048" s="25" t="s">
        <v>2286</v>
      </c>
      <c r="P1048" s="26"/>
      <c r="Q1048" s="25" t="s">
        <v>122</v>
      </c>
      <c r="R1048" s="25" t="s">
        <v>349</v>
      </c>
    </row>
    <row r="1049" spans="1:18" x14ac:dyDescent="0.25">
      <c r="A1049">
        <v>28733</v>
      </c>
      <c r="B1049" t="s">
        <v>382</v>
      </c>
      <c r="C1049" t="s">
        <v>383</v>
      </c>
      <c r="D1049" t="s">
        <v>384</v>
      </c>
      <c r="E1049">
        <v>16</v>
      </c>
      <c r="F1049">
        <v>51</v>
      </c>
      <c r="G1049" s="1">
        <v>42751</v>
      </c>
      <c r="I1049">
        <v>12.21</v>
      </c>
      <c r="J1049">
        <v>-15</v>
      </c>
      <c r="N1049" s="27" t="s">
        <v>2287</v>
      </c>
      <c r="O1049" s="27" t="s">
        <v>2288</v>
      </c>
      <c r="P1049" s="28"/>
      <c r="Q1049" s="27" t="s">
        <v>18</v>
      </c>
      <c r="R1049" s="27" t="s">
        <v>47</v>
      </c>
    </row>
    <row r="1050" spans="1:18" x14ac:dyDescent="0.25">
      <c r="A1050">
        <v>28733</v>
      </c>
      <c r="B1050" t="s">
        <v>48</v>
      </c>
      <c r="C1050" t="s">
        <v>49</v>
      </c>
      <c r="D1050" t="s">
        <v>50</v>
      </c>
      <c r="E1050">
        <v>16</v>
      </c>
      <c r="F1050">
        <v>51</v>
      </c>
      <c r="G1050" s="1">
        <v>42751</v>
      </c>
      <c r="I1050">
        <v>7.77</v>
      </c>
      <c r="J1050">
        <v>-20</v>
      </c>
      <c r="N1050" s="25" t="s">
        <v>2289</v>
      </c>
      <c r="O1050" s="25" t="s">
        <v>2290</v>
      </c>
      <c r="P1050" s="26"/>
      <c r="Q1050" s="25" t="s">
        <v>18</v>
      </c>
      <c r="R1050" s="25" t="s">
        <v>47</v>
      </c>
    </row>
    <row r="1051" spans="1:18" x14ac:dyDescent="0.25">
      <c r="A1051">
        <v>28733</v>
      </c>
      <c r="B1051" t="s">
        <v>916</v>
      </c>
      <c r="C1051" t="s">
        <v>917</v>
      </c>
      <c r="D1051" t="s">
        <v>232</v>
      </c>
      <c r="E1051">
        <v>16</v>
      </c>
      <c r="F1051">
        <v>51</v>
      </c>
      <c r="G1051" s="1">
        <v>42751</v>
      </c>
      <c r="I1051">
        <v>12.931100000000001</v>
      </c>
      <c r="J1051">
        <v>-5</v>
      </c>
      <c r="N1051" s="27" t="s">
        <v>2291</v>
      </c>
      <c r="O1051" s="27" t="s">
        <v>2292</v>
      </c>
      <c r="P1051" s="28"/>
      <c r="Q1051" s="27" t="s">
        <v>18</v>
      </c>
      <c r="R1051" s="27" t="s">
        <v>47</v>
      </c>
    </row>
    <row r="1052" spans="1:18" x14ac:dyDescent="0.25">
      <c r="A1052">
        <v>28732</v>
      </c>
      <c r="B1052" t="s">
        <v>425</v>
      </c>
      <c r="C1052" t="s">
        <v>426</v>
      </c>
      <c r="D1052" t="s">
        <v>461</v>
      </c>
      <c r="E1052">
        <v>299</v>
      </c>
      <c r="F1052">
        <v>51</v>
      </c>
      <c r="G1052" s="1">
        <v>42751</v>
      </c>
      <c r="I1052">
        <v>39.350417999999998</v>
      </c>
      <c r="J1052">
        <v>-5</v>
      </c>
      <c r="N1052" s="25" t="s">
        <v>2293</v>
      </c>
      <c r="O1052" s="25" t="s">
        <v>2294</v>
      </c>
      <c r="P1052" s="26"/>
      <c r="Q1052" s="25" t="s">
        <v>50</v>
      </c>
      <c r="R1052" s="25" t="s">
        <v>350</v>
      </c>
    </row>
    <row r="1053" spans="1:18" x14ac:dyDescent="0.25">
      <c r="A1053">
        <v>28732</v>
      </c>
      <c r="B1053" t="s">
        <v>457</v>
      </c>
      <c r="C1053" t="s">
        <v>458</v>
      </c>
      <c r="D1053" t="s">
        <v>34</v>
      </c>
      <c r="E1053">
        <v>299</v>
      </c>
      <c r="F1053">
        <v>51</v>
      </c>
      <c r="G1053" s="1">
        <v>42751</v>
      </c>
      <c r="I1053">
        <v>167.006079</v>
      </c>
      <c r="J1053">
        <v>-1</v>
      </c>
      <c r="N1053" s="27" t="s">
        <v>2295</v>
      </c>
      <c r="O1053" s="27" t="s">
        <v>2296</v>
      </c>
      <c r="P1053" s="28"/>
      <c r="Q1053" s="27" t="s">
        <v>50</v>
      </c>
      <c r="R1053" s="27" t="s">
        <v>350</v>
      </c>
    </row>
    <row r="1054" spans="1:18" x14ac:dyDescent="0.25">
      <c r="A1054">
        <v>28732</v>
      </c>
      <c r="B1054" t="s">
        <v>258</v>
      </c>
      <c r="C1054" t="s">
        <v>259</v>
      </c>
      <c r="D1054" t="s">
        <v>34</v>
      </c>
      <c r="E1054">
        <v>299</v>
      </c>
      <c r="F1054">
        <v>51</v>
      </c>
      <c r="G1054" s="1">
        <v>42751</v>
      </c>
      <c r="I1054">
        <v>253.37690000000001</v>
      </c>
      <c r="J1054">
        <v>-1</v>
      </c>
      <c r="N1054" s="25" t="s">
        <v>2297</v>
      </c>
      <c r="O1054" s="25" t="s">
        <v>2298</v>
      </c>
      <c r="P1054" s="26"/>
      <c r="Q1054" s="25" t="s">
        <v>268</v>
      </c>
      <c r="R1054" s="25" t="s">
        <v>47</v>
      </c>
    </row>
    <row r="1055" spans="1:18" x14ac:dyDescent="0.25">
      <c r="A1055">
        <v>28732</v>
      </c>
      <c r="B1055" t="s">
        <v>220</v>
      </c>
      <c r="C1055" t="s">
        <v>221</v>
      </c>
      <c r="D1055" t="s">
        <v>34</v>
      </c>
      <c r="E1055">
        <v>299</v>
      </c>
      <c r="F1055">
        <v>51</v>
      </c>
      <c r="G1055" s="1">
        <v>42751</v>
      </c>
      <c r="I1055">
        <v>253.37690000000001</v>
      </c>
      <c r="J1055">
        <v>-2</v>
      </c>
      <c r="N1055" s="27" t="s">
        <v>2299</v>
      </c>
      <c r="O1055" s="27" t="s">
        <v>2300</v>
      </c>
      <c r="P1055" s="28"/>
      <c r="Q1055" s="27" t="s">
        <v>268</v>
      </c>
      <c r="R1055" s="27" t="s">
        <v>47</v>
      </c>
    </row>
    <row r="1056" spans="1:18" x14ac:dyDescent="0.25">
      <c r="A1056">
        <v>28731</v>
      </c>
      <c r="B1056" t="s">
        <v>251</v>
      </c>
      <c r="C1056" t="s">
        <v>588</v>
      </c>
      <c r="D1056" t="s">
        <v>97</v>
      </c>
      <c r="E1056">
        <v>519</v>
      </c>
      <c r="F1056">
        <v>51</v>
      </c>
      <c r="G1056" s="1">
        <v>42751</v>
      </c>
      <c r="H1056">
        <v>2</v>
      </c>
      <c r="I1056">
        <v>126.27809000000001</v>
      </c>
      <c r="J1056">
        <v>-3</v>
      </c>
      <c r="N1056" s="25" t="s">
        <v>2301</v>
      </c>
      <c r="O1056" s="25" t="s">
        <v>2302</v>
      </c>
      <c r="P1056" s="26"/>
      <c r="Q1056" s="25" t="s">
        <v>268</v>
      </c>
      <c r="R1056" s="25" t="s">
        <v>47</v>
      </c>
    </row>
    <row r="1057" spans="1:18" x14ac:dyDescent="0.25">
      <c r="A1057">
        <v>28731</v>
      </c>
      <c r="B1057" t="s">
        <v>81</v>
      </c>
      <c r="C1057" t="s">
        <v>82</v>
      </c>
      <c r="D1057" t="s">
        <v>50</v>
      </c>
      <c r="E1057">
        <v>519</v>
      </c>
      <c r="F1057">
        <v>51</v>
      </c>
      <c r="G1057" s="1">
        <v>42751</v>
      </c>
      <c r="H1057">
        <v>2</v>
      </c>
      <c r="I1057">
        <v>9.99</v>
      </c>
      <c r="J1057">
        <v>-3</v>
      </c>
      <c r="N1057" s="34" t="s">
        <v>2303</v>
      </c>
      <c r="O1057" s="27" t="s">
        <v>2304</v>
      </c>
      <c r="P1057" s="28">
        <v>42623</v>
      </c>
      <c r="Q1057" s="27" t="s">
        <v>268</v>
      </c>
      <c r="R1057" s="27" t="s">
        <v>47</v>
      </c>
    </row>
    <row r="1058" spans="1:18" x14ac:dyDescent="0.25">
      <c r="A1058">
        <v>28731</v>
      </c>
      <c r="B1058" t="s">
        <v>143</v>
      </c>
      <c r="C1058" t="s">
        <v>144</v>
      </c>
      <c r="D1058" t="s">
        <v>50</v>
      </c>
      <c r="E1058">
        <v>519</v>
      </c>
      <c r="F1058">
        <v>51</v>
      </c>
      <c r="G1058" s="1">
        <v>42751</v>
      </c>
      <c r="H1058">
        <v>2</v>
      </c>
      <c r="I1058">
        <v>9.99</v>
      </c>
      <c r="J1058">
        <v>-3</v>
      </c>
      <c r="N1058" s="25" t="s">
        <v>2305</v>
      </c>
      <c r="O1058" s="25" t="s">
        <v>2306</v>
      </c>
      <c r="P1058" s="26">
        <v>42623</v>
      </c>
      <c r="Q1058" s="25" t="s">
        <v>268</v>
      </c>
      <c r="R1058" s="25" t="s">
        <v>47</v>
      </c>
    </row>
    <row r="1059" spans="1:18" x14ac:dyDescent="0.25">
      <c r="A1059">
        <v>28731</v>
      </c>
      <c r="B1059" t="s">
        <v>201</v>
      </c>
      <c r="C1059" t="s">
        <v>202</v>
      </c>
      <c r="D1059" t="s">
        <v>85</v>
      </c>
      <c r="E1059">
        <v>519</v>
      </c>
      <c r="F1059">
        <v>51</v>
      </c>
      <c r="G1059" s="1">
        <v>42751</v>
      </c>
      <c r="H1059">
        <v>2</v>
      </c>
      <c r="I1059">
        <v>97.68</v>
      </c>
      <c r="J1059">
        <v>-1</v>
      </c>
      <c r="N1059" s="27" t="s">
        <v>2307</v>
      </c>
      <c r="O1059" s="27" t="s">
        <v>2308</v>
      </c>
      <c r="P1059" s="28"/>
      <c r="Q1059" s="27" t="s">
        <v>889</v>
      </c>
      <c r="R1059" s="27" t="s">
        <v>350</v>
      </c>
    </row>
    <row r="1060" spans="1:18" x14ac:dyDescent="0.25">
      <c r="A1060">
        <v>28731</v>
      </c>
      <c r="B1060" t="s">
        <v>171</v>
      </c>
      <c r="C1060" t="s">
        <v>172</v>
      </c>
      <c r="D1060" t="s">
        <v>85</v>
      </c>
      <c r="E1060">
        <v>519</v>
      </c>
      <c r="F1060">
        <v>51</v>
      </c>
      <c r="G1060" s="1">
        <v>42751</v>
      </c>
      <c r="H1060">
        <v>2</v>
      </c>
      <c r="I1060">
        <v>65.412300000000002</v>
      </c>
      <c r="J1060">
        <v>-1</v>
      </c>
      <c r="N1060" s="25" t="s">
        <v>451</v>
      </c>
      <c r="O1060" s="25" t="s">
        <v>452</v>
      </c>
      <c r="P1060" s="26"/>
      <c r="Q1060" s="25" t="s">
        <v>450</v>
      </c>
      <c r="R1060" s="25" t="s">
        <v>351</v>
      </c>
    </row>
    <row r="1061" spans="1:18" x14ac:dyDescent="0.25">
      <c r="A1061">
        <v>28731</v>
      </c>
      <c r="B1061" t="s">
        <v>249</v>
      </c>
      <c r="C1061" t="s">
        <v>250</v>
      </c>
      <c r="D1061" t="s">
        <v>50</v>
      </c>
      <c r="E1061">
        <v>519</v>
      </c>
      <c r="F1061">
        <v>51</v>
      </c>
      <c r="G1061" s="1">
        <v>42751</v>
      </c>
      <c r="H1061">
        <v>2</v>
      </c>
      <c r="I1061">
        <v>15.54</v>
      </c>
      <c r="J1061">
        <v>-1</v>
      </c>
      <c r="N1061" s="27" t="s">
        <v>2309</v>
      </c>
      <c r="O1061" s="27" t="s">
        <v>2310</v>
      </c>
      <c r="P1061" s="28"/>
      <c r="Q1061" s="27" t="s">
        <v>33</v>
      </c>
      <c r="R1061" s="27" t="s">
        <v>349</v>
      </c>
    </row>
    <row r="1062" spans="1:18" x14ac:dyDescent="0.25">
      <c r="A1062">
        <v>28730</v>
      </c>
      <c r="B1062" t="s">
        <v>509</v>
      </c>
      <c r="C1062" t="s">
        <v>510</v>
      </c>
      <c r="D1062" t="s">
        <v>193</v>
      </c>
      <c r="E1062">
        <v>100</v>
      </c>
      <c r="F1062">
        <v>51</v>
      </c>
      <c r="G1062" s="1">
        <v>42751</v>
      </c>
      <c r="I1062">
        <v>46.62</v>
      </c>
      <c r="J1062">
        <v>-3</v>
      </c>
      <c r="N1062" s="25" t="s">
        <v>2311</v>
      </c>
      <c r="O1062" s="25" t="s">
        <v>2312</v>
      </c>
      <c r="P1062" s="26"/>
      <c r="Q1062" s="25" t="s">
        <v>450</v>
      </c>
      <c r="R1062" s="25" t="s">
        <v>351</v>
      </c>
    </row>
    <row r="1063" spans="1:18" x14ac:dyDescent="0.25">
      <c r="A1063">
        <v>28729</v>
      </c>
      <c r="B1063" t="s">
        <v>95</v>
      </c>
      <c r="C1063" t="s">
        <v>96</v>
      </c>
      <c r="D1063" t="s">
        <v>17</v>
      </c>
      <c r="E1063">
        <v>100</v>
      </c>
      <c r="F1063">
        <v>51</v>
      </c>
      <c r="G1063" s="1">
        <v>42751</v>
      </c>
      <c r="I1063">
        <v>12.8</v>
      </c>
      <c r="J1063">
        <v>-1</v>
      </c>
      <c r="N1063" s="27" t="s">
        <v>2313</v>
      </c>
      <c r="O1063" s="27" t="s">
        <v>2314</v>
      </c>
      <c r="P1063" s="28"/>
      <c r="Q1063" s="27" t="s">
        <v>74</v>
      </c>
      <c r="R1063" s="27" t="s">
        <v>339</v>
      </c>
    </row>
    <row r="1064" spans="1:18" x14ac:dyDescent="0.25">
      <c r="A1064">
        <v>28729</v>
      </c>
      <c r="B1064" t="s">
        <v>515</v>
      </c>
      <c r="C1064" t="s">
        <v>516</v>
      </c>
      <c r="D1064" t="s">
        <v>50</v>
      </c>
      <c r="E1064">
        <v>100</v>
      </c>
      <c r="F1064">
        <v>51</v>
      </c>
      <c r="G1064" s="1">
        <v>42751</v>
      </c>
      <c r="I1064">
        <v>13.32</v>
      </c>
      <c r="J1064">
        <v>-1</v>
      </c>
      <c r="N1064" s="25" t="s">
        <v>2315</v>
      </c>
      <c r="O1064" s="25" t="s">
        <v>2316</v>
      </c>
      <c r="P1064" s="26"/>
      <c r="Q1064" s="25" t="s">
        <v>268</v>
      </c>
      <c r="R1064" s="25" t="s">
        <v>47</v>
      </c>
    </row>
    <row r="1065" spans="1:18" x14ac:dyDescent="0.25">
      <c r="A1065">
        <v>28729</v>
      </c>
      <c r="B1065" t="s">
        <v>521</v>
      </c>
      <c r="C1065" t="s">
        <v>522</v>
      </c>
      <c r="D1065" t="s">
        <v>50</v>
      </c>
      <c r="E1065">
        <v>100</v>
      </c>
      <c r="F1065">
        <v>51</v>
      </c>
      <c r="G1065" s="1">
        <v>42751</v>
      </c>
      <c r="I1065">
        <v>13.32</v>
      </c>
      <c r="J1065">
        <v>-1</v>
      </c>
      <c r="N1065" s="27" t="s">
        <v>2317</v>
      </c>
      <c r="O1065" s="27" t="s">
        <v>2318</v>
      </c>
      <c r="P1065" s="28"/>
      <c r="Q1065" s="27" t="s">
        <v>117</v>
      </c>
      <c r="R1065" s="27" t="s">
        <v>350</v>
      </c>
    </row>
    <row r="1066" spans="1:18" x14ac:dyDescent="0.25">
      <c r="A1066">
        <v>28729</v>
      </c>
      <c r="B1066" t="s">
        <v>48</v>
      </c>
      <c r="C1066" t="s">
        <v>49</v>
      </c>
      <c r="D1066" t="s">
        <v>50</v>
      </c>
      <c r="E1066">
        <v>100</v>
      </c>
      <c r="F1066">
        <v>51</v>
      </c>
      <c r="G1066" s="1">
        <v>42751</v>
      </c>
      <c r="I1066">
        <v>9.99</v>
      </c>
      <c r="J1066">
        <v>-10</v>
      </c>
      <c r="N1066" s="25" t="s">
        <v>2319</v>
      </c>
      <c r="O1066" s="25" t="s">
        <v>2320</v>
      </c>
      <c r="P1066" s="26"/>
      <c r="Q1066" s="25" t="s">
        <v>17</v>
      </c>
      <c r="R1066" s="25" t="s">
        <v>339</v>
      </c>
    </row>
    <row r="1067" spans="1:18" x14ac:dyDescent="0.25">
      <c r="A1067">
        <v>28728</v>
      </c>
      <c r="B1067" t="s">
        <v>62</v>
      </c>
      <c r="C1067" t="s">
        <v>63</v>
      </c>
      <c r="D1067" t="s">
        <v>50</v>
      </c>
      <c r="E1067">
        <v>33</v>
      </c>
      <c r="F1067">
        <v>51</v>
      </c>
      <c r="G1067" s="1">
        <v>42751</v>
      </c>
      <c r="I1067">
        <v>115</v>
      </c>
      <c r="J1067">
        <v>-3</v>
      </c>
      <c r="N1067" s="27" t="s">
        <v>2321</v>
      </c>
      <c r="O1067" s="27" t="s">
        <v>2322</v>
      </c>
      <c r="P1067" s="28"/>
      <c r="Q1067" s="27" t="s">
        <v>21</v>
      </c>
      <c r="R1067" s="27" t="s">
        <v>348</v>
      </c>
    </row>
    <row r="1068" spans="1:18" x14ac:dyDescent="0.25">
      <c r="A1068">
        <v>28728</v>
      </c>
      <c r="B1068" t="s">
        <v>118</v>
      </c>
      <c r="C1068" t="s">
        <v>119</v>
      </c>
      <c r="D1068" t="s">
        <v>21</v>
      </c>
      <c r="E1068">
        <v>33</v>
      </c>
      <c r="F1068">
        <v>51</v>
      </c>
      <c r="G1068" s="1">
        <v>42751</v>
      </c>
      <c r="I1068">
        <v>224.63958</v>
      </c>
      <c r="J1068">
        <v>-10</v>
      </c>
      <c r="N1068" s="25" t="s">
        <v>2323</v>
      </c>
      <c r="O1068" s="25" t="s">
        <v>2324</v>
      </c>
      <c r="P1068" s="26"/>
      <c r="Q1068" s="25" t="s">
        <v>889</v>
      </c>
      <c r="R1068" s="25" t="s">
        <v>350</v>
      </c>
    </row>
    <row r="1069" spans="1:18" x14ac:dyDescent="0.25">
      <c r="A1069">
        <v>28728</v>
      </c>
      <c r="B1069" t="s">
        <v>203</v>
      </c>
      <c r="C1069" t="s">
        <v>204</v>
      </c>
      <c r="D1069" t="s">
        <v>100</v>
      </c>
      <c r="E1069">
        <v>33</v>
      </c>
      <c r="F1069">
        <v>51</v>
      </c>
      <c r="G1069" s="1">
        <v>42751</v>
      </c>
      <c r="I1069">
        <v>266.8218</v>
      </c>
      <c r="J1069">
        <v>-3</v>
      </c>
      <c r="N1069" s="27" t="s">
        <v>2325</v>
      </c>
      <c r="O1069" s="27" t="s">
        <v>2326</v>
      </c>
      <c r="P1069" s="28"/>
      <c r="Q1069" s="27" t="s">
        <v>268</v>
      </c>
      <c r="R1069" s="27" t="s">
        <v>47</v>
      </c>
    </row>
    <row r="1070" spans="1:18" x14ac:dyDescent="0.25">
      <c r="A1070">
        <v>28727</v>
      </c>
      <c r="B1070" t="s">
        <v>251</v>
      </c>
      <c r="C1070" t="s">
        <v>588</v>
      </c>
      <c r="D1070" t="s">
        <v>97</v>
      </c>
      <c r="E1070">
        <v>456</v>
      </c>
      <c r="F1070">
        <v>51</v>
      </c>
      <c r="G1070" s="1">
        <v>42751</v>
      </c>
      <c r="I1070">
        <v>126.27809000000001</v>
      </c>
      <c r="J1070">
        <v>-4</v>
      </c>
      <c r="N1070" s="25" t="s">
        <v>2327</v>
      </c>
      <c r="O1070" s="25" t="s">
        <v>2328</v>
      </c>
      <c r="P1070" s="26"/>
      <c r="Q1070" s="25" t="s">
        <v>85</v>
      </c>
      <c r="R1070" s="25" t="s">
        <v>350</v>
      </c>
    </row>
    <row r="1071" spans="1:18" x14ac:dyDescent="0.25">
      <c r="A1071">
        <v>28726</v>
      </c>
      <c r="B1071" t="s">
        <v>251</v>
      </c>
      <c r="C1071" t="s">
        <v>588</v>
      </c>
      <c r="D1071" t="s">
        <v>97</v>
      </c>
      <c r="E1071" t="s">
        <v>64</v>
      </c>
      <c r="F1071">
        <v>51</v>
      </c>
      <c r="G1071" s="1">
        <v>42751</v>
      </c>
      <c r="I1071">
        <v>176.78932599999999</v>
      </c>
      <c r="J1071">
        <v>-1</v>
      </c>
      <c r="N1071" s="27" t="s">
        <v>2329</v>
      </c>
      <c r="O1071" s="27" t="s">
        <v>2330</v>
      </c>
      <c r="P1071" s="28"/>
      <c r="Q1071" s="27" t="s">
        <v>268</v>
      </c>
      <c r="R1071" s="27" t="s">
        <v>47</v>
      </c>
    </row>
    <row r="1072" spans="1:18" x14ac:dyDescent="0.25">
      <c r="A1072">
        <v>28725</v>
      </c>
      <c r="B1072" t="s">
        <v>486</v>
      </c>
      <c r="C1072" t="s">
        <v>487</v>
      </c>
      <c r="D1072" t="s">
        <v>97</v>
      </c>
      <c r="E1072">
        <v>524</v>
      </c>
      <c r="F1072">
        <v>51</v>
      </c>
      <c r="G1072" s="1">
        <v>42751</v>
      </c>
      <c r="I1072">
        <v>123.129214</v>
      </c>
      <c r="J1072">
        <v>-1</v>
      </c>
      <c r="N1072" s="25" t="s">
        <v>885</v>
      </c>
      <c r="O1072" s="25" t="s">
        <v>886</v>
      </c>
      <c r="P1072" s="26"/>
      <c r="Q1072" s="25" t="s">
        <v>50</v>
      </c>
      <c r="R1072" s="25" t="s">
        <v>350</v>
      </c>
    </row>
    <row r="1073" spans="1:18" x14ac:dyDescent="0.25">
      <c r="A1073">
        <v>28725</v>
      </c>
      <c r="B1073" t="s">
        <v>920</v>
      </c>
      <c r="C1073" t="s">
        <v>921</v>
      </c>
      <c r="D1073" t="s">
        <v>447</v>
      </c>
      <c r="E1073">
        <v>524</v>
      </c>
      <c r="F1073">
        <v>51</v>
      </c>
      <c r="G1073" s="1">
        <v>42751</v>
      </c>
      <c r="I1073">
        <v>58.392530000000001</v>
      </c>
      <c r="J1073">
        <v>-10</v>
      </c>
      <c r="N1073" s="27" t="s">
        <v>2331</v>
      </c>
      <c r="O1073" s="27" t="s">
        <v>2332</v>
      </c>
      <c r="P1073" s="28"/>
      <c r="Q1073" s="27" t="s">
        <v>1072</v>
      </c>
      <c r="R1073" s="27" t="s">
        <v>350</v>
      </c>
    </row>
    <row r="1074" spans="1:18" x14ac:dyDescent="0.25">
      <c r="A1074">
        <v>28725</v>
      </c>
      <c r="B1074" t="s">
        <v>181</v>
      </c>
      <c r="C1074" t="s">
        <v>182</v>
      </c>
      <c r="D1074" t="s">
        <v>88</v>
      </c>
      <c r="E1074">
        <v>524</v>
      </c>
      <c r="F1074">
        <v>51</v>
      </c>
      <c r="G1074" s="1">
        <v>42751</v>
      </c>
      <c r="I1074">
        <v>108.69638500000001</v>
      </c>
      <c r="J1074">
        <v>-5</v>
      </c>
      <c r="N1074" s="25" t="s">
        <v>2333</v>
      </c>
      <c r="O1074" s="25" t="s">
        <v>2334</v>
      </c>
      <c r="P1074" s="26"/>
      <c r="Q1074" s="25" t="s">
        <v>88</v>
      </c>
      <c r="R1074" s="25" t="s">
        <v>348</v>
      </c>
    </row>
    <row r="1075" spans="1:18" x14ac:dyDescent="0.25">
      <c r="A1075">
        <v>28724</v>
      </c>
      <c r="B1075" t="s">
        <v>83</v>
      </c>
      <c r="C1075" t="s">
        <v>84</v>
      </c>
      <c r="D1075" t="s">
        <v>85</v>
      </c>
      <c r="E1075">
        <v>80</v>
      </c>
      <c r="F1075">
        <v>51</v>
      </c>
      <c r="G1075" s="1">
        <v>42751</v>
      </c>
      <c r="H1075">
        <v>2</v>
      </c>
      <c r="I1075">
        <v>111</v>
      </c>
      <c r="J1075">
        <v>-1</v>
      </c>
      <c r="N1075" s="27" t="s">
        <v>2335</v>
      </c>
      <c r="O1075" s="27" t="s">
        <v>2336</v>
      </c>
      <c r="P1075" s="28"/>
      <c r="Q1075" s="27" t="s">
        <v>50</v>
      </c>
      <c r="R1075" s="27" t="s">
        <v>350</v>
      </c>
    </row>
    <row r="1076" spans="1:18" x14ac:dyDescent="0.25">
      <c r="A1076">
        <v>28724</v>
      </c>
      <c r="B1076" t="s">
        <v>209</v>
      </c>
      <c r="C1076" t="s">
        <v>599</v>
      </c>
      <c r="D1076" t="s">
        <v>41</v>
      </c>
      <c r="E1076">
        <v>80</v>
      </c>
      <c r="F1076">
        <v>51</v>
      </c>
      <c r="G1076" s="1">
        <v>42751</v>
      </c>
      <c r="H1076">
        <v>2</v>
      </c>
      <c r="I1076">
        <v>42.55</v>
      </c>
      <c r="J1076">
        <v>-1</v>
      </c>
      <c r="N1076" s="25" t="s">
        <v>2337</v>
      </c>
      <c r="O1076" s="25" t="s">
        <v>2338</v>
      </c>
      <c r="P1076" s="26"/>
      <c r="Q1076" s="25" t="s">
        <v>268</v>
      </c>
      <c r="R1076" s="25" t="s">
        <v>47</v>
      </c>
    </row>
    <row r="1077" spans="1:18" x14ac:dyDescent="0.25">
      <c r="A1077">
        <v>28724</v>
      </c>
      <c r="B1077" t="s">
        <v>48</v>
      </c>
      <c r="C1077" t="s">
        <v>49</v>
      </c>
      <c r="D1077" t="s">
        <v>50</v>
      </c>
      <c r="E1077">
        <v>80</v>
      </c>
      <c r="F1077">
        <v>51</v>
      </c>
      <c r="G1077" s="1">
        <v>42751</v>
      </c>
      <c r="H1077">
        <v>2</v>
      </c>
      <c r="I1077">
        <v>9.99</v>
      </c>
      <c r="J1077">
        <v>-1</v>
      </c>
      <c r="N1077" s="27" t="s">
        <v>2339</v>
      </c>
      <c r="O1077" s="27" t="s">
        <v>2340</v>
      </c>
      <c r="P1077" s="28"/>
      <c r="Q1077" s="27" t="s">
        <v>17</v>
      </c>
      <c r="R1077" s="27" t="s">
        <v>339</v>
      </c>
    </row>
    <row r="1078" spans="1:18" x14ac:dyDescent="0.25">
      <c r="A1078">
        <v>28723</v>
      </c>
      <c r="B1078" t="s">
        <v>910</v>
      </c>
      <c r="C1078" t="s">
        <v>911</v>
      </c>
      <c r="D1078" t="s">
        <v>34</v>
      </c>
      <c r="E1078">
        <v>80</v>
      </c>
      <c r="F1078">
        <v>51</v>
      </c>
      <c r="G1078" s="1">
        <v>42751</v>
      </c>
      <c r="H1078">
        <v>2</v>
      </c>
      <c r="I1078">
        <v>584.308989</v>
      </c>
      <c r="J1078">
        <v>-1</v>
      </c>
      <c r="N1078" s="25" t="s">
        <v>2341</v>
      </c>
      <c r="O1078" s="25" t="s">
        <v>2342</v>
      </c>
      <c r="P1078" s="26"/>
      <c r="Q1078" s="25" t="s">
        <v>268</v>
      </c>
      <c r="R1078" s="25" t="s">
        <v>47</v>
      </c>
    </row>
    <row r="1079" spans="1:18" x14ac:dyDescent="0.25">
      <c r="A1079">
        <v>28722</v>
      </c>
      <c r="B1079" t="s">
        <v>251</v>
      </c>
      <c r="C1079" t="s">
        <v>588</v>
      </c>
      <c r="D1079" t="s">
        <v>97</v>
      </c>
      <c r="E1079" t="s">
        <v>64</v>
      </c>
      <c r="F1079">
        <v>51</v>
      </c>
      <c r="G1079" s="1">
        <v>42751</v>
      </c>
      <c r="I1079">
        <v>176.78932599999999</v>
      </c>
      <c r="J1079">
        <v>-1</v>
      </c>
      <c r="N1079" s="27" t="s">
        <v>2343</v>
      </c>
      <c r="O1079" s="27" t="s">
        <v>2344</v>
      </c>
      <c r="P1079" s="28"/>
      <c r="Q1079" s="27" t="s">
        <v>268</v>
      </c>
      <c r="R1079" s="27" t="s">
        <v>47</v>
      </c>
    </row>
    <row r="1080" spans="1:18" x14ac:dyDescent="0.25">
      <c r="A1080">
        <v>28721</v>
      </c>
      <c r="B1080" t="s">
        <v>139</v>
      </c>
      <c r="C1080" t="s">
        <v>140</v>
      </c>
      <c r="D1080" t="s">
        <v>34</v>
      </c>
      <c r="E1080" t="s">
        <v>64</v>
      </c>
      <c r="F1080">
        <v>51</v>
      </c>
      <c r="G1080" s="1">
        <v>42751</v>
      </c>
      <c r="I1080">
        <v>338.96988800000003</v>
      </c>
      <c r="J1080">
        <v>-1</v>
      </c>
      <c r="N1080" s="25" t="s">
        <v>2345</v>
      </c>
      <c r="O1080" s="25" t="s">
        <v>2346</v>
      </c>
      <c r="P1080" s="26"/>
      <c r="Q1080" s="25" t="s">
        <v>268</v>
      </c>
      <c r="R1080" s="25" t="s">
        <v>47</v>
      </c>
    </row>
    <row r="1081" spans="1:18" x14ac:dyDescent="0.25">
      <c r="A1081">
        <v>28720</v>
      </c>
      <c r="B1081" t="s">
        <v>922</v>
      </c>
      <c r="C1081" t="s">
        <v>923</v>
      </c>
      <c r="D1081" t="s">
        <v>41</v>
      </c>
      <c r="E1081">
        <v>517</v>
      </c>
      <c r="F1081">
        <v>51</v>
      </c>
      <c r="G1081" s="1">
        <v>42751</v>
      </c>
      <c r="I1081">
        <v>11.1</v>
      </c>
      <c r="J1081">
        <v>-1</v>
      </c>
      <c r="N1081" s="27" t="s">
        <v>2347</v>
      </c>
      <c r="O1081" s="27" t="s">
        <v>2348</v>
      </c>
      <c r="P1081" s="28"/>
      <c r="Q1081" s="27" t="s">
        <v>50</v>
      </c>
      <c r="R1081" s="27" t="s">
        <v>350</v>
      </c>
    </row>
    <row r="1082" spans="1:18" x14ac:dyDescent="0.25">
      <c r="A1082">
        <v>28720</v>
      </c>
      <c r="B1082" t="s">
        <v>501</v>
      </c>
      <c r="C1082" t="s">
        <v>502</v>
      </c>
      <c r="D1082" t="s">
        <v>117</v>
      </c>
      <c r="E1082">
        <v>517</v>
      </c>
      <c r="F1082">
        <v>51</v>
      </c>
      <c r="G1082" s="1">
        <v>42751</v>
      </c>
      <c r="I1082">
        <v>11.1</v>
      </c>
      <c r="J1082">
        <v>-1</v>
      </c>
      <c r="N1082" s="25" t="s">
        <v>2349</v>
      </c>
      <c r="O1082" s="25" t="s">
        <v>2350</v>
      </c>
      <c r="P1082" s="26"/>
      <c r="Q1082" s="25" t="s">
        <v>17</v>
      </c>
      <c r="R1082" s="25" t="s">
        <v>339</v>
      </c>
    </row>
    <row r="1083" spans="1:18" x14ac:dyDescent="0.25">
      <c r="A1083">
        <v>28720</v>
      </c>
      <c r="B1083" t="s">
        <v>920</v>
      </c>
      <c r="C1083" t="s">
        <v>921</v>
      </c>
      <c r="D1083" t="s">
        <v>447</v>
      </c>
      <c r="E1083">
        <v>517</v>
      </c>
      <c r="F1083">
        <v>51</v>
      </c>
      <c r="G1083" s="1">
        <v>42751</v>
      </c>
      <c r="I1083">
        <v>59.73798</v>
      </c>
      <c r="J1083">
        <v>-1</v>
      </c>
      <c r="N1083" s="27" t="s">
        <v>2351</v>
      </c>
      <c r="O1083" s="27" t="s">
        <v>2352</v>
      </c>
      <c r="P1083" s="28"/>
      <c r="Q1083" s="27" t="s">
        <v>18</v>
      </c>
      <c r="R1083" s="27" t="s">
        <v>47</v>
      </c>
    </row>
    <row r="1084" spans="1:18" x14ac:dyDescent="0.25">
      <c r="A1084">
        <v>28720</v>
      </c>
      <c r="B1084" t="s">
        <v>181</v>
      </c>
      <c r="C1084" t="s">
        <v>182</v>
      </c>
      <c r="D1084" t="s">
        <v>88</v>
      </c>
      <c r="E1084">
        <v>517</v>
      </c>
      <c r="F1084">
        <v>51</v>
      </c>
      <c r="G1084" s="1">
        <v>42751</v>
      </c>
      <c r="I1084">
        <v>111.20090999999999</v>
      </c>
      <c r="J1084">
        <v>-2</v>
      </c>
      <c r="N1084" s="25" t="s">
        <v>2353</v>
      </c>
      <c r="O1084" s="25" t="s">
        <v>2354</v>
      </c>
      <c r="P1084" s="26"/>
      <c r="Q1084" s="25" t="s">
        <v>450</v>
      </c>
      <c r="R1084" s="25" t="s">
        <v>349</v>
      </c>
    </row>
    <row r="1085" spans="1:18" x14ac:dyDescent="0.25">
      <c r="A1085">
        <v>28720</v>
      </c>
      <c r="B1085" t="s">
        <v>266</v>
      </c>
      <c r="C1085" t="s">
        <v>267</v>
      </c>
      <c r="D1085" t="s">
        <v>88</v>
      </c>
      <c r="E1085">
        <v>517</v>
      </c>
      <c r="F1085">
        <v>51</v>
      </c>
      <c r="G1085" s="1">
        <v>42751</v>
      </c>
      <c r="I1085">
        <v>72.576922999999994</v>
      </c>
      <c r="J1085">
        <v>-1</v>
      </c>
      <c r="N1085" s="27" t="s">
        <v>2355</v>
      </c>
      <c r="O1085" s="27" t="s">
        <v>2356</v>
      </c>
      <c r="P1085" s="28"/>
      <c r="Q1085" s="27" t="s">
        <v>17</v>
      </c>
      <c r="R1085" s="27" t="s">
        <v>339</v>
      </c>
    </row>
    <row r="1086" spans="1:18" x14ac:dyDescent="0.25">
      <c r="A1086">
        <v>28720</v>
      </c>
      <c r="B1086" t="s">
        <v>120</v>
      </c>
      <c r="C1086" t="s">
        <v>121</v>
      </c>
      <c r="D1086" t="s">
        <v>21</v>
      </c>
      <c r="E1086">
        <v>517</v>
      </c>
      <c r="F1086">
        <v>51</v>
      </c>
      <c r="G1086" s="1">
        <v>42751</v>
      </c>
      <c r="I1086">
        <v>233.1</v>
      </c>
      <c r="J1086">
        <v>-1</v>
      </c>
      <c r="N1086" s="25" t="s">
        <v>2357</v>
      </c>
      <c r="O1086" s="25" t="s">
        <v>2358</v>
      </c>
      <c r="P1086" s="26"/>
      <c r="Q1086" s="25" t="s">
        <v>18</v>
      </c>
      <c r="R1086" s="25" t="s">
        <v>47</v>
      </c>
    </row>
    <row r="1087" spans="1:18" x14ac:dyDescent="0.25">
      <c r="A1087">
        <v>28719</v>
      </c>
      <c r="B1087" t="s">
        <v>214</v>
      </c>
      <c r="C1087" t="s">
        <v>215</v>
      </c>
      <c r="D1087" t="s">
        <v>17</v>
      </c>
      <c r="E1087" t="s">
        <v>64</v>
      </c>
      <c r="F1087">
        <v>51</v>
      </c>
      <c r="G1087" s="1">
        <v>42751</v>
      </c>
      <c r="I1087">
        <v>25</v>
      </c>
      <c r="J1087">
        <v>-1</v>
      </c>
      <c r="N1087" s="27" t="s">
        <v>714</v>
      </c>
      <c r="O1087" s="27" t="s">
        <v>715</v>
      </c>
      <c r="P1087" s="28"/>
      <c r="Q1087" s="27" t="s">
        <v>50</v>
      </c>
      <c r="R1087" s="27" t="s">
        <v>350</v>
      </c>
    </row>
    <row r="1088" spans="1:18" x14ac:dyDescent="0.25">
      <c r="A1088">
        <v>28719</v>
      </c>
      <c r="B1088" t="s">
        <v>216</v>
      </c>
      <c r="C1088" t="s">
        <v>217</v>
      </c>
      <c r="D1088" t="s">
        <v>17</v>
      </c>
      <c r="E1088" t="s">
        <v>64</v>
      </c>
      <c r="F1088">
        <v>51</v>
      </c>
      <c r="G1088" s="1">
        <v>42751</v>
      </c>
      <c r="I1088">
        <v>25</v>
      </c>
      <c r="J1088">
        <v>-1</v>
      </c>
      <c r="N1088" s="25" t="s">
        <v>2359</v>
      </c>
      <c r="O1088" s="25" t="s">
        <v>2360</v>
      </c>
      <c r="P1088" s="26"/>
      <c r="Q1088" s="25" t="s">
        <v>34</v>
      </c>
      <c r="R1088" s="25" t="s">
        <v>339</v>
      </c>
    </row>
    <row r="1089" spans="1:18" x14ac:dyDescent="0.25">
      <c r="A1089">
        <v>28719</v>
      </c>
      <c r="B1089" t="s">
        <v>89</v>
      </c>
      <c r="C1089" t="s">
        <v>90</v>
      </c>
      <c r="D1089" t="s">
        <v>17</v>
      </c>
      <c r="E1089" t="s">
        <v>64</v>
      </c>
      <c r="F1089">
        <v>51</v>
      </c>
      <c r="G1089" s="1">
        <v>42751</v>
      </c>
      <c r="I1089">
        <v>25</v>
      </c>
      <c r="J1089">
        <v>-1</v>
      </c>
      <c r="N1089" s="27" t="s">
        <v>2361</v>
      </c>
      <c r="O1089" s="27" t="s">
        <v>2362</v>
      </c>
      <c r="P1089" s="28"/>
      <c r="Q1089" s="27" t="s">
        <v>1466</v>
      </c>
      <c r="R1089" s="27" t="s">
        <v>350</v>
      </c>
    </row>
    <row r="1090" spans="1:18" x14ac:dyDescent="0.25">
      <c r="A1090">
        <v>28719</v>
      </c>
      <c r="B1090" t="s">
        <v>51</v>
      </c>
      <c r="C1090" t="s">
        <v>52</v>
      </c>
      <c r="D1090" t="s">
        <v>17</v>
      </c>
      <c r="E1090" t="s">
        <v>64</v>
      </c>
      <c r="F1090">
        <v>51</v>
      </c>
      <c r="G1090" s="1">
        <v>42751</v>
      </c>
      <c r="I1090">
        <v>25</v>
      </c>
      <c r="J1090">
        <v>-1</v>
      </c>
      <c r="N1090" s="25" t="s">
        <v>2363</v>
      </c>
      <c r="O1090" s="25" t="s">
        <v>2364</v>
      </c>
      <c r="P1090" s="26"/>
      <c r="Q1090" s="25" t="s">
        <v>34</v>
      </c>
      <c r="R1090" s="25" t="s">
        <v>339</v>
      </c>
    </row>
    <row r="1091" spans="1:18" x14ac:dyDescent="0.25">
      <c r="A1091">
        <v>28718</v>
      </c>
      <c r="B1091" t="s">
        <v>105</v>
      </c>
      <c r="C1091" t="s">
        <v>106</v>
      </c>
      <c r="D1091" t="s">
        <v>21</v>
      </c>
      <c r="E1091" t="s">
        <v>64</v>
      </c>
      <c r="F1091">
        <v>51</v>
      </c>
      <c r="G1091" s="1">
        <v>42751</v>
      </c>
      <c r="I1091">
        <v>82.333584000000002</v>
      </c>
      <c r="J1091">
        <v>-1</v>
      </c>
      <c r="N1091" s="27" t="s">
        <v>2365</v>
      </c>
      <c r="O1091" s="27" t="s">
        <v>2366</v>
      </c>
      <c r="P1091" s="28"/>
      <c r="Q1091" s="27" t="s">
        <v>50</v>
      </c>
      <c r="R1091" s="27" t="s">
        <v>350</v>
      </c>
    </row>
    <row r="1092" spans="1:18" x14ac:dyDescent="0.25">
      <c r="A1092">
        <v>28718</v>
      </c>
      <c r="B1092" t="s">
        <v>107</v>
      </c>
      <c r="C1092" t="s">
        <v>108</v>
      </c>
      <c r="D1092" t="s">
        <v>21</v>
      </c>
      <c r="E1092" t="s">
        <v>64</v>
      </c>
      <c r="F1092">
        <v>51</v>
      </c>
      <c r="G1092" s="1">
        <v>42751</v>
      </c>
      <c r="I1092">
        <v>89.688000000000002</v>
      </c>
      <c r="J1092">
        <v>-1</v>
      </c>
      <c r="N1092" s="25" t="s">
        <v>2367</v>
      </c>
      <c r="O1092" s="25" t="s">
        <v>2368</v>
      </c>
      <c r="P1092" s="26"/>
      <c r="Q1092" s="25" t="s">
        <v>585</v>
      </c>
      <c r="R1092" s="25" t="s">
        <v>351</v>
      </c>
    </row>
    <row r="1093" spans="1:18" x14ac:dyDescent="0.25">
      <c r="A1093">
        <v>28718</v>
      </c>
      <c r="B1093" t="s">
        <v>111</v>
      </c>
      <c r="C1093" t="s">
        <v>112</v>
      </c>
      <c r="D1093" t="s">
        <v>21</v>
      </c>
      <c r="E1093" t="s">
        <v>64</v>
      </c>
      <c r="F1093">
        <v>51</v>
      </c>
      <c r="G1093" s="1">
        <v>42751</v>
      </c>
      <c r="I1093">
        <v>108.253416</v>
      </c>
      <c r="J1093">
        <v>-1</v>
      </c>
      <c r="N1093" s="27" t="s">
        <v>2369</v>
      </c>
      <c r="O1093" s="27" t="s">
        <v>2370</v>
      </c>
      <c r="P1093" s="28"/>
      <c r="Q1093" s="27" t="s">
        <v>193</v>
      </c>
      <c r="R1093" s="27" t="s">
        <v>350</v>
      </c>
    </row>
    <row r="1094" spans="1:18" x14ac:dyDescent="0.25">
      <c r="A1094">
        <v>28718</v>
      </c>
      <c r="B1094" t="s">
        <v>109</v>
      </c>
      <c r="C1094" t="s">
        <v>110</v>
      </c>
      <c r="D1094" t="s">
        <v>21</v>
      </c>
      <c r="E1094" t="s">
        <v>64</v>
      </c>
      <c r="F1094">
        <v>51</v>
      </c>
      <c r="G1094" s="1">
        <v>42751</v>
      </c>
      <c r="I1094">
        <v>89.688000000000002</v>
      </c>
      <c r="J1094">
        <v>-1</v>
      </c>
      <c r="N1094" s="25" t="s">
        <v>2371</v>
      </c>
      <c r="O1094" s="25" t="s">
        <v>2372</v>
      </c>
      <c r="P1094" s="26"/>
      <c r="Q1094" s="25" t="s">
        <v>50</v>
      </c>
      <c r="R1094" s="25" t="s">
        <v>350</v>
      </c>
    </row>
    <row r="1095" spans="1:18" x14ac:dyDescent="0.25">
      <c r="A1095">
        <v>28718</v>
      </c>
      <c r="B1095" t="s">
        <v>62</v>
      </c>
      <c r="C1095" t="s">
        <v>63</v>
      </c>
      <c r="D1095" t="s">
        <v>50</v>
      </c>
      <c r="E1095" t="s">
        <v>64</v>
      </c>
      <c r="F1095">
        <v>51</v>
      </c>
      <c r="G1095" s="1">
        <v>42751</v>
      </c>
      <c r="I1095">
        <v>129.31039999999999</v>
      </c>
      <c r="J1095">
        <v>-1</v>
      </c>
      <c r="N1095" s="27" t="s">
        <v>2373</v>
      </c>
      <c r="O1095" s="27" t="s">
        <v>2374</v>
      </c>
      <c r="P1095" s="28"/>
      <c r="Q1095" s="27" t="s">
        <v>1072</v>
      </c>
      <c r="R1095" s="27" t="s">
        <v>350</v>
      </c>
    </row>
    <row r="1096" spans="1:18" x14ac:dyDescent="0.25">
      <c r="A1096">
        <v>28718</v>
      </c>
      <c r="B1096" t="s">
        <v>291</v>
      </c>
      <c r="C1096" t="s">
        <v>292</v>
      </c>
      <c r="D1096" t="s">
        <v>117</v>
      </c>
      <c r="E1096" t="s">
        <v>64</v>
      </c>
      <c r="F1096">
        <v>51</v>
      </c>
      <c r="G1096" s="1">
        <v>42751</v>
      </c>
      <c r="I1096">
        <v>230.63333299999999</v>
      </c>
      <c r="J1096">
        <v>-1</v>
      </c>
      <c r="N1096" s="25" t="s">
        <v>2375</v>
      </c>
      <c r="O1096" s="25" t="s">
        <v>2376</v>
      </c>
      <c r="P1096" s="26"/>
      <c r="Q1096" s="25" t="s">
        <v>1466</v>
      </c>
      <c r="R1096" s="25" t="s">
        <v>349</v>
      </c>
    </row>
    <row r="1097" spans="1:18" x14ac:dyDescent="0.25">
      <c r="A1097">
        <v>28717</v>
      </c>
      <c r="B1097" t="s">
        <v>251</v>
      </c>
      <c r="C1097" t="s">
        <v>588</v>
      </c>
      <c r="D1097" t="s">
        <v>97</v>
      </c>
      <c r="E1097">
        <v>378</v>
      </c>
      <c r="F1097">
        <v>51</v>
      </c>
      <c r="G1097" s="1">
        <v>42751</v>
      </c>
      <c r="I1097">
        <v>126.27809000000001</v>
      </c>
      <c r="J1097">
        <v>-1</v>
      </c>
      <c r="N1097" s="27" t="s">
        <v>2377</v>
      </c>
      <c r="O1097" s="27" t="s">
        <v>2378</v>
      </c>
      <c r="P1097" s="28"/>
      <c r="Q1097" s="27" t="s">
        <v>50</v>
      </c>
      <c r="R1097" s="27" t="s">
        <v>350</v>
      </c>
    </row>
    <row r="1098" spans="1:18" x14ac:dyDescent="0.25">
      <c r="A1098">
        <v>28717</v>
      </c>
      <c r="B1098" t="s">
        <v>490</v>
      </c>
      <c r="C1098" t="s">
        <v>754</v>
      </c>
      <c r="D1098" t="s">
        <v>34</v>
      </c>
      <c r="E1098">
        <v>378</v>
      </c>
      <c r="F1098">
        <v>51</v>
      </c>
      <c r="G1098" s="1">
        <v>42751</v>
      </c>
      <c r="I1098">
        <v>125.966292</v>
      </c>
      <c r="J1098">
        <v>-2</v>
      </c>
      <c r="N1098" s="25" t="s">
        <v>2379</v>
      </c>
      <c r="O1098" s="25" t="s">
        <v>2380</v>
      </c>
      <c r="P1098" s="26"/>
      <c r="Q1098" s="25" t="s">
        <v>1072</v>
      </c>
      <c r="R1098" s="25" t="s">
        <v>350</v>
      </c>
    </row>
    <row r="1099" spans="1:18" x14ac:dyDescent="0.25">
      <c r="A1099">
        <v>28716</v>
      </c>
      <c r="B1099" t="s">
        <v>218</v>
      </c>
      <c r="C1099" t="s">
        <v>219</v>
      </c>
      <c r="D1099" t="s">
        <v>33</v>
      </c>
      <c r="E1099" t="s">
        <v>64</v>
      </c>
      <c r="F1099">
        <v>51</v>
      </c>
      <c r="G1099" s="1">
        <v>42751</v>
      </c>
      <c r="I1099">
        <v>221.7225</v>
      </c>
      <c r="J1099">
        <v>-1</v>
      </c>
      <c r="N1099" s="27" t="s">
        <v>2381</v>
      </c>
      <c r="O1099" s="27" t="s">
        <v>2382</v>
      </c>
      <c r="P1099" s="28"/>
      <c r="Q1099" s="27" t="s">
        <v>447</v>
      </c>
      <c r="R1099" s="27" t="s">
        <v>350</v>
      </c>
    </row>
    <row r="1100" spans="1:18" x14ac:dyDescent="0.25">
      <c r="A1100">
        <v>28715</v>
      </c>
      <c r="B1100" t="s">
        <v>455</v>
      </c>
      <c r="C1100" t="s">
        <v>456</v>
      </c>
      <c r="D1100" t="s">
        <v>34</v>
      </c>
      <c r="E1100">
        <v>120</v>
      </c>
      <c r="F1100">
        <v>51</v>
      </c>
      <c r="G1100" s="1">
        <v>42751</v>
      </c>
      <c r="H1100">
        <v>2</v>
      </c>
      <c r="I1100">
        <v>176.388443</v>
      </c>
      <c r="J1100">
        <v>-1</v>
      </c>
      <c r="N1100" s="25" t="s">
        <v>2383</v>
      </c>
      <c r="O1100" s="25" t="s">
        <v>2384</v>
      </c>
      <c r="P1100" s="26"/>
      <c r="Q1100" s="25" t="s">
        <v>268</v>
      </c>
      <c r="R1100" s="25" t="s">
        <v>47</v>
      </c>
    </row>
    <row r="1101" spans="1:18" x14ac:dyDescent="0.25">
      <c r="A1101">
        <v>28715</v>
      </c>
      <c r="B1101" t="s">
        <v>459</v>
      </c>
      <c r="C1101" t="s">
        <v>460</v>
      </c>
      <c r="D1101" t="s">
        <v>34</v>
      </c>
      <c r="E1101">
        <v>120</v>
      </c>
      <c r="F1101">
        <v>51</v>
      </c>
      <c r="G1101" s="1">
        <v>42751</v>
      </c>
      <c r="H1101">
        <v>2</v>
      </c>
      <c r="I1101">
        <v>176.388443</v>
      </c>
      <c r="J1101">
        <v>-1</v>
      </c>
      <c r="N1101" s="27" t="s">
        <v>2385</v>
      </c>
      <c r="O1101" s="27" t="s">
        <v>2386</v>
      </c>
      <c r="P1101" s="28"/>
      <c r="Q1101" s="27" t="s">
        <v>585</v>
      </c>
      <c r="R1101" s="27" t="s">
        <v>351</v>
      </c>
    </row>
    <row r="1102" spans="1:18" x14ac:dyDescent="0.25">
      <c r="A1102">
        <v>28714</v>
      </c>
      <c r="B1102" t="s">
        <v>13</v>
      </c>
      <c r="C1102" t="s">
        <v>14</v>
      </c>
      <c r="D1102" t="s">
        <v>10</v>
      </c>
      <c r="E1102">
        <v>81</v>
      </c>
      <c r="F1102">
        <v>51</v>
      </c>
      <c r="G1102" s="1">
        <v>42751</v>
      </c>
      <c r="H1102">
        <v>2</v>
      </c>
      <c r="I1102">
        <v>94.827600000000004</v>
      </c>
      <c r="J1102">
        <v>-1</v>
      </c>
      <c r="N1102" s="25" t="s">
        <v>2387</v>
      </c>
      <c r="O1102" s="25" t="s">
        <v>2388</v>
      </c>
      <c r="P1102" s="26"/>
      <c r="Q1102" s="25" t="s">
        <v>17</v>
      </c>
      <c r="R1102" s="25" t="s">
        <v>339</v>
      </c>
    </row>
    <row r="1103" spans="1:18" x14ac:dyDescent="0.25">
      <c r="A1103">
        <v>28714</v>
      </c>
      <c r="B1103" t="s">
        <v>829</v>
      </c>
      <c r="C1103" t="s">
        <v>170</v>
      </c>
      <c r="D1103" t="s">
        <v>34</v>
      </c>
      <c r="E1103">
        <v>81</v>
      </c>
      <c r="F1103">
        <v>51</v>
      </c>
      <c r="G1103" s="1">
        <v>42751</v>
      </c>
      <c r="H1103">
        <v>2</v>
      </c>
      <c r="I1103">
        <v>140.308989</v>
      </c>
      <c r="J1103">
        <v>-1</v>
      </c>
      <c r="N1103" s="27" t="s">
        <v>355</v>
      </c>
      <c r="O1103" s="27" t="s">
        <v>356</v>
      </c>
      <c r="P1103" s="28"/>
      <c r="Q1103" s="27" t="s">
        <v>33</v>
      </c>
      <c r="R1103" s="27" t="s">
        <v>349</v>
      </c>
    </row>
    <row r="1104" spans="1:18" x14ac:dyDescent="0.25">
      <c r="A1104">
        <v>28714</v>
      </c>
      <c r="B1104" t="s">
        <v>251</v>
      </c>
      <c r="C1104" t="s">
        <v>588</v>
      </c>
      <c r="D1104" t="s">
        <v>97</v>
      </c>
      <c r="E1104">
        <v>81</v>
      </c>
      <c r="F1104">
        <v>51</v>
      </c>
      <c r="G1104" s="1">
        <v>42751</v>
      </c>
      <c r="H1104">
        <v>2</v>
      </c>
      <c r="I1104">
        <v>126.27809000000001</v>
      </c>
      <c r="J1104">
        <v>-4</v>
      </c>
      <c r="N1104" s="25" t="s">
        <v>594</v>
      </c>
      <c r="O1104" s="25" t="s">
        <v>595</v>
      </c>
      <c r="P1104" s="26"/>
      <c r="Q1104" s="25" t="s">
        <v>44</v>
      </c>
      <c r="R1104" s="25" t="s">
        <v>348</v>
      </c>
    </row>
    <row r="1105" spans="1:18" x14ac:dyDescent="0.25">
      <c r="A1105">
        <v>28713</v>
      </c>
      <c r="B1105" t="s">
        <v>829</v>
      </c>
      <c r="C1105" t="s">
        <v>170</v>
      </c>
      <c r="D1105" t="s">
        <v>34</v>
      </c>
      <c r="E1105">
        <v>391</v>
      </c>
      <c r="F1105">
        <v>51</v>
      </c>
      <c r="G1105" s="1">
        <v>42751</v>
      </c>
      <c r="I1105">
        <v>140.308989</v>
      </c>
      <c r="J1105">
        <v>-5</v>
      </c>
      <c r="N1105" s="27" t="s">
        <v>627</v>
      </c>
      <c r="O1105" s="27" t="s">
        <v>628</v>
      </c>
      <c r="P1105" s="28"/>
      <c r="Q1105" s="27" t="s">
        <v>33</v>
      </c>
      <c r="R1105" s="27" t="s">
        <v>349</v>
      </c>
    </row>
    <row r="1106" spans="1:18" x14ac:dyDescent="0.25">
      <c r="A1106">
        <v>28713</v>
      </c>
      <c r="B1106" t="s">
        <v>486</v>
      </c>
      <c r="C1106" t="s">
        <v>487</v>
      </c>
      <c r="D1106" t="s">
        <v>97</v>
      </c>
      <c r="E1106">
        <v>391</v>
      </c>
      <c r="F1106">
        <v>51</v>
      </c>
      <c r="G1106" s="1">
        <v>42751</v>
      </c>
      <c r="I1106">
        <v>125.966292</v>
      </c>
      <c r="J1106">
        <v>-5</v>
      </c>
      <c r="N1106" s="25" t="s">
        <v>2389</v>
      </c>
      <c r="O1106" s="25" t="s">
        <v>2390</v>
      </c>
      <c r="P1106" s="26"/>
      <c r="Q1106" s="25" t="s">
        <v>996</v>
      </c>
      <c r="R1106" s="25" t="s">
        <v>348</v>
      </c>
    </row>
    <row r="1107" spans="1:18" x14ac:dyDescent="0.25">
      <c r="A1107">
        <v>28713</v>
      </c>
      <c r="B1107" t="s">
        <v>251</v>
      </c>
      <c r="C1107" t="s">
        <v>588</v>
      </c>
      <c r="D1107" t="s">
        <v>97</v>
      </c>
      <c r="E1107">
        <v>391</v>
      </c>
      <c r="F1107">
        <v>51</v>
      </c>
      <c r="G1107" s="1">
        <v>42751</v>
      </c>
      <c r="I1107">
        <v>126.27809000000001</v>
      </c>
      <c r="J1107">
        <v>-10</v>
      </c>
      <c r="N1107" s="27" t="s">
        <v>2391</v>
      </c>
      <c r="O1107" s="27" t="s">
        <v>1150</v>
      </c>
      <c r="P1107" s="28"/>
      <c r="Q1107" s="27" t="s">
        <v>97</v>
      </c>
      <c r="R1107" s="27" t="s">
        <v>339</v>
      </c>
    </row>
    <row r="1108" spans="1:18" x14ac:dyDescent="0.25">
      <c r="A1108">
        <v>28713</v>
      </c>
      <c r="B1108" t="s">
        <v>151</v>
      </c>
      <c r="C1108" t="s">
        <v>152</v>
      </c>
      <c r="D1108" t="s">
        <v>34</v>
      </c>
      <c r="E1108">
        <v>391</v>
      </c>
      <c r="F1108">
        <v>51</v>
      </c>
      <c r="G1108" s="1">
        <v>42751</v>
      </c>
      <c r="I1108">
        <v>157.85874799999999</v>
      </c>
      <c r="J1108">
        <v>-10</v>
      </c>
      <c r="N1108" s="25" t="s">
        <v>2392</v>
      </c>
      <c r="O1108" s="25" t="s">
        <v>2393</v>
      </c>
      <c r="P1108" s="26"/>
      <c r="Q1108" s="25" t="s">
        <v>74</v>
      </c>
      <c r="R1108" s="25" t="s">
        <v>339</v>
      </c>
    </row>
    <row r="1109" spans="1:18" x14ac:dyDescent="0.25">
      <c r="A1109">
        <v>28712</v>
      </c>
      <c r="B1109" t="s">
        <v>457</v>
      </c>
      <c r="C1109" t="s">
        <v>458</v>
      </c>
      <c r="D1109" t="s">
        <v>34</v>
      </c>
      <c r="E1109">
        <v>551</v>
      </c>
      <c r="F1109">
        <v>51</v>
      </c>
      <c r="G1109" s="1">
        <v>42751</v>
      </c>
      <c r="I1109">
        <v>176.388443</v>
      </c>
      <c r="J1109">
        <v>-1</v>
      </c>
      <c r="N1109" s="27" t="s">
        <v>2394</v>
      </c>
      <c r="O1109" s="27" t="s">
        <v>2395</v>
      </c>
      <c r="P1109" s="28"/>
      <c r="Q1109" s="27" t="s">
        <v>268</v>
      </c>
      <c r="R1109" s="27" t="s">
        <v>47</v>
      </c>
    </row>
    <row r="1110" spans="1:18" x14ac:dyDescent="0.25">
      <c r="A1110">
        <v>28711</v>
      </c>
      <c r="B1110" t="s">
        <v>361</v>
      </c>
      <c r="C1110" t="s">
        <v>362</v>
      </c>
      <c r="D1110" t="s">
        <v>50</v>
      </c>
      <c r="E1110">
        <v>279</v>
      </c>
      <c r="F1110">
        <v>51</v>
      </c>
      <c r="G1110" s="1">
        <v>42751</v>
      </c>
      <c r="I1110">
        <v>28.86</v>
      </c>
      <c r="J1110">
        <v>-1</v>
      </c>
      <c r="N1110" s="25" t="s">
        <v>2396</v>
      </c>
      <c r="O1110" s="25" t="s">
        <v>2397</v>
      </c>
      <c r="P1110" s="26">
        <v>42623</v>
      </c>
      <c r="Q1110" s="25" t="s">
        <v>268</v>
      </c>
      <c r="R1110" s="25" t="s">
        <v>47</v>
      </c>
    </row>
    <row r="1111" spans="1:18" x14ac:dyDescent="0.25">
      <c r="A1111">
        <v>28711</v>
      </c>
      <c r="B1111" t="s">
        <v>155</v>
      </c>
      <c r="C1111" t="s">
        <v>156</v>
      </c>
      <c r="D1111" t="s">
        <v>100</v>
      </c>
      <c r="E1111">
        <v>279</v>
      </c>
      <c r="F1111">
        <v>51</v>
      </c>
      <c r="G1111" s="1">
        <v>42751</v>
      </c>
      <c r="I1111">
        <v>210.46709999999999</v>
      </c>
      <c r="J1111">
        <v>-1</v>
      </c>
      <c r="N1111" s="27" t="s">
        <v>2398</v>
      </c>
      <c r="O1111" s="27" t="s">
        <v>2399</v>
      </c>
      <c r="P1111" s="28"/>
      <c r="Q1111" s="27" t="s">
        <v>450</v>
      </c>
      <c r="R1111" s="27" t="s">
        <v>351</v>
      </c>
    </row>
    <row r="1112" spans="1:18" x14ac:dyDescent="0.25">
      <c r="A1112">
        <v>28710</v>
      </c>
      <c r="B1112" t="s">
        <v>139</v>
      </c>
      <c r="C1112" t="s">
        <v>140</v>
      </c>
      <c r="D1112" t="s">
        <v>34</v>
      </c>
      <c r="E1112" t="s">
        <v>64</v>
      </c>
      <c r="F1112">
        <v>51</v>
      </c>
      <c r="G1112" s="1">
        <v>42751</v>
      </c>
      <c r="I1112">
        <v>338.96988800000003</v>
      </c>
      <c r="J1112">
        <v>-1</v>
      </c>
      <c r="N1112" s="25" t="s">
        <v>2400</v>
      </c>
      <c r="O1112" s="25" t="s">
        <v>2401</v>
      </c>
      <c r="P1112" s="26"/>
      <c r="Q1112" s="25" t="s">
        <v>10</v>
      </c>
      <c r="R1112" s="25" t="s">
        <v>351</v>
      </c>
    </row>
    <row r="1113" spans="1:18" x14ac:dyDescent="0.25">
      <c r="A1113">
        <v>28709</v>
      </c>
      <c r="B1113" t="s">
        <v>214</v>
      </c>
      <c r="C1113" t="s">
        <v>215</v>
      </c>
      <c r="D1113" t="s">
        <v>17</v>
      </c>
      <c r="E1113">
        <v>99</v>
      </c>
      <c r="F1113">
        <v>51</v>
      </c>
      <c r="G1113" s="1">
        <v>42751</v>
      </c>
      <c r="I1113">
        <v>12</v>
      </c>
      <c r="J1113">
        <v>-2</v>
      </c>
      <c r="N1113" s="27" t="s">
        <v>2402</v>
      </c>
      <c r="O1113" s="27" t="s">
        <v>2403</v>
      </c>
      <c r="P1113" s="28"/>
      <c r="Q1113" s="27" t="s">
        <v>18</v>
      </c>
      <c r="R1113" s="27" t="s">
        <v>47</v>
      </c>
    </row>
    <row r="1114" spans="1:18" x14ac:dyDescent="0.25">
      <c r="A1114">
        <v>28709</v>
      </c>
      <c r="B1114" t="s">
        <v>216</v>
      </c>
      <c r="C1114" t="s">
        <v>217</v>
      </c>
      <c r="D1114" t="s">
        <v>17</v>
      </c>
      <c r="E1114">
        <v>99</v>
      </c>
      <c r="F1114">
        <v>51</v>
      </c>
      <c r="G1114" s="1">
        <v>42751</v>
      </c>
      <c r="I1114">
        <v>12</v>
      </c>
      <c r="J1114">
        <v>-2</v>
      </c>
      <c r="N1114" s="25" t="s">
        <v>2404</v>
      </c>
      <c r="O1114" s="25" t="s">
        <v>2405</v>
      </c>
      <c r="P1114" s="26"/>
      <c r="Q1114" s="25" t="s">
        <v>50</v>
      </c>
      <c r="R1114" s="25" t="s">
        <v>350</v>
      </c>
    </row>
    <row r="1115" spans="1:18" x14ac:dyDescent="0.25">
      <c r="A1115">
        <v>28709</v>
      </c>
      <c r="B1115" t="s">
        <v>89</v>
      </c>
      <c r="C1115" t="s">
        <v>90</v>
      </c>
      <c r="D1115" t="s">
        <v>17</v>
      </c>
      <c r="E1115">
        <v>99</v>
      </c>
      <c r="F1115">
        <v>51</v>
      </c>
      <c r="G1115" s="1">
        <v>42751</v>
      </c>
      <c r="I1115">
        <v>12</v>
      </c>
      <c r="J1115">
        <v>-2</v>
      </c>
      <c r="N1115" s="27" t="s">
        <v>994</v>
      </c>
      <c r="O1115" s="27" t="s">
        <v>995</v>
      </c>
      <c r="P1115" s="28"/>
      <c r="Q1115" s="27" t="s">
        <v>996</v>
      </c>
      <c r="R1115" s="27" t="s">
        <v>348</v>
      </c>
    </row>
    <row r="1116" spans="1:18" x14ac:dyDescent="0.25">
      <c r="A1116">
        <v>28709</v>
      </c>
      <c r="B1116" t="s">
        <v>51</v>
      </c>
      <c r="C1116" t="s">
        <v>52</v>
      </c>
      <c r="D1116" t="s">
        <v>17</v>
      </c>
      <c r="E1116">
        <v>99</v>
      </c>
      <c r="F1116">
        <v>51</v>
      </c>
      <c r="G1116" s="1">
        <v>42751</v>
      </c>
      <c r="I1116">
        <v>12</v>
      </c>
      <c r="J1116">
        <v>-2</v>
      </c>
      <c r="N1116" s="25" t="s">
        <v>2406</v>
      </c>
      <c r="O1116" s="25" t="s">
        <v>2407</v>
      </c>
      <c r="P1116" s="26"/>
      <c r="Q1116" s="25" t="s">
        <v>122</v>
      </c>
      <c r="R1116" s="25" t="s">
        <v>349</v>
      </c>
    </row>
    <row r="1117" spans="1:18" x14ac:dyDescent="0.25">
      <c r="A1117">
        <v>28708</v>
      </c>
      <c r="B1117" t="s">
        <v>187</v>
      </c>
      <c r="C1117" t="s">
        <v>188</v>
      </c>
      <c r="D1117" t="s">
        <v>34</v>
      </c>
      <c r="E1117" t="s">
        <v>64</v>
      </c>
      <c r="F1117">
        <v>51</v>
      </c>
      <c r="G1117" s="1">
        <v>42749</v>
      </c>
      <c r="I1117">
        <v>341.35617999999999</v>
      </c>
      <c r="J1117">
        <v>-1</v>
      </c>
      <c r="N1117" s="27" t="s">
        <v>2408</v>
      </c>
      <c r="O1117" s="27" t="s">
        <v>2409</v>
      </c>
      <c r="P1117" s="28"/>
      <c r="Q1117" s="27" t="s">
        <v>21</v>
      </c>
      <c r="R1117" s="27" t="s">
        <v>348</v>
      </c>
    </row>
    <row r="1118" spans="1:18" x14ac:dyDescent="0.25">
      <c r="A1118">
        <v>28707</v>
      </c>
      <c r="B1118" t="s">
        <v>829</v>
      </c>
      <c r="C1118" t="s">
        <v>170</v>
      </c>
      <c r="D1118" t="s">
        <v>34</v>
      </c>
      <c r="E1118">
        <v>299</v>
      </c>
      <c r="F1118">
        <v>51</v>
      </c>
      <c r="G1118" s="1">
        <v>42749</v>
      </c>
      <c r="I1118">
        <v>140.308989</v>
      </c>
      <c r="J1118">
        <v>-2</v>
      </c>
      <c r="N1118" s="25" t="s">
        <v>700</v>
      </c>
      <c r="O1118" s="25" t="s">
        <v>701</v>
      </c>
      <c r="P1118" s="26"/>
      <c r="Q1118" s="25" t="s">
        <v>585</v>
      </c>
      <c r="R1118" s="25" t="s">
        <v>351</v>
      </c>
    </row>
    <row r="1119" spans="1:18" x14ac:dyDescent="0.25">
      <c r="A1119">
        <v>28706</v>
      </c>
      <c r="B1119" t="s">
        <v>912</v>
      </c>
      <c r="C1119" t="s">
        <v>913</v>
      </c>
      <c r="D1119" t="s">
        <v>33</v>
      </c>
      <c r="E1119">
        <v>16</v>
      </c>
      <c r="F1119">
        <v>51</v>
      </c>
      <c r="G1119" s="1">
        <v>42749</v>
      </c>
      <c r="I1119">
        <v>511.34</v>
      </c>
      <c r="J1119">
        <v>-1</v>
      </c>
      <c r="N1119" s="27" t="s">
        <v>2410</v>
      </c>
      <c r="O1119" s="27" t="s">
        <v>2411</v>
      </c>
      <c r="P1119" s="28"/>
      <c r="Q1119" s="27" t="s">
        <v>50</v>
      </c>
      <c r="R1119" s="27" t="s">
        <v>350</v>
      </c>
    </row>
    <row r="1120" spans="1:18" x14ac:dyDescent="0.25">
      <c r="A1120">
        <v>28706</v>
      </c>
      <c r="B1120" t="s">
        <v>118</v>
      </c>
      <c r="C1120" t="s">
        <v>119</v>
      </c>
      <c r="D1120" t="s">
        <v>21</v>
      </c>
      <c r="E1120">
        <v>16</v>
      </c>
      <c r="F1120">
        <v>51</v>
      </c>
      <c r="G1120" s="1">
        <v>42749</v>
      </c>
      <c r="I1120">
        <v>221.99556000000001</v>
      </c>
      <c r="J1120">
        <v>-1</v>
      </c>
      <c r="N1120" s="25" t="s">
        <v>696</v>
      </c>
      <c r="O1120" s="25" t="s">
        <v>697</v>
      </c>
      <c r="P1120" s="26"/>
      <c r="Q1120" s="25" t="s">
        <v>585</v>
      </c>
      <c r="R1120" s="25" t="s">
        <v>351</v>
      </c>
    </row>
    <row r="1121" spans="1:18" x14ac:dyDescent="0.25">
      <c r="A1121">
        <v>28706</v>
      </c>
      <c r="B1121" t="s">
        <v>829</v>
      </c>
      <c r="C1121" t="s">
        <v>170</v>
      </c>
      <c r="D1121" t="s">
        <v>34</v>
      </c>
      <c r="E1121">
        <v>16</v>
      </c>
      <c r="F1121">
        <v>51</v>
      </c>
      <c r="G1121" s="1">
        <v>42749</v>
      </c>
      <c r="I1121">
        <v>124.875</v>
      </c>
      <c r="J1121">
        <v>-4</v>
      </c>
      <c r="N1121" s="27" t="s">
        <v>2412</v>
      </c>
      <c r="O1121" s="27" t="s">
        <v>2413</v>
      </c>
      <c r="P1121" s="28"/>
      <c r="Q1121" s="27" t="s">
        <v>50</v>
      </c>
      <c r="R1121" s="27" t="s">
        <v>350</v>
      </c>
    </row>
    <row r="1122" spans="1:18" x14ac:dyDescent="0.25">
      <c r="A1122">
        <v>28696</v>
      </c>
      <c r="B1122" t="s">
        <v>251</v>
      </c>
      <c r="C1122" t="s">
        <v>588</v>
      </c>
      <c r="D1122" t="s">
        <v>97</v>
      </c>
      <c r="E1122" t="s">
        <v>64</v>
      </c>
      <c r="F1122">
        <v>4</v>
      </c>
      <c r="G1122" s="1">
        <v>42749</v>
      </c>
      <c r="I1122">
        <v>176.78932599999999</v>
      </c>
      <c r="J1122">
        <v>6</v>
      </c>
      <c r="N1122" s="25" t="s">
        <v>2414</v>
      </c>
      <c r="O1122" s="25" t="s">
        <v>2415</v>
      </c>
      <c r="P1122" s="26"/>
      <c r="Q1122" s="25" t="s">
        <v>50</v>
      </c>
      <c r="R1122" s="25" t="s">
        <v>350</v>
      </c>
    </row>
    <row r="1123" spans="1:18" x14ac:dyDescent="0.25">
      <c r="A1123">
        <v>28705</v>
      </c>
      <c r="B1123" t="s">
        <v>168</v>
      </c>
      <c r="C1123" t="s">
        <v>169</v>
      </c>
      <c r="D1123" t="s">
        <v>463</v>
      </c>
      <c r="E1123">
        <v>80</v>
      </c>
      <c r="F1123">
        <v>51</v>
      </c>
      <c r="G1123" s="1">
        <v>42749</v>
      </c>
      <c r="I1123">
        <v>136.01459</v>
      </c>
      <c r="J1123">
        <v>-1</v>
      </c>
      <c r="N1123" s="27" t="s">
        <v>2416</v>
      </c>
      <c r="O1123" s="27" t="s">
        <v>2417</v>
      </c>
      <c r="P1123" s="28"/>
      <c r="Q1123" s="27" t="s">
        <v>50</v>
      </c>
      <c r="R1123" s="27" t="s">
        <v>350</v>
      </c>
    </row>
    <row r="1124" spans="1:18" x14ac:dyDescent="0.25">
      <c r="A1124">
        <v>28705</v>
      </c>
      <c r="B1124" t="s">
        <v>31</v>
      </c>
      <c r="C1124" t="s">
        <v>32</v>
      </c>
      <c r="D1124" t="s">
        <v>33</v>
      </c>
      <c r="E1124">
        <v>80</v>
      </c>
      <c r="F1124">
        <v>51</v>
      </c>
      <c r="G1124" s="1">
        <v>42749</v>
      </c>
      <c r="I1124">
        <v>248.23636400000001</v>
      </c>
      <c r="J1124">
        <v>-3</v>
      </c>
      <c r="N1124" s="25" t="s">
        <v>698</v>
      </c>
      <c r="O1124" s="25" t="s">
        <v>699</v>
      </c>
      <c r="P1124" s="26"/>
      <c r="Q1124" s="25" t="s">
        <v>585</v>
      </c>
      <c r="R1124" s="25" t="s">
        <v>351</v>
      </c>
    </row>
    <row r="1125" spans="1:18" x14ac:dyDescent="0.25">
      <c r="A1125">
        <v>28704</v>
      </c>
      <c r="B1125" t="s">
        <v>37</v>
      </c>
      <c r="C1125" t="s">
        <v>38</v>
      </c>
      <c r="D1125" t="s">
        <v>21</v>
      </c>
      <c r="E1125">
        <v>418</v>
      </c>
      <c r="F1125">
        <v>51</v>
      </c>
      <c r="G1125" s="1">
        <v>42749</v>
      </c>
      <c r="I1125">
        <v>132.28209699999999</v>
      </c>
      <c r="J1125">
        <v>-1</v>
      </c>
      <c r="N1125" s="27" t="s">
        <v>651</v>
      </c>
      <c r="O1125" s="27" t="s">
        <v>652</v>
      </c>
      <c r="P1125" s="28"/>
      <c r="Q1125" s="27" t="s">
        <v>117</v>
      </c>
      <c r="R1125" s="27" t="s">
        <v>350</v>
      </c>
    </row>
    <row r="1126" spans="1:18" x14ac:dyDescent="0.25">
      <c r="A1126">
        <v>28704</v>
      </c>
      <c r="B1126" t="s">
        <v>417</v>
      </c>
      <c r="C1126" t="s">
        <v>418</v>
      </c>
      <c r="D1126" t="s">
        <v>50</v>
      </c>
      <c r="E1126">
        <v>418</v>
      </c>
      <c r="F1126">
        <v>51</v>
      </c>
      <c r="G1126" s="1">
        <v>42749</v>
      </c>
      <c r="I1126">
        <v>101.75</v>
      </c>
      <c r="J1126">
        <v>-1</v>
      </c>
      <c r="N1126" s="25" t="s">
        <v>649</v>
      </c>
      <c r="O1126" s="25" t="s">
        <v>650</v>
      </c>
      <c r="P1126" s="26"/>
      <c r="Q1126" s="25" t="s">
        <v>117</v>
      </c>
      <c r="R1126" s="25" t="s">
        <v>350</v>
      </c>
    </row>
    <row r="1127" spans="1:18" x14ac:dyDescent="0.25">
      <c r="A1127">
        <v>28704</v>
      </c>
      <c r="B1127" t="s">
        <v>620</v>
      </c>
      <c r="C1127" t="s">
        <v>621</v>
      </c>
      <c r="D1127" t="s">
        <v>117</v>
      </c>
      <c r="E1127">
        <v>418</v>
      </c>
      <c r="F1127">
        <v>51</v>
      </c>
      <c r="G1127" s="1">
        <v>42749</v>
      </c>
      <c r="I1127">
        <v>31.08</v>
      </c>
      <c r="J1127">
        <v>-1</v>
      </c>
      <c r="N1127" s="27" t="s">
        <v>2418</v>
      </c>
      <c r="O1127" s="27" t="s">
        <v>2419</v>
      </c>
      <c r="P1127" s="28"/>
      <c r="Q1127" s="27" t="s">
        <v>50</v>
      </c>
      <c r="R1127" s="27" t="s">
        <v>350</v>
      </c>
    </row>
    <row r="1128" spans="1:18" x14ac:dyDescent="0.25">
      <c r="A1128">
        <v>28704</v>
      </c>
      <c r="B1128" t="s">
        <v>507</v>
      </c>
      <c r="C1128" t="s">
        <v>508</v>
      </c>
      <c r="D1128" t="s">
        <v>50</v>
      </c>
      <c r="E1128">
        <v>418</v>
      </c>
      <c r="F1128">
        <v>51</v>
      </c>
      <c r="G1128" s="1">
        <v>42749</v>
      </c>
      <c r="I1128">
        <v>223.85</v>
      </c>
      <c r="J1128">
        <v>-1</v>
      </c>
      <c r="N1128" s="25" t="s">
        <v>2420</v>
      </c>
      <c r="O1128" s="25" t="s">
        <v>2421</v>
      </c>
      <c r="P1128" s="26"/>
      <c r="Q1128" s="25" t="s">
        <v>50</v>
      </c>
      <c r="R1128" s="25" t="s">
        <v>350</v>
      </c>
    </row>
    <row r="1129" spans="1:18" x14ac:dyDescent="0.25">
      <c r="A1129">
        <v>28703</v>
      </c>
      <c r="B1129" t="s">
        <v>425</v>
      </c>
      <c r="C1129" t="s">
        <v>426</v>
      </c>
      <c r="D1129" t="s">
        <v>461</v>
      </c>
      <c r="E1129" t="s">
        <v>64</v>
      </c>
      <c r="F1129">
        <v>51</v>
      </c>
      <c r="G1129" s="1">
        <v>42749</v>
      </c>
      <c r="I1129">
        <v>46.62</v>
      </c>
      <c r="J1129">
        <v>-1</v>
      </c>
      <c r="N1129" s="27" t="s">
        <v>2422</v>
      </c>
      <c r="O1129" s="27" t="s">
        <v>2423</v>
      </c>
      <c r="P1129" s="28"/>
      <c r="Q1129" s="27" t="s">
        <v>50</v>
      </c>
      <c r="R1129" s="27" t="s">
        <v>350</v>
      </c>
    </row>
    <row r="1130" spans="1:18" x14ac:dyDescent="0.25">
      <c r="A1130">
        <v>28703</v>
      </c>
      <c r="B1130" t="s">
        <v>419</v>
      </c>
      <c r="C1130" t="s">
        <v>420</v>
      </c>
      <c r="D1130" t="s">
        <v>461</v>
      </c>
      <c r="E1130" t="s">
        <v>64</v>
      </c>
      <c r="F1130">
        <v>51</v>
      </c>
      <c r="G1130" s="1">
        <v>42749</v>
      </c>
      <c r="I1130">
        <v>48.914858000000002</v>
      </c>
      <c r="J1130">
        <v>-1</v>
      </c>
      <c r="N1130" s="25" t="s">
        <v>2424</v>
      </c>
      <c r="O1130" s="25" t="s">
        <v>2425</v>
      </c>
      <c r="P1130" s="26"/>
      <c r="Q1130" s="25" t="s">
        <v>50</v>
      </c>
      <c r="R1130" s="25" t="s">
        <v>350</v>
      </c>
    </row>
    <row r="1131" spans="1:18" x14ac:dyDescent="0.25">
      <c r="A1131">
        <v>28703</v>
      </c>
      <c r="B1131" t="s">
        <v>423</v>
      </c>
      <c r="C1131" t="s">
        <v>424</v>
      </c>
      <c r="D1131" t="s">
        <v>461</v>
      </c>
      <c r="E1131" t="s">
        <v>64</v>
      </c>
      <c r="F1131">
        <v>51</v>
      </c>
      <c r="G1131" s="1">
        <v>42749</v>
      </c>
      <c r="I1131">
        <v>48.914858000000002</v>
      </c>
      <c r="J1131">
        <v>-1</v>
      </c>
      <c r="N1131" s="27" t="s">
        <v>2426</v>
      </c>
      <c r="O1131" s="27" t="s">
        <v>2427</v>
      </c>
      <c r="P1131" s="28"/>
      <c r="Q1131" s="27" t="s">
        <v>268</v>
      </c>
      <c r="R1131" s="27" t="s">
        <v>47</v>
      </c>
    </row>
    <row r="1132" spans="1:18" x14ac:dyDescent="0.25">
      <c r="A1132">
        <v>28703</v>
      </c>
      <c r="B1132" t="s">
        <v>421</v>
      </c>
      <c r="C1132" t="s">
        <v>422</v>
      </c>
      <c r="D1132" t="s">
        <v>461</v>
      </c>
      <c r="E1132" t="s">
        <v>64</v>
      </c>
      <c r="F1132">
        <v>51</v>
      </c>
      <c r="G1132" s="1">
        <v>42749</v>
      </c>
      <c r="I1132">
        <v>48.914858000000002</v>
      </c>
      <c r="J1132">
        <v>-1</v>
      </c>
      <c r="N1132" s="25" t="s">
        <v>990</v>
      </c>
      <c r="O1132" s="25" t="s">
        <v>991</v>
      </c>
      <c r="P1132" s="26"/>
      <c r="Q1132" s="25" t="s">
        <v>117</v>
      </c>
      <c r="R1132" s="25" t="s">
        <v>350</v>
      </c>
    </row>
    <row r="1133" spans="1:18" x14ac:dyDescent="0.25">
      <c r="A1133">
        <v>28702</v>
      </c>
      <c r="B1133" t="s">
        <v>218</v>
      </c>
      <c r="C1133" t="s">
        <v>219</v>
      </c>
      <c r="D1133" t="s">
        <v>33</v>
      </c>
      <c r="E1133">
        <v>44</v>
      </c>
      <c r="F1133">
        <v>51</v>
      </c>
      <c r="G1133" s="1">
        <v>42749</v>
      </c>
      <c r="I1133">
        <v>201.565909</v>
      </c>
      <c r="J1133">
        <v>-1</v>
      </c>
      <c r="N1133" s="27" t="s">
        <v>2428</v>
      </c>
      <c r="O1133" s="27" t="s">
        <v>2429</v>
      </c>
      <c r="P1133" s="28"/>
      <c r="Q1133" s="27" t="s">
        <v>117</v>
      </c>
      <c r="R1133" s="27" t="s">
        <v>350</v>
      </c>
    </row>
    <row r="1134" spans="1:18" x14ac:dyDescent="0.25">
      <c r="A1134">
        <v>28702</v>
      </c>
      <c r="B1134" t="s">
        <v>194</v>
      </c>
      <c r="C1134" t="s">
        <v>414</v>
      </c>
      <c r="D1134" t="s">
        <v>33</v>
      </c>
      <c r="E1134">
        <v>44</v>
      </c>
      <c r="F1134">
        <v>51</v>
      </c>
      <c r="G1134" s="1">
        <v>42749</v>
      </c>
      <c r="I1134">
        <v>166.5</v>
      </c>
      <c r="J1134">
        <v>-1</v>
      </c>
      <c r="N1134" s="25" t="s">
        <v>2430</v>
      </c>
      <c r="O1134" s="25" t="s">
        <v>2431</v>
      </c>
      <c r="P1134" s="26"/>
      <c r="Q1134" s="25" t="s">
        <v>41</v>
      </c>
      <c r="R1134" s="25" t="s">
        <v>350</v>
      </c>
    </row>
    <row r="1135" spans="1:18" x14ac:dyDescent="0.25">
      <c r="A1135">
        <v>28701</v>
      </c>
      <c r="B1135" t="s">
        <v>490</v>
      </c>
      <c r="C1135" t="s">
        <v>754</v>
      </c>
      <c r="D1135" t="s">
        <v>34</v>
      </c>
      <c r="E1135" t="s">
        <v>64</v>
      </c>
      <c r="F1135">
        <v>51</v>
      </c>
      <c r="G1135" s="1">
        <v>42749</v>
      </c>
      <c r="I1135">
        <v>176.35280900000001</v>
      </c>
      <c r="J1135">
        <v>-1</v>
      </c>
      <c r="N1135" s="27" t="s">
        <v>2432</v>
      </c>
      <c r="O1135" s="27" t="s">
        <v>2433</v>
      </c>
      <c r="P1135" s="28"/>
      <c r="Q1135" s="27" t="s">
        <v>17</v>
      </c>
      <c r="R1135" s="27" t="s">
        <v>339</v>
      </c>
    </row>
    <row r="1136" spans="1:18" x14ac:dyDescent="0.25">
      <c r="A1136">
        <v>28700</v>
      </c>
      <c r="B1136" t="s">
        <v>379</v>
      </c>
      <c r="C1136" t="s">
        <v>626</v>
      </c>
      <c r="D1136" t="s">
        <v>34</v>
      </c>
      <c r="E1136">
        <v>378</v>
      </c>
      <c r="F1136">
        <v>51</v>
      </c>
      <c r="G1136" s="1">
        <v>42749</v>
      </c>
      <c r="I1136">
        <v>164.62921399999999</v>
      </c>
      <c r="J1136">
        <v>-1</v>
      </c>
      <c r="N1136" s="25" t="s">
        <v>2434</v>
      </c>
      <c r="O1136" s="25" t="s">
        <v>2435</v>
      </c>
      <c r="P1136" s="26"/>
      <c r="Q1136" s="25" t="s">
        <v>17</v>
      </c>
      <c r="R1136" s="25" t="s">
        <v>339</v>
      </c>
    </row>
    <row r="1137" spans="1:18" x14ac:dyDescent="0.25">
      <c r="A1137">
        <v>28699</v>
      </c>
      <c r="B1137" t="s">
        <v>251</v>
      </c>
      <c r="C1137" t="s">
        <v>588</v>
      </c>
      <c r="D1137" t="s">
        <v>97</v>
      </c>
      <c r="E1137" t="s">
        <v>64</v>
      </c>
      <c r="F1137">
        <v>51</v>
      </c>
      <c r="G1137" s="1">
        <v>42749</v>
      </c>
      <c r="I1137">
        <v>176.78932599999999</v>
      </c>
      <c r="J1137">
        <v>-5</v>
      </c>
      <c r="N1137" s="27" t="s">
        <v>2436</v>
      </c>
      <c r="O1137" s="27" t="s">
        <v>2437</v>
      </c>
      <c r="P1137" s="28"/>
      <c r="Q1137" s="27" t="s">
        <v>193</v>
      </c>
      <c r="R1137" s="27" t="s">
        <v>350</v>
      </c>
    </row>
    <row r="1138" spans="1:18" x14ac:dyDescent="0.25">
      <c r="A1138">
        <v>28698</v>
      </c>
      <c r="B1138" t="s">
        <v>251</v>
      </c>
      <c r="C1138" t="s">
        <v>588</v>
      </c>
      <c r="D1138" t="s">
        <v>97</v>
      </c>
      <c r="E1138">
        <v>47</v>
      </c>
      <c r="F1138">
        <v>51</v>
      </c>
      <c r="G1138" s="1">
        <v>42749</v>
      </c>
      <c r="I1138">
        <v>126.27809000000001</v>
      </c>
      <c r="J1138">
        <v>-1</v>
      </c>
      <c r="N1138" s="25" t="s">
        <v>2438</v>
      </c>
      <c r="O1138" s="25" t="s">
        <v>1735</v>
      </c>
      <c r="P1138" s="26"/>
      <c r="Q1138" s="25" t="s">
        <v>1810</v>
      </c>
      <c r="R1138" s="25" t="s">
        <v>339</v>
      </c>
    </row>
    <row r="1139" spans="1:18" x14ac:dyDescent="0.25">
      <c r="A1139">
        <v>28697</v>
      </c>
      <c r="B1139" t="s">
        <v>251</v>
      </c>
      <c r="C1139" t="s">
        <v>588</v>
      </c>
      <c r="D1139" t="s">
        <v>97</v>
      </c>
      <c r="E1139">
        <v>503</v>
      </c>
      <c r="F1139">
        <v>51</v>
      </c>
      <c r="G1139" s="1">
        <v>42749</v>
      </c>
      <c r="H1139">
        <v>2</v>
      </c>
      <c r="I1139">
        <v>126.27809000000001</v>
      </c>
      <c r="J1139">
        <v>-3</v>
      </c>
      <c r="N1139" s="27" t="s">
        <v>2439</v>
      </c>
      <c r="O1139" s="27" t="s">
        <v>2440</v>
      </c>
      <c r="P1139" s="28"/>
      <c r="Q1139" s="27" t="s">
        <v>17</v>
      </c>
      <c r="R1139" s="27" t="s">
        <v>339</v>
      </c>
    </row>
    <row r="1140" spans="1:18" x14ac:dyDescent="0.25">
      <c r="A1140">
        <v>28696</v>
      </c>
      <c r="B1140" t="s">
        <v>251</v>
      </c>
      <c r="C1140" t="s">
        <v>588</v>
      </c>
      <c r="D1140" t="s">
        <v>97</v>
      </c>
      <c r="E1140" t="s">
        <v>64</v>
      </c>
      <c r="F1140">
        <v>51</v>
      </c>
      <c r="G1140" s="1">
        <v>42749</v>
      </c>
      <c r="I1140">
        <v>176.78932599999999</v>
      </c>
      <c r="J1140">
        <v>-6</v>
      </c>
      <c r="N1140" s="25" t="s">
        <v>2441</v>
      </c>
      <c r="O1140" s="25" t="s">
        <v>2442</v>
      </c>
      <c r="P1140" s="26"/>
      <c r="Q1140" s="25" t="s">
        <v>50</v>
      </c>
      <c r="R1140" s="25" t="s">
        <v>350</v>
      </c>
    </row>
    <row r="1141" spans="1:18" x14ac:dyDescent="0.25">
      <c r="A1141">
        <v>28691</v>
      </c>
      <c r="B1141" t="s">
        <v>26</v>
      </c>
      <c r="C1141" t="s">
        <v>27</v>
      </c>
      <c r="D1141" t="s">
        <v>28</v>
      </c>
      <c r="E1141">
        <v>13</v>
      </c>
      <c r="F1141">
        <v>4</v>
      </c>
      <c r="G1141" s="1">
        <v>42748</v>
      </c>
      <c r="H1141">
        <v>2</v>
      </c>
      <c r="I1141">
        <v>4.3867200000000004</v>
      </c>
      <c r="J1141">
        <v>10</v>
      </c>
      <c r="N1141" s="27" t="s">
        <v>2443</v>
      </c>
      <c r="O1141" s="27" t="s">
        <v>2444</v>
      </c>
      <c r="P1141" s="28"/>
      <c r="Q1141" s="27" t="s">
        <v>117</v>
      </c>
      <c r="R1141" s="27" t="s">
        <v>350</v>
      </c>
    </row>
    <row r="1142" spans="1:18" x14ac:dyDescent="0.25">
      <c r="A1142">
        <v>28691</v>
      </c>
      <c r="B1142" t="s">
        <v>45</v>
      </c>
      <c r="C1142" t="s">
        <v>46</v>
      </c>
      <c r="D1142" t="s">
        <v>47</v>
      </c>
      <c r="E1142">
        <v>13</v>
      </c>
      <c r="F1142">
        <v>4</v>
      </c>
      <c r="G1142" s="1">
        <v>42748</v>
      </c>
      <c r="H1142">
        <v>2</v>
      </c>
      <c r="I1142">
        <v>1.2</v>
      </c>
      <c r="J1142">
        <v>10</v>
      </c>
      <c r="N1142" s="25" t="s">
        <v>2445</v>
      </c>
      <c r="O1142" s="25" t="s">
        <v>2446</v>
      </c>
      <c r="P1142" s="26"/>
      <c r="Q1142" s="25" t="s">
        <v>268</v>
      </c>
      <c r="R1142" s="25" t="s">
        <v>47</v>
      </c>
    </row>
    <row r="1143" spans="1:18" x14ac:dyDescent="0.25">
      <c r="A1143">
        <v>28691</v>
      </c>
      <c r="B1143" t="s">
        <v>881</v>
      </c>
      <c r="C1143" t="s">
        <v>882</v>
      </c>
      <c r="D1143" t="s">
        <v>450</v>
      </c>
      <c r="E1143">
        <v>13</v>
      </c>
      <c r="F1143">
        <v>4</v>
      </c>
      <c r="G1143" s="1">
        <v>42748</v>
      </c>
      <c r="H1143">
        <v>2</v>
      </c>
      <c r="I1143">
        <v>29.310400000000001</v>
      </c>
      <c r="J1143">
        <v>1</v>
      </c>
      <c r="N1143" s="27" t="s">
        <v>2447</v>
      </c>
      <c r="O1143" s="27" t="s">
        <v>2448</v>
      </c>
      <c r="P1143" s="28"/>
      <c r="Q1143" s="27" t="s">
        <v>268</v>
      </c>
      <c r="R1143" s="27" t="s">
        <v>47</v>
      </c>
    </row>
    <row r="1144" spans="1:18" x14ac:dyDescent="0.25">
      <c r="A1144">
        <v>28691</v>
      </c>
      <c r="B1144" t="s">
        <v>162</v>
      </c>
      <c r="C1144" t="s">
        <v>163</v>
      </c>
      <c r="D1144" t="s">
        <v>450</v>
      </c>
      <c r="E1144">
        <v>13</v>
      </c>
      <c r="F1144">
        <v>4</v>
      </c>
      <c r="G1144" s="1">
        <v>42748</v>
      </c>
      <c r="H1144">
        <v>2</v>
      </c>
      <c r="I1144">
        <v>20.689699999999998</v>
      </c>
      <c r="J1144">
        <v>1</v>
      </c>
      <c r="N1144" s="25" t="s">
        <v>2449</v>
      </c>
      <c r="O1144" s="25" t="s">
        <v>2450</v>
      </c>
      <c r="P1144" s="26"/>
      <c r="Q1144" s="25" t="s">
        <v>268</v>
      </c>
      <c r="R1144" s="25" t="s">
        <v>47</v>
      </c>
    </row>
    <row r="1145" spans="1:18" x14ac:dyDescent="0.25">
      <c r="A1145">
        <v>28691</v>
      </c>
      <c r="B1145" t="s">
        <v>164</v>
      </c>
      <c r="C1145" t="s">
        <v>165</v>
      </c>
      <c r="D1145" t="s">
        <v>450</v>
      </c>
      <c r="E1145">
        <v>13</v>
      </c>
      <c r="F1145">
        <v>4</v>
      </c>
      <c r="G1145" s="1">
        <v>42748</v>
      </c>
      <c r="H1145">
        <v>2</v>
      </c>
      <c r="I1145">
        <v>20.689699999999998</v>
      </c>
      <c r="J1145">
        <v>1</v>
      </c>
      <c r="N1145" s="27" t="s">
        <v>2451</v>
      </c>
      <c r="O1145" s="27" t="s">
        <v>2452</v>
      </c>
      <c r="P1145" s="28"/>
      <c r="Q1145" s="27" t="s">
        <v>268</v>
      </c>
      <c r="R1145" s="27" t="s">
        <v>47</v>
      </c>
    </row>
    <row r="1146" spans="1:18" x14ac:dyDescent="0.25">
      <c r="A1146">
        <v>28691</v>
      </c>
      <c r="B1146" t="s">
        <v>166</v>
      </c>
      <c r="C1146" t="s">
        <v>167</v>
      </c>
      <c r="D1146" t="s">
        <v>450</v>
      </c>
      <c r="E1146">
        <v>13</v>
      </c>
      <c r="F1146">
        <v>4</v>
      </c>
      <c r="G1146" s="1">
        <v>42748</v>
      </c>
      <c r="H1146">
        <v>2</v>
      </c>
      <c r="I1146">
        <v>20.689699999999998</v>
      </c>
      <c r="J1146">
        <v>1</v>
      </c>
      <c r="N1146" s="25" t="s">
        <v>2453</v>
      </c>
      <c r="O1146" s="25" t="s">
        <v>2454</v>
      </c>
      <c r="P1146" s="26"/>
      <c r="Q1146" s="25" t="s">
        <v>18</v>
      </c>
      <c r="R1146" s="25" t="s">
        <v>47</v>
      </c>
    </row>
    <row r="1147" spans="1:18" x14ac:dyDescent="0.25">
      <c r="A1147">
        <v>28691</v>
      </c>
      <c r="B1147" t="s">
        <v>118</v>
      </c>
      <c r="C1147" t="s">
        <v>119</v>
      </c>
      <c r="D1147" t="s">
        <v>21</v>
      </c>
      <c r="E1147">
        <v>13</v>
      </c>
      <c r="F1147">
        <v>4</v>
      </c>
      <c r="G1147" s="1">
        <v>42748</v>
      </c>
      <c r="H1147">
        <v>2</v>
      </c>
      <c r="I1147">
        <v>224.63958</v>
      </c>
      <c r="J1147">
        <v>1</v>
      </c>
      <c r="N1147" s="27" t="s">
        <v>2455</v>
      </c>
      <c r="O1147" s="27" t="s">
        <v>2456</v>
      </c>
      <c r="P1147" s="28">
        <v>42623</v>
      </c>
      <c r="Q1147" s="27" t="s">
        <v>122</v>
      </c>
      <c r="R1147" s="27" t="s">
        <v>349</v>
      </c>
    </row>
    <row r="1148" spans="1:18" x14ac:dyDescent="0.25">
      <c r="A1148">
        <v>28691</v>
      </c>
      <c r="B1148" t="s">
        <v>844</v>
      </c>
      <c r="C1148" t="s">
        <v>845</v>
      </c>
      <c r="D1148" t="s">
        <v>44</v>
      </c>
      <c r="E1148">
        <v>13</v>
      </c>
      <c r="F1148">
        <v>4</v>
      </c>
      <c r="G1148" s="1">
        <v>42748</v>
      </c>
      <c r="H1148">
        <v>2</v>
      </c>
      <c r="I1148">
        <v>181.52940000000001</v>
      </c>
      <c r="J1148">
        <v>1</v>
      </c>
      <c r="N1148" s="25" t="s">
        <v>2457</v>
      </c>
      <c r="O1148" s="25" t="s">
        <v>2458</v>
      </c>
      <c r="P1148" s="26">
        <v>42686</v>
      </c>
      <c r="Q1148" s="25" t="s">
        <v>268</v>
      </c>
      <c r="R1148" s="25" t="s">
        <v>47</v>
      </c>
    </row>
    <row r="1149" spans="1:18" x14ac:dyDescent="0.25">
      <c r="A1149">
        <v>28695</v>
      </c>
      <c r="B1149" t="s">
        <v>141</v>
      </c>
      <c r="C1149" t="s">
        <v>142</v>
      </c>
      <c r="D1149" t="s">
        <v>88</v>
      </c>
      <c r="E1149">
        <v>519</v>
      </c>
      <c r="F1149">
        <v>51</v>
      </c>
      <c r="G1149" s="1">
        <v>42748</v>
      </c>
      <c r="H1149">
        <v>2</v>
      </c>
      <c r="I1149">
        <v>42.18</v>
      </c>
      <c r="J1149">
        <v>-5</v>
      </c>
      <c r="N1149" s="27" t="s">
        <v>2459</v>
      </c>
      <c r="O1149" s="27" t="s">
        <v>2460</v>
      </c>
      <c r="P1149" s="28"/>
      <c r="Q1149" s="27" t="s">
        <v>450</v>
      </c>
      <c r="R1149" s="27" t="s">
        <v>351</v>
      </c>
    </row>
    <row r="1150" spans="1:18" x14ac:dyDescent="0.25">
      <c r="A1150">
        <v>28695</v>
      </c>
      <c r="B1150" t="s">
        <v>149</v>
      </c>
      <c r="C1150" t="s">
        <v>150</v>
      </c>
      <c r="D1150" t="s">
        <v>33</v>
      </c>
      <c r="E1150">
        <v>519</v>
      </c>
      <c r="F1150">
        <v>51</v>
      </c>
      <c r="G1150" s="1">
        <v>42748</v>
      </c>
      <c r="H1150">
        <v>2</v>
      </c>
      <c r="I1150">
        <v>333</v>
      </c>
      <c r="J1150">
        <v>-1</v>
      </c>
      <c r="N1150" s="25" t="s">
        <v>2461</v>
      </c>
      <c r="O1150" s="25" t="s">
        <v>2462</v>
      </c>
      <c r="P1150" s="26"/>
      <c r="Q1150" s="25" t="s">
        <v>88</v>
      </c>
      <c r="R1150" s="25" t="s">
        <v>348</v>
      </c>
    </row>
    <row r="1151" spans="1:18" x14ac:dyDescent="0.25">
      <c r="A1151">
        <v>28695</v>
      </c>
      <c r="B1151" t="s">
        <v>249</v>
      </c>
      <c r="C1151" t="s">
        <v>250</v>
      </c>
      <c r="D1151" t="s">
        <v>50</v>
      </c>
      <c r="E1151">
        <v>519</v>
      </c>
      <c r="F1151">
        <v>51</v>
      </c>
      <c r="G1151" s="1">
        <v>42748</v>
      </c>
      <c r="H1151">
        <v>2</v>
      </c>
      <c r="I1151">
        <v>15.54</v>
      </c>
      <c r="J1151">
        <v>-1</v>
      </c>
      <c r="N1151" s="27" t="s">
        <v>2463</v>
      </c>
      <c r="O1151" s="27" t="s">
        <v>2464</v>
      </c>
      <c r="P1151" s="28"/>
      <c r="Q1151" s="27" t="s">
        <v>17</v>
      </c>
      <c r="R1151" s="27" t="s">
        <v>339</v>
      </c>
    </row>
    <row r="1152" spans="1:18" x14ac:dyDescent="0.25">
      <c r="A1152">
        <v>28695</v>
      </c>
      <c r="B1152" t="s">
        <v>171</v>
      </c>
      <c r="C1152" t="s">
        <v>172</v>
      </c>
      <c r="D1152" t="s">
        <v>85</v>
      </c>
      <c r="E1152">
        <v>519</v>
      </c>
      <c r="F1152">
        <v>51</v>
      </c>
      <c r="G1152" s="1">
        <v>42748</v>
      </c>
      <c r="H1152">
        <v>2</v>
      </c>
      <c r="I1152">
        <v>65.412300000000002</v>
      </c>
      <c r="J1152">
        <v>-1</v>
      </c>
      <c r="N1152" s="25" t="s">
        <v>2465</v>
      </c>
      <c r="O1152" s="25" t="s">
        <v>2466</v>
      </c>
      <c r="P1152" s="26"/>
      <c r="Q1152" s="25" t="s">
        <v>17</v>
      </c>
      <c r="R1152" s="25" t="s">
        <v>339</v>
      </c>
    </row>
    <row r="1153" spans="1:18" x14ac:dyDescent="0.25">
      <c r="A1153">
        <v>28694</v>
      </c>
      <c r="B1153" t="s">
        <v>129</v>
      </c>
      <c r="C1153" t="s">
        <v>130</v>
      </c>
      <c r="D1153" t="s">
        <v>21</v>
      </c>
      <c r="E1153">
        <v>120</v>
      </c>
      <c r="F1153">
        <v>51</v>
      </c>
      <c r="G1153" s="1">
        <v>42748</v>
      </c>
      <c r="I1153">
        <v>61.301459000000001</v>
      </c>
      <c r="J1153">
        <v>-1</v>
      </c>
      <c r="N1153" s="27" t="s">
        <v>2467</v>
      </c>
      <c r="O1153" s="27" t="s">
        <v>2468</v>
      </c>
      <c r="P1153" s="28"/>
      <c r="Q1153" s="27" t="s">
        <v>1810</v>
      </c>
      <c r="R1153" s="27" t="s">
        <v>339</v>
      </c>
    </row>
    <row r="1154" spans="1:18" x14ac:dyDescent="0.25">
      <c r="A1154">
        <v>28694</v>
      </c>
      <c r="B1154" t="s">
        <v>131</v>
      </c>
      <c r="C1154" t="s">
        <v>132</v>
      </c>
      <c r="D1154" t="s">
        <v>21</v>
      </c>
      <c r="E1154">
        <v>120</v>
      </c>
      <c r="F1154">
        <v>51</v>
      </c>
      <c r="G1154" s="1">
        <v>42748</v>
      </c>
      <c r="I1154">
        <v>70.980637000000002</v>
      </c>
      <c r="J1154">
        <v>-1</v>
      </c>
      <c r="N1154" s="25" t="s">
        <v>2469</v>
      </c>
      <c r="O1154" s="25" t="s">
        <v>2470</v>
      </c>
      <c r="P1154" s="26"/>
      <c r="Q1154" s="25" t="s">
        <v>268</v>
      </c>
      <c r="R1154" s="25" t="s">
        <v>47</v>
      </c>
    </row>
    <row r="1155" spans="1:18" x14ac:dyDescent="0.25">
      <c r="A1155">
        <v>28694</v>
      </c>
      <c r="B1155" t="s">
        <v>133</v>
      </c>
      <c r="C1155" t="s">
        <v>134</v>
      </c>
      <c r="D1155" t="s">
        <v>21</v>
      </c>
      <c r="E1155">
        <v>120</v>
      </c>
      <c r="F1155">
        <v>51</v>
      </c>
      <c r="G1155" s="1">
        <v>42748</v>
      </c>
      <c r="I1155">
        <v>61.301459000000001</v>
      </c>
      <c r="J1155">
        <v>-1</v>
      </c>
      <c r="N1155" s="27" t="s">
        <v>2471</v>
      </c>
      <c r="O1155" s="27" t="s">
        <v>2472</v>
      </c>
      <c r="P1155" s="28"/>
      <c r="Q1155" s="27" t="s">
        <v>268</v>
      </c>
      <c r="R1155" s="27" t="s">
        <v>47</v>
      </c>
    </row>
    <row r="1156" spans="1:18" x14ac:dyDescent="0.25">
      <c r="A1156">
        <v>28694</v>
      </c>
      <c r="B1156" t="s">
        <v>79</v>
      </c>
      <c r="C1156" t="s">
        <v>80</v>
      </c>
      <c r="D1156" t="s">
        <v>50</v>
      </c>
      <c r="E1156">
        <v>120</v>
      </c>
      <c r="F1156">
        <v>51</v>
      </c>
      <c r="G1156" s="1">
        <v>42748</v>
      </c>
      <c r="I1156">
        <v>9.99</v>
      </c>
      <c r="J1156">
        <v>-1</v>
      </c>
      <c r="N1156" s="25" t="s">
        <v>2473</v>
      </c>
      <c r="O1156" s="25" t="s">
        <v>2474</v>
      </c>
      <c r="P1156" s="26"/>
      <c r="Q1156" s="25" t="s">
        <v>268</v>
      </c>
      <c r="R1156" s="25" t="s">
        <v>47</v>
      </c>
    </row>
    <row r="1157" spans="1:18" x14ac:dyDescent="0.25">
      <c r="A1157">
        <v>28694</v>
      </c>
      <c r="B1157" t="s">
        <v>143</v>
      </c>
      <c r="C1157" t="s">
        <v>144</v>
      </c>
      <c r="D1157" t="s">
        <v>50</v>
      </c>
      <c r="E1157">
        <v>120</v>
      </c>
      <c r="F1157">
        <v>51</v>
      </c>
      <c r="G1157" s="1">
        <v>42748</v>
      </c>
      <c r="I1157">
        <v>9.99</v>
      </c>
      <c r="J1157">
        <v>-1</v>
      </c>
      <c r="N1157" s="27" t="s">
        <v>2475</v>
      </c>
      <c r="O1157" s="27" t="s">
        <v>2476</v>
      </c>
      <c r="P1157" s="28"/>
      <c r="Q1157" s="27" t="s">
        <v>17</v>
      </c>
      <c r="R1157" s="27" t="s">
        <v>339</v>
      </c>
    </row>
    <row r="1158" spans="1:18" x14ac:dyDescent="0.25">
      <c r="A1158">
        <v>28694</v>
      </c>
      <c r="B1158" t="s">
        <v>81</v>
      </c>
      <c r="C1158" t="s">
        <v>82</v>
      </c>
      <c r="D1158" t="s">
        <v>50</v>
      </c>
      <c r="E1158">
        <v>120</v>
      </c>
      <c r="F1158">
        <v>51</v>
      </c>
      <c r="G1158" s="1">
        <v>42748</v>
      </c>
      <c r="I1158">
        <v>9.99</v>
      </c>
      <c r="J1158">
        <v>-1</v>
      </c>
      <c r="N1158" s="25" t="s">
        <v>2477</v>
      </c>
      <c r="O1158" s="25" t="s">
        <v>2478</v>
      </c>
      <c r="P1158" s="26"/>
      <c r="Q1158" s="25" t="s">
        <v>17</v>
      </c>
      <c r="R1158" s="25" t="s">
        <v>339</v>
      </c>
    </row>
    <row r="1159" spans="1:18" x14ac:dyDescent="0.25">
      <c r="A1159">
        <v>28693</v>
      </c>
      <c r="B1159" t="s">
        <v>98</v>
      </c>
      <c r="C1159" t="s">
        <v>99</v>
      </c>
      <c r="D1159" t="s">
        <v>88</v>
      </c>
      <c r="E1159">
        <v>47</v>
      </c>
      <c r="F1159">
        <v>51</v>
      </c>
      <c r="G1159" s="1">
        <v>42748</v>
      </c>
      <c r="I1159">
        <v>53.300491999999998</v>
      </c>
      <c r="J1159">
        <v>-1</v>
      </c>
      <c r="N1159" s="27" t="s">
        <v>2479</v>
      </c>
      <c r="O1159" s="27" t="s">
        <v>2480</v>
      </c>
      <c r="P1159" s="28"/>
      <c r="Q1159" s="27" t="s">
        <v>17</v>
      </c>
      <c r="R1159" s="27" t="s">
        <v>339</v>
      </c>
    </row>
    <row r="1160" spans="1:18" x14ac:dyDescent="0.25">
      <c r="A1160">
        <v>28693</v>
      </c>
      <c r="B1160" t="s">
        <v>275</v>
      </c>
      <c r="C1160" t="s">
        <v>276</v>
      </c>
      <c r="D1160" t="s">
        <v>21</v>
      </c>
      <c r="E1160">
        <v>47</v>
      </c>
      <c r="F1160">
        <v>51</v>
      </c>
      <c r="G1160" s="1">
        <v>42748</v>
      </c>
      <c r="I1160">
        <v>33.543312</v>
      </c>
      <c r="J1160">
        <v>-2</v>
      </c>
      <c r="N1160" s="25" t="s">
        <v>2481</v>
      </c>
      <c r="O1160" s="25" t="s">
        <v>2482</v>
      </c>
      <c r="P1160" s="26"/>
      <c r="Q1160" s="25" t="s">
        <v>591</v>
      </c>
      <c r="R1160" s="25" t="s">
        <v>349</v>
      </c>
    </row>
    <row r="1161" spans="1:18" x14ac:dyDescent="0.25">
      <c r="A1161">
        <v>28692</v>
      </c>
      <c r="B1161" t="s">
        <v>26</v>
      </c>
      <c r="C1161" t="s">
        <v>27</v>
      </c>
      <c r="D1161" t="s">
        <v>28</v>
      </c>
      <c r="E1161">
        <v>13</v>
      </c>
      <c r="F1161">
        <v>51</v>
      </c>
      <c r="G1161" s="1">
        <v>42748</v>
      </c>
      <c r="H1161">
        <v>2</v>
      </c>
      <c r="I1161">
        <v>4.3867200000000004</v>
      </c>
      <c r="J1161">
        <v>-10</v>
      </c>
      <c r="N1161" s="27" t="s">
        <v>2483</v>
      </c>
      <c r="O1161" s="27" t="s">
        <v>2484</v>
      </c>
      <c r="P1161" s="28"/>
      <c r="Q1161" s="27" t="s">
        <v>50</v>
      </c>
      <c r="R1161" s="27" t="s">
        <v>350</v>
      </c>
    </row>
    <row r="1162" spans="1:18" x14ac:dyDescent="0.25">
      <c r="A1162">
        <v>28692</v>
      </c>
      <c r="B1162" t="s">
        <v>45</v>
      </c>
      <c r="C1162" t="s">
        <v>46</v>
      </c>
      <c r="D1162" t="s">
        <v>47</v>
      </c>
      <c r="E1162">
        <v>13</v>
      </c>
      <c r="F1162">
        <v>51</v>
      </c>
      <c r="G1162" s="1">
        <v>42748</v>
      </c>
      <c r="H1162">
        <v>2</v>
      </c>
      <c r="I1162">
        <v>1.2</v>
      </c>
      <c r="J1162">
        <v>-10</v>
      </c>
      <c r="N1162" s="25" t="s">
        <v>2485</v>
      </c>
      <c r="O1162" s="25" t="s">
        <v>2486</v>
      </c>
      <c r="P1162" s="26">
        <v>42532</v>
      </c>
      <c r="Q1162" s="25" t="s">
        <v>122</v>
      </c>
      <c r="R1162" s="25" t="s">
        <v>350</v>
      </c>
    </row>
    <row r="1163" spans="1:18" x14ac:dyDescent="0.25">
      <c r="A1163">
        <v>28692</v>
      </c>
      <c r="B1163" t="s">
        <v>162</v>
      </c>
      <c r="C1163" t="s">
        <v>163</v>
      </c>
      <c r="D1163" t="s">
        <v>450</v>
      </c>
      <c r="E1163">
        <v>13</v>
      </c>
      <c r="F1163">
        <v>51</v>
      </c>
      <c r="G1163" s="1">
        <v>42748</v>
      </c>
      <c r="H1163">
        <v>2</v>
      </c>
      <c r="I1163">
        <v>20.689699999999998</v>
      </c>
      <c r="J1163">
        <v>-1</v>
      </c>
      <c r="N1163" s="27" t="s">
        <v>579</v>
      </c>
      <c r="O1163" s="27" t="s">
        <v>580</v>
      </c>
      <c r="P1163" s="28"/>
      <c r="Q1163" s="27" t="s">
        <v>74</v>
      </c>
      <c r="R1163" s="27" t="s">
        <v>339</v>
      </c>
    </row>
    <row r="1164" spans="1:18" x14ac:dyDescent="0.25">
      <c r="A1164">
        <v>28692</v>
      </c>
      <c r="B1164" t="s">
        <v>881</v>
      </c>
      <c r="C1164" t="s">
        <v>882</v>
      </c>
      <c r="D1164" t="s">
        <v>450</v>
      </c>
      <c r="E1164">
        <v>13</v>
      </c>
      <c r="F1164">
        <v>51</v>
      </c>
      <c r="G1164" s="1">
        <v>42748</v>
      </c>
      <c r="H1164">
        <v>2</v>
      </c>
      <c r="I1164">
        <v>29.310400000000001</v>
      </c>
      <c r="J1164">
        <v>-1</v>
      </c>
      <c r="N1164" s="25" t="s">
        <v>2487</v>
      </c>
      <c r="O1164" s="25" t="s">
        <v>2488</v>
      </c>
      <c r="P1164" s="26"/>
      <c r="Q1164" s="25" t="s">
        <v>74</v>
      </c>
      <c r="R1164" s="25" t="s">
        <v>339</v>
      </c>
    </row>
    <row r="1165" spans="1:18" x14ac:dyDescent="0.25">
      <c r="A1165">
        <v>28692</v>
      </c>
      <c r="B1165" t="s">
        <v>166</v>
      </c>
      <c r="C1165" t="s">
        <v>167</v>
      </c>
      <c r="D1165" t="s">
        <v>450</v>
      </c>
      <c r="E1165">
        <v>13</v>
      </c>
      <c r="F1165">
        <v>51</v>
      </c>
      <c r="G1165" s="1">
        <v>42748</v>
      </c>
      <c r="H1165">
        <v>2</v>
      </c>
      <c r="I1165">
        <v>20.689699999999998</v>
      </c>
      <c r="J1165">
        <v>-1</v>
      </c>
      <c r="N1165" s="27" t="s">
        <v>2489</v>
      </c>
      <c r="O1165" s="27" t="s">
        <v>2490</v>
      </c>
      <c r="P1165" s="28"/>
      <c r="Q1165" s="27" t="s">
        <v>74</v>
      </c>
      <c r="R1165" s="27" t="s">
        <v>339</v>
      </c>
    </row>
    <row r="1166" spans="1:18" x14ac:dyDescent="0.25">
      <c r="A1166">
        <v>28692</v>
      </c>
      <c r="B1166" t="s">
        <v>118</v>
      </c>
      <c r="C1166" t="s">
        <v>119</v>
      </c>
      <c r="D1166" t="s">
        <v>21</v>
      </c>
      <c r="E1166">
        <v>13</v>
      </c>
      <c r="F1166">
        <v>51</v>
      </c>
      <c r="G1166" s="1">
        <v>42748</v>
      </c>
      <c r="H1166">
        <v>2</v>
      </c>
      <c r="I1166">
        <v>224.63958</v>
      </c>
      <c r="J1166">
        <v>-1</v>
      </c>
      <c r="N1166" s="25" t="s">
        <v>2491</v>
      </c>
      <c r="O1166" s="25" t="s">
        <v>2492</v>
      </c>
      <c r="P1166" s="26"/>
      <c r="Q1166" s="25" t="s">
        <v>74</v>
      </c>
      <c r="R1166" s="25" t="s">
        <v>339</v>
      </c>
    </row>
    <row r="1167" spans="1:18" x14ac:dyDescent="0.25">
      <c r="A1167">
        <v>28692</v>
      </c>
      <c r="B1167" t="s">
        <v>844</v>
      </c>
      <c r="C1167" t="s">
        <v>845</v>
      </c>
      <c r="D1167" t="s">
        <v>44</v>
      </c>
      <c r="E1167">
        <v>13</v>
      </c>
      <c r="F1167">
        <v>51</v>
      </c>
      <c r="G1167" s="1">
        <v>42748</v>
      </c>
      <c r="H1167">
        <v>2</v>
      </c>
      <c r="I1167">
        <v>181.52940000000001</v>
      </c>
      <c r="J1167">
        <v>-1</v>
      </c>
      <c r="N1167" s="27" t="s">
        <v>2493</v>
      </c>
      <c r="O1167" s="27" t="s">
        <v>2494</v>
      </c>
      <c r="P1167" s="28"/>
      <c r="Q1167" s="27" t="s">
        <v>268</v>
      </c>
      <c r="R1167" s="27" t="s">
        <v>47</v>
      </c>
    </row>
    <row r="1168" spans="1:18" x14ac:dyDescent="0.25">
      <c r="A1168">
        <v>28691</v>
      </c>
      <c r="B1168" t="s">
        <v>26</v>
      </c>
      <c r="C1168" t="s">
        <v>27</v>
      </c>
      <c r="D1168" t="s">
        <v>28</v>
      </c>
      <c r="E1168">
        <v>13</v>
      </c>
      <c r="F1168">
        <v>51</v>
      </c>
      <c r="G1168" s="1">
        <v>42748</v>
      </c>
      <c r="H1168">
        <v>2</v>
      </c>
      <c r="I1168">
        <v>4.3867200000000004</v>
      </c>
      <c r="J1168">
        <v>-10</v>
      </c>
      <c r="N1168" s="25" t="s">
        <v>2495</v>
      </c>
      <c r="O1168" s="25" t="s">
        <v>2496</v>
      </c>
      <c r="P1168" s="26"/>
      <c r="Q1168" s="25" t="s">
        <v>996</v>
      </c>
      <c r="R1168" s="25" t="s">
        <v>348</v>
      </c>
    </row>
    <row r="1169" spans="1:18" x14ac:dyDescent="0.25">
      <c r="A1169">
        <v>28691</v>
      </c>
      <c r="B1169" t="s">
        <v>45</v>
      </c>
      <c r="C1169" t="s">
        <v>46</v>
      </c>
      <c r="D1169" t="s">
        <v>47</v>
      </c>
      <c r="E1169">
        <v>13</v>
      </c>
      <c r="F1169">
        <v>51</v>
      </c>
      <c r="G1169" s="1">
        <v>42748</v>
      </c>
      <c r="H1169">
        <v>2</v>
      </c>
      <c r="I1169">
        <v>1.2</v>
      </c>
      <c r="J1169">
        <v>-10</v>
      </c>
      <c r="N1169" s="27" t="s">
        <v>2497</v>
      </c>
      <c r="O1169" s="27" t="s">
        <v>2498</v>
      </c>
      <c r="P1169" s="28"/>
      <c r="Q1169" s="27" t="s">
        <v>74</v>
      </c>
      <c r="R1169" s="27" t="s">
        <v>339</v>
      </c>
    </row>
    <row r="1170" spans="1:18" x14ac:dyDescent="0.25">
      <c r="A1170">
        <v>28691</v>
      </c>
      <c r="B1170" t="s">
        <v>881</v>
      </c>
      <c r="C1170" t="s">
        <v>882</v>
      </c>
      <c r="D1170" t="s">
        <v>450</v>
      </c>
      <c r="E1170">
        <v>13</v>
      </c>
      <c r="F1170">
        <v>51</v>
      </c>
      <c r="G1170" s="1">
        <v>42748</v>
      </c>
      <c r="H1170">
        <v>2</v>
      </c>
      <c r="I1170">
        <v>29.310400000000001</v>
      </c>
      <c r="J1170">
        <v>-1</v>
      </c>
      <c r="N1170" s="25" t="s">
        <v>2499</v>
      </c>
      <c r="O1170" s="25" t="s">
        <v>2500</v>
      </c>
      <c r="P1170" s="26"/>
      <c r="Q1170" s="25" t="s">
        <v>17</v>
      </c>
      <c r="R1170" s="25" t="s">
        <v>339</v>
      </c>
    </row>
    <row r="1171" spans="1:18" x14ac:dyDescent="0.25">
      <c r="A1171">
        <v>28691</v>
      </c>
      <c r="B1171" t="s">
        <v>162</v>
      </c>
      <c r="C1171" t="s">
        <v>163</v>
      </c>
      <c r="D1171" t="s">
        <v>450</v>
      </c>
      <c r="E1171">
        <v>13</v>
      </c>
      <c r="F1171">
        <v>51</v>
      </c>
      <c r="G1171" s="1">
        <v>42748</v>
      </c>
      <c r="H1171">
        <v>2</v>
      </c>
      <c r="I1171">
        <v>20.689699999999998</v>
      </c>
      <c r="J1171">
        <v>-1</v>
      </c>
      <c r="N1171" s="27" t="s">
        <v>2501</v>
      </c>
      <c r="O1171" s="27" t="s">
        <v>2502</v>
      </c>
      <c r="P1171" s="28"/>
      <c r="Q1171" s="27" t="s">
        <v>1810</v>
      </c>
      <c r="R1171" s="27" t="s">
        <v>339</v>
      </c>
    </row>
    <row r="1172" spans="1:18" x14ac:dyDescent="0.25">
      <c r="A1172">
        <v>28691</v>
      </c>
      <c r="B1172" t="s">
        <v>164</v>
      </c>
      <c r="C1172" t="s">
        <v>165</v>
      </c>
      <c r="D1172" t="s">
        <v>450</v>
      </c>
      <c r="E1172">
        <v>13</v>
      </c>
      <c r="F1172">
        <v>51</v>
      </c>
      <c r="G1172" s="1">
        <v>42748</v>
      </c>
      <c r="H1172">
        <v>2</v>
      </c>
      <c r="I1172">
        <v>20.689699999999998</v>
      </c>
      <c r="J1172">
        <v>-1</v>
      </c>
      <c r="N1172" s="25" t="s">
        <v>2503</v>
      </c>
      <c r="O1172" s="25" t="s">
        <v>2504</v>
      </c>
      <c r="P1172" s="26"/>
      <c r="Q1172" s="25" t="s">
        <v>1810</v>
      </c>
      <c r="R1172" s="25" t="s">
        <v>339</v>
      </c>
    </row>
    <row r="1173" spans="1:18" x14ac:dyDescent="0.25">
      <c r="A1173">
        <v>28691</v>
      </c>
      <c r="B1173" t="s">
        <v>166</v>
      </c>
      <c r="C1173" t="s">
        <v>167</v>
      </c>
      <c r="D1173" t="s">
        <v>450</v>
      </c>
      <c r="E1173">
        <v>13</v>
      </c>
      <c r="F1173">
        <v>51</v>
      </c>
      <c r="G1173" s="1">
        <v>42748</v>
      </c>
      <c r="H1173">
        <v>2</v>
      </c>
      <c r="I1173">
        <v>20.689699999999998</v>
      </c>
      <c r="J1173">
        <v>-1</v>
      </c>
      <c r="N1173" s="27" t="s">
        <v>2505</v>
      </c>
      <c r="O1173" s="27" t="s">
        <v>2506</v>
      </c>
      <c r="P1173" s="28"/>
      <c r="Q1173" s="27" t="s">
        <v>1810</v>
      </c>
      <c r="R1173" s="27" t="s">
        <v>339</v>
      </c>
    </row>
    <row r="1174" spans="1:18" x14ac:dyDescent="0.25">
      <c r="A1174">
        <v>28691</v>
      </c>
      <c r="B1174" t="s">
        <v>118</v>
      </c>
      <c r="C1174" t="s">
        <v>119</v>
      </c>
      <c r="D1174" t="s">
        <v>21</v>
      </c>
      <c r="E1174">
        <v>13</v>
      </c>
      <c r="F1174">
        <v>51</v>
      </c>
      <c r="G1174" s="1">
        <v>42748</v>
      </c>
      <c r="H1174">
        <v>2</v>
      </c>
      <c r="I1174">
        <v>224.63958</v>
      </c>
      <c r="J1174">
        <v>-1</v>
      </c>
      <c r="N1174" s="25" t="s">
        <v>2507</v>
      </c>
      <c r="O1174" s="25" t="s">
        <v>2508</v>
      </c>
      <c r="P1174" s="26"/>
      <c r="Q1174" s="25" t="s">
        <v>159</v>
      </c>
      <c r="R1174" s="25" t="s">
        <v>348</v>
      </c>
    </row>
    <row r="1175" spans="1:18" x14ac:dyDescent="0.25">
      <c r="A1175">
        <v>28691</v>
      </c>
      <c r="B1175" t="s">
        <v>844</v>
      </c>
      <c r="C1175" t="s">
        <v>845</v>
      </c>
      <c r="D1175" t="s">
        <v>44</v>
      </c>
      <c r="E1175">
        <v>13</v>
      </c>
      <c r="F1175">
        <v>51</v>
      </c>
      <c r="G1175" s="1">
        <v>42748</v>
      </c>
      <c r="H1175">
        <v>2</v>
      </c>
      <c r="I1175">
        <v>181.52940000000001</v>
      </c>
      <c r="J1175">
        <v>-1</v>
      </c>
      <c r="N1175" s="27" t="s">
        <v>2509</v>
      </c>
      <c r="O1175" s="27" t="s">
        <v>2510</v>
      </c>
      <c r="P1175" s="28"/>
      <c r="Q1175" s="27" t="s">
        <v>18</v>
      </c>
      <c r="R1175" s="27" t="s">
        <v>47</v>
      </c>
    </row>
    <row r="1176" spans="1:18" x14ac:dyDescent="0.25">
      <c r="A1176">
        <v>28690</v>
      </c>
      <c r="B1176" t="s">
        <v>147</v>
      </c>
      <c r="C1176" t="s">
        <v>148</v>
      </c>
      <c r="D1176" t="s">
        <v>85</v>
      </c>
      <c r="E1176">
        <v>530</v>
      </c>
      <c r="F1176">
        <v>51</v>
      </c>
      <c r="G1176" s="1">
        <v>42748</v>
      </c>
      <c r="I1176">
        <v>55.44894</v>
      </c>
      <c r="J1176">
        <v>-1</v>
      </c>
      <c r="N1176" s="25" t="s">
        <v>2511</v>
      </c>
      <c r="O1176" s="25" t="s">
        <v>2512</v>
      </c>
      <c r="P1176" s="26"/>
      <c r="Q1176" s="25" t="s">
        <v>21</v>
      </c>
      <c r="R1176" s="25" t="s">
        <v>348</v>
      </c>
    </row>
    <row r="1177" spans="1:18" x14ac:dyDescent="0.25">
      <c r="A1177">
        <v>28690</v>
      </c>
      <c r="B1177" t="s">
        <v>402</v>
      </c>
      <c r="C1177" t="s">
        <v>403</v>
      </c>
      <c r="D1177" t="s">
        <v>193</v>
      </c>
      <c r="E1177">
        <v>530</v>
      </c>
      <c r="F1177">
        <v>51</v>
      </c>
      <c r="G1177" s="1">
        <v>42748</v>
      </c>
      <c r="I1177">
        <v>66.599999999999994</v>
      </c>
      <c r="J1177">
        <v>-1</v>
      </c>
      <c r="N1177" s="27" t="s">
        <v>2513</v>
      </c>
      <c r="O1177" s="27" t="s">
        <v>2514</v>
      </c>
      <c r="P1177" s="28"/>
      <c r="Q1177" s="27" t="s">
        <v>50</v>
      </c>
      <c r="R1177" s="27" t="s">
        <v>350</v>
      </c>
    </row>
    <row r="1178" spans="1:18" x14ac:dyDescent="0.25">
      <c r="A1178">
        <v>28690</v>
      </c>
      <c r="B1178" t="s">
        <v>856</v>
      </c>
      <c r="C1178" t="s">
        <v>857</v>
      </c>
      <c r="D1178" t="s">
        <v>270</v>
      </c>
      <c r="E1178">
        <v>530</v>
      </c>
      <c r="F1178">
        <v>51</v>
      </c>
      <c r="G1178" s="1">
        <v>42748</v>
      </c>
      <c r="I1178">
        <v>35.520000000000003</v>
      </c>
      <c r="J1178">
        <v>-1</v>
      </c>
      <c r="N1178" s="25" t="s">
        <v>2515</v>
      </c>
      <c r="O1178" s="25" t="s">
        <v>2516</v>
      </c>
      <c r="P1178" s="26"/>
      <c r="Q1178" s="25" t="s">
        <v>50</v>
      </c>
      <c r="R1178" s="25" t="s">
        <v>350</v>
      </c>
    </row>
    <row r="1179" spans="1:18" x14ac:dyDescent="0.25">
      <c r="A1179">
        <v>28689</v>
      </c>
      <c r="B1179" t="s">
        <v>75</v>
      </c>
      <c r="C1179" t="s">
        <v>76</v>
      </c>
      <c r="D1179" t="s">
        <v>33</v>
      </c>
      <c r="E1179">
        <v>299</v>
      </c>
      <c r="F1179">
        <v>51</v>
      </c>
      <c r="G1179" s="1">
        <v>42748</v>
      </c>
      <c r="I1179">
        <v>386.77333299999998</v>
      </c>
      <c r="J1179">
        <v>-1</v>
      </c>
      <c r="N1179" s="27" t="s">
        <v>2517</v>
      </c>
      <c r="O1179" s="27" t="s">
        <v>2518</v>
      </c>
      <c r="P1179" s="28"/>
      <c r="Q1179" s="27" t="s">
        <v>117</v>
      </c>
      <c r="R1179" s="27" t="s">
        <v>350</v>
      </c>
    </row>
    <row r="1180" spans="1:18" x14ac:dyDescent="0.25">
      <c r="A1180">
        <v>28688</v>
      </c>
      <c r="B1180" t="s">
        <v>118</v>
      </c>
      <c r="C1180" t="s">
        <v>119</v>
      </c>
      <c r="D1180" t="s">
        <v>21</v>
      </c>
      <c r="E1180">
        <v>35</v>
      </c>
      <c r="F1180">
        <v>51</v>
      </c>
      <c r="G1180" s="1">
        <v>42748</v>
      </c>
      <c r="I1180">
        <v>224.63958</v>
      </c>
      <c r="J1180">
        <v>-3</v>
      </c>
      <c r="N1180" s="25" t="s">
        <v>2519</v>
      </c>
      <c r="O1180" s="25" t="s">
        <v>2520</v>
      </c>
      <c r="P1180" s="26"/>
      <c r="Q1180" s="25" t="s">
        <v>159</v>
      </c>
      <c r="R1180" s="25" t="s">
        <v>348</v>
      </c>
    </row>
    <row r="1181" spans="1:18" x14ac:dyDescent="0.25">
      <c r="A1181">
        <v>28688</v>
      </c>
      <c r="B1181" t="s">
        <v>230</v>
      </c>
      <c r="C1181" t="s">
        <v>231</v>
      </c>
      <c r="D1181" t="s">
        <v>232</v>
      </c>
      <c r="E1181">
        <v>35</v>
      </c>
      <c r="F1181">
        <v>51</v>
      </c>
      <c r="G1181" s="1">
        <v>42748</v>
      </c>
      <c r="I1181">
        <v>9.09</v>
      </c>
      <c r="J1181">
        <v>-100</v>
      </c>
      <c r="N1181" s="27" t="s">
        <v>2521</v>
      </c>
      <c r="O1181" s="27" t="s">
        <v>2522</v>
      </c>
      <c r="P1181" s="28"/>
      <c r="Q1181" s="27" t="s">
        <v>117</v>
      </c>
      <c r="R1181" s="27" t="s">
        <v>350</v>
      </c>
    </row>
    <row r="1182" spans="1:18" x14ac:dyDescent="0.25">
      <c r="A1182">
        <v>28687</v>
      </c>
      <c r="B1182" t="s">
        <v>291</v>
      </c>
      <c r="C1182" t="s">
        <v>292</v>
      </c>
      <c r="D1182" t="s">
        <v>117</v>
      </c>
      <c r="E1182">
        <v>16</v>
      </c>
      <c r="F1182">
        <v>51</v>
      </c>
      <c r="G1182" s="1">
        <v>42748</v>
      </c>
      <c r="I1182">
        <v>148.264286</v>
      </c>
      <c r="J1182">
        <v>-1</v>
      </c>
      <c r="N1182" s="25" t="s">
        <v>2523</v>
      </c>
      <c r="O1182" s="25" t="s">
        <v>2524</v>
      </c>
      <c r="P1182" s="26"/>
      <c r="Q1182" s="25" t="s">
        <v>17</v>
      </c>
      <c r="R1182" s="25" t="s">
        <v>339</v>
      </c>
    </row>
    <row r="1183" spans="1:18" x14ac:dyDescent="0.25">
      <c r="A1183">
        <v>28686</v>
      </c>
      <c r="B1183" t="s">
        <v>15</v>
      </c>
      <c r="C1183" t="s">
        <v>16</v>
      </c>
      <c r="D1183" t="s">
        <v>17</v>
      </c>
      <c r="E1183" t="s">
        <v>64</v>
      </c>
      <c r="F1183">
        <v>51</v>
      </c>
      <c r="G1183" s="1">
        <v>42748</v>
      </c>
      <c r="I1183">
        <v>35</v>
      </c>
      <c r="J1183">
        <v>-1</v>
      </c>
      <c r="N1183" s="27" t="s">
        <v>2525</v>
      </c>
      <c r="O1183" s="27" t="s">
        <v>2526</v>
      </c>
      <c r="P1183" s="28"/>
      <c r="Q1183" s="27" t="s">
        <v>88</v>
      </c>
      <c r="R1183" s="27" t="s">
        <v>348</v>
      </c>
    </row>
    <row r="1184" spans="1:18" x14ac:dyDescent="0.25">
      <c r="A1184">
        <v>28685</v>
      </c>
      <c r="B1184" t="s">
        <v>251</v>
      </c>
      <c r="C1184" t="s">
        <v>588</v>
      </c>
      <c r="D1184" t="s">
        <v>97</v>
      </c>
      <c r="E1184" t="s">
        <v>64</v>
      </c>
      <c r="F1184">
        <v>51</v>
      </c>
      <c r="G1184" s="1">
        <v>42748</v>
      </c>
      <c r="I1184">
        <v>176.78932599999999</v>
      </c>
      <c r="J1184">
        <v>-3</v>
      </c>
      <c r="N1184" s="25" t="s">
        <v>2527</v>
      </c>
      <c r="O1184" s="25" t="s">
        <v>2528</v>
      </c>
      <c r="P1184" s="26"/>
      <c r="Q1184" s="25" t="s">
        <v>117</v>
      </c>
      <c r="R1184" s="25" t="s">
        <v>350</v>
      </c>
    </row>
    <row r="1185" spans="1:18" x14ac:dyDescent="0.25">
      <c r="A1185">
        <v>28684</v>
      </c>
      <c r="B1185" t="s">
        <v>214</v>
      </c>
      <c r="C1185" t="s">
        <v>215</v>
      </c>
      <c r="D1185" t="s">
        <v>17</v>
      </c>
      <c r="E1185">
        <v>355</v>
      </c>
      <c r="F1185">
        <v>51</v>
      </c>
      <c r="G1185" s="1">
        <v>42748</v>
      </c>
      <c r="I1185">
        <v>12</v>
      </c>
      <c r="J1185">
        <v>-1</v>
      </c>
      <c r="N1185" s="27" t="s">
        <v>2529</v>
      </c>
      <c r="O1185" s="27" t="s">
        <v>2530</v>
      </c>
      <c r="P1185" s="28"/>
      <c r="Q1185" s="27" t="s">
        <v>450</v>
      </c>
      <c r="R1185" s="27" t="s">
        <v>351</v>
      </c>
    </row>
    <row r="1186" spans="1:18" x14ac:dyDescent="0.25">
      <c r="A1186">
        <v>28684</v>
      </c>
      <c r="B1186" t="s">
        <v>216</v>
      </c>
      <c r="C1186" t="s">
        <v>217</v>
      </c>
      <c r="D1186" t="s">
        <v>17</v>
      </c>
      <c r="E1186">
        <v>355</v>
      </c>
      <c r="F1186">
        <v>51</v>
      </c>
      <c r="G1186" s="1">
        <v>42748</v>
      </c>
      <c r="I1186">
        <v>12</v>
      </c>
      <c r="J1186">
        <v>-1</v>
      </c>
      <c r="N1186" s="25" t="s">
        <v>2531</v>
      </c>
      <c r="O1186" s="25" t="s">
        <v>2532</v>
      </c>
      <c r="P1186" s="26"/>
      <c r="Q1186" s="25" t="s">
        <v>41</v>
      </c>
      <c r="R1186" s="25" t="s">
        <v>350</v>
      </c>
    </row>
    <row r="1187" spans="1:18" x14ac:dyDescent="0.25">
      <c r="A1187">
        <v>28684</v>
      </c>
      <c r="B1187" t="s">
        <v>89</v>
      </c>
      <c r="C1187" t="s">
        <v>90</v>
      </c>
      <c r="D1187" t="s">
        <v>17</v>
      </c>
      <c r="E1187">
        <v>355</v>
      </c>
      <c r="F1187">
        <v>51</v>
      </c>
      <c r="G1187" s="1">
        <v>42748</v>
      </c>
      <c r="I1187">
        <v>12</v>
      </c>
      <c r="J1187">
        <v>-1</v>
      </c>
      <c r="N1187" s="27" t="s">
        <v>2533</v>
      </c>
      <c r="O1187" s="27" t="s">
        <v>2534</v>
      </c>
      <c r="P1187" s="28"/>
      <c r="Q1187" s="27" t="s">
        <v>117</v>
      </c>
      <c r="R1187" s="27" t="s">
        <v>350</v>
      </c>
    </row>
    <row r="1188" spans="1:18" x14ac:dyDescent="0.25">
      <c r="A1188">
        <v>28684</v>
      </c>
      <c r="B1188" t="s">
        <v>51</v>
      </c>
      <c r="C1188" t="s">
        <v>52</v>
      </c>
      <c r="D1188" t="s">
        <v>17</v>
      </c>
      <c r="E1188">
        <v>355</v>
      </c>
      <c r="F1188">
        <v>51</v>
      </c>
      <c r="G1188" s="1">
        <v>42748</v>
      </c>
      <c r="I1188">
        <v>12</v>
      </c>
      <c r="J1188">
        <v>-3</v>
      </c>
      <c r="N1188" s="25" t="s">
        <v>2535</v>
      </c>
      <c r="O1188" s="25" t="s">
        <v>2536</v>
      </c>
      <c r="P1188" s="26"/>
      <c r="Q1188" s="25" t="s">
        <v>33</v>
      </c>
      <c r="R1188" s="25" t="s">
        <v>349</v>
      </c>
    </row>
    <row r="1189" spans="1:18" x14ac:dyDescent="0.25">
      <c r="A1189">
        <v>28683</v>
      </c>
      <c r="B1189" t="s">
        <v>281</v>
      </c>
      <c r="C1189" t="s">
        <v>282</v>
      </c>
      <c r="D1189" t="s">
        <v>33</v>
      </c>
      <c r="E1189">
        <v>355</v>
      </c>
      <c r="F1189">
        <v>51</v>
      </c>
      <c r="G1189" s="1">
        <v>42748</v>
      </c>
      <c r="I1189">
        <v>179.61818199999999</v>
      </c>
      <c r="J1189">
        <v>-2</v>
      </c>
      <c r="N1189" s="27" t="s">
        <v>2537</v>
      </c>
      <c r="O1189" s="27" t="s">
        <v>2538</v>
      </c>
      <c r="P1189" s="28"/>
      <c r="Q1189" s="27" t="s">
        <v>117</v>
      </c>
      <c r="R1189" s="27" t="s">
        <v>350</v>
      </c>
    </row>
    <row r="1190" spans="1:18" x14ac:dyDescent="0.25">
      <c r="A1190">
        <v>28682</v>
      </c>
      <c r="B1190" t="s">
        <v>283</v>
      </c>
      <c r="C1190" t="s">
        <v>284</v>
      </c>
      <c r="D1190" t="s">
        <v>100</v>
      </c>
      <c r="E1190">
        <v>66</v>
      </c>
      <c r="F1190">
        <v>51</v>
      </c>
      <c r="G1190" s="1">
        <v>42748</v>
      </c>
      <c r="I1190">
        <v>342.32400000000001</v>
      </c>
      <c r="J1190">
        <v>-2</v>
      </c>
      <c r="N1190" s="25" t="s">
        <v>2539</v>
      </c>
      <c r="O1190" s="25" t="s">
        <v>2540</v>
      </c>
      <c r="P1190" s="26"/>
      <c r="Q1190" s="25" t="s">
        <v>1072</v>
      </c>
      <c r="R1190" s="25" t="s">
        <v>350</v>
      </c>
    </row>
    <row r="1191" spans="1:18" x14ac:dyDescent="0.25">
      <c r="A1191">
        <v>28682</v>
      </c>
      <c r="B1191" t="s">
        <v>299</v>
      </c>
      <c r="C1191" t="s">
        <v>300</v>
      </c>
      <c r="D1191" t="s">
        <v>65</v>
      </c>
      <c r="E1191">
        <v>66</v>
      </c>
      <c r="F1191">
        <v>51</v>
      </c>
      <c r="G1191" s="1">
        <v>42748</v>
      </c>
      <c r="I1191">
        <v>19.98</v>
      </c>
      <c r="J1191">
        <v>-5</v>
      </c>
      <c r="N1191" s="27" t="s">
        <v>2541</v>
      </c>
      <c r="O1191" s="27" t="s">
        <v>2542</v>
      </c>
      <c r="P1191" s="28"/>
      <c r="Q1191" s="27" t="s">
        <v>50</v>
      </c>
      <c r="R1191" s="27" t="s">
        <v>350</v>
      </c>
    </row>
    <row r="1192" spans="1:18" x14ac:dyDescent="0.25">
      <c r="A1192">
        <v>28682</v>
      </c>
      <c r="B1192" t="s">
        <v>875</v>
      </c>
      <c r="C1192" t="s">
        <v>876</v>
      </c>
      <c r="D1192" t="s">
        <v>65</v>
      </c>
      <c r="E1192">
        <v>66</v>
      </c>
      <c r="F1192">
        <v>51</v>
      </c>
      <c r="G1192" s="1">
        <v>42748</v>
      </c>
      <c r="I1192">
        <v>17.760000000000002</v>
      </c>
      <c r="J1192">
        <v>-5</v>
      </c>
      <c r="N1192" s="25" t="s">
        <v>2543</v>
      </c>
      <c r="O1192" s="25" t="s">
        <v>2544</v>
      </c>
      <c r="P1192" s="26"/>
      <c r="Q1192" s="25" t="s">
        <v>268</v>
      </c>
      <c r="R1192" s="25" t="s">
        <v>47</v>
      </c>
    </row>
    <row r="1193" spans="1:18" x14ac:dyDescent="0.25">
      <c r="A1193">
        <v>28682</v>
      </c>
      <c r="B1193" t="s">
        <v>877</v>
      </c>
      <c r="C1193" t="s">
        <v>878</v>
      </c>
      <c r="D1193" t="s">
        <v>65</v>
      </c>
      <c r="E1193">
        <v>66</v>
      </c>
      <c r="F1193">
        <v>51</v>
      </c>
      <c r="G1193" s="1">
        <v>42748</v>
      </c>
      <c r="I1193">
        <v>15.984</v>
      </c>
      <c r="J1193">
        <v>-5</v>
      </c>
      <c r="N1193" s="27" t="s">
        <v>2545</v>
      </c>
      <c r="O1193" s="27" t="s">
        <v>2546</v>
      </c>
      <c r="P1193" s="28"/>
      <c r="Q1193" s="27" t="s">
        <v>268</v>
      </c>
      <c r="R1193" s="27" t="s">
        <v>47</v>
      </c>
    </row>
    <row r="1194" spans="1:18" x14ac:dyDescent="0.25">
      <c r="A1194">
        <v>28682</v>
      </c>
      <c r="B1194" t="s">
        <v>115</v>
      </c>
      <c r="C1194" t="s">
        <v>116</v>
      </c>
      <c r="D1194" t="s">
        <v>41</v>
      </c>
      <c r="E1194">
        <v>66</v>
      </c>
      <c r="F1194">
        <v>51</v>
      </c>
      <c r="G1194" s="1">
        <v>42748</v>
      </c>
      <c r="I1194">
        <v>115.44</v>
      </c>
      <c r="J1194">
        <v>-4</v>
      </c>
      <c r="N1194" s="25" t="s">
        <v>2547</v>
      </c>
      <c r="O1194" s="25" t="s">
        <v>2548</v>
      </c>
      <c r="P1194" s="26"/>
      <c r="Q1194" s="25" t="s">
        <v>268</v>
      </c>
      <c r="R1194" s="25" t="s">
        <v>47</v>
      </c>
    </row>
    <row r="1195" spans="1:18" x14ac:dyDescent="0.25">
      <c r="A1195">
        <v>28682</v>
      </c>
      <c r="B1195" t="s">
        <v>62</v>
      </c>
      <c r="C1195" t="s">
        <v>63</v>
      </c>
      <c r="D1195" t="s">
        <v>50</v>
      </c>
      <c r="E1195">
        <v>66</v>
      </c>
      <c r="F1195">
        <v>51</v>
      </c>
      <c r="G1195" s="1">
        <v>42748</v>
      </c>
      <c r="I1195">
        <v>115</v>
      </c>
      <c r="J1195">
        <v>-6</v>
      </c>
      <c r="N1195" s="27" t="s">
        <v>2549</v>
      </c>
      <c r="O1195" s="27" t="s">
        <v>2550</v>
      </c>
      <c r="P1195" s="28"/>
      <c r="Q1195" s="27" t="s">
        <v>268</v>
      </c>
      <c r="R1195" s="27" t="s">
        <v>47</v>
      </c>
    </row>
    <row r="1196" spans="1:18" x14ac:dyDescent="0.25">
      <c r="A1196">
        <v>28681</v>
      </c>
      <c r="B1196" t="s">
        <v>916</v>
      </c>
      <c r="C1196" t="s">
        <v>917</v>
      </c>
      <c r="D1196" t="s">
        <v>232</v>
      </c>
      <c r="E1196">
        <v>16</v>
      </c>
      <c r="F1196">
        <v>51</v>
      </c>
      <c r="G1196" s="1">
        <v>42748</v>
      </c>
      <c r="I1196">
        <v>12.931100000000001</v>
      </c>
      <c r="J1196">
        <v>-10</v>
      </c>
      <c r="N1196" s="25" t="s">
        <v>2551</v>
      </c>
      <c r="O1196" s="25" t="s">
        <v>2552</v>
      </c>
      <c r="P1196" s="26"/>
      <c r="Q1196" s="25" t="s">
        <v>18</v>
      </c>
      <c r="R1196" s="25" t="s">
        <v>47</v>
      </c>
    </row>
    <row r="1197" spans="1:18" x14ac:dyDescent="0.25">
      <c r="A1197">
        <v>28681</v>
      </c>
      <c r="B1197" t="s">
        <v>62</v>
      </c>
      <c r="C1197" t="s">
        <v>63</v>
      </c>
      <c r="D1197" t="s">
        <v>50</v>
      </c>
      <c r="E1197">
        <v>16</v>
      </c>
      <c r="F1197">
        <v>51</v>
      </c>
      <c r="G1197" s="1">
        <v>42748</v>
      </c>
      <c r="I1197">
        <v>115</v>
      </c>
      <c r="J1197">
        <v>-8</v>
      </c>
      <c r="N1197" s="27" t="s">
        <v>2553</v>
      </c>
      <c r="O1197" s="27" t="s">
        <v>2554</v>
      </c>
      <c r="P1197" s="28"/>
      <c r="Q1197" s="27" t="s">
        <v>74</v>
      </c>
      <c r="R1197" s="27" t="s">
        <v>339</v>
      </c>
    </row>
    <row r="1198" spans="1:18" x14ac:dyDescent="0.25">
      <c r="A1198">
        <v>28680</v>
      </c>
      <c r="B1198" t="s">
        <v>596</v>
      </c>
      <c r="C1198" t="s">
        <v>597</v>
      </c>
      <c r="D1198" t="s">
        <v>598</v>
      </c>
      <c r="E1198" t="s">
        <v>64</v>
      </c>
      <c r="F1198">
        <v>51</v>
      </c>
      <c r="G1198" s="1">
        <v>42748</v>
      </c>
      <c r="H1198">
        <v>2</v>
      </c>
      <c r="I1198">
        <v>155.16999999999999</v>
      </c>
      <c r="J1198">
        <v>-1</v>
      </c>
      <c r="N1198" s="25" t="s">
        <v>2555</v>
      </c>
      <c r="O1198" s="25" t="s">
        <v>2556</v>
      </c>
      <c r="P1198" s="26"/>
      <c r="Q1198" s="25" t="s">
        <v>17</v>
      </c>
      <c r="R1198" s="25" t="s">
        <v>339</v>
      </c>
    </row>
    <row r="1199" spans="1:18" x14ac:dyDescent="0.25">
      <c r="A1199">
        <v>28679</v>
      </c>
      <c r="B1199" t="s">
        <v>75</v>
      </c>
      <c r="C1199" t="s">
        <v>76</v>
      </c>
      <c r="D1199" t="s">
        <v>33</v>
      </c>
      <c r="E1199" t="s">
        <v>64</v>
      </c>
      <c r="F1199">
        <v>51</v>
      </c>
      <c r="G1199" s="1">
        <v>42748</v>
      </c>
      <c r="I1199">
        <v>435.12</v>
      </c>
      <c r="J1199">
        <v>-2</v>
      </c>
      <c r="N1199" s="27" t="s">
        <v>2557</v>
      </c>
      <c r="O1199" s="27" t="s">
        <v>2558</v>
      </c>
      <c r="P1199" s="28"/>
      <c r="Q1199" s="27" t="s">
        <v>17</v>
      </c>
      <c r="R1199" s="27" t="s">
        <v>339</v>
      </c>
    </row>
    <row r="1200" spans="1:18" x14ac:dyDescent="0.25">
      <c r="A1200">
        <v>28678</v>
      </c>
      <c r="B1200" t="s">
        <v>315</v>
      </c>
      <c r="C1200" t="s">
        <v>316</v>
      </c>
      <c r="D1200" t="s">
        <v>34</v>
      </c>
      <c r="E1200">
        <v>54</v>
      </c>
      <c r="F1200">
        <v>51</v>
      </c>
      <c r="G1200" s="1">
        <v>42748</v>
      </c>
      <c r="I1200">
        <v>164.62921399999999</v>
      </c>
      <c r="J1200">
        <v>-1</v>
      </c>
      <c r="N1200" s="25" t="s">
        <v>2559</v>
      </c>
      <c r="O1200" s="25" t="s">
        <v>2560</v>
      </c>
      <c r="P1200" s="26"/>
      <c r="Q1200" s="25" t="s">
        <v>268</v>
      </c>
      <c r="R1200" s="25" t="s">
        <v>47</v>
      </c>
    </row>
    <row r="1201" spans="1:18" x14ac:dyDescent="0.25">
      <c r="A1201">
        <v>28677</v>
      </c>
      <c r="B1201" t="s">
        <v>191</v>
      </c>
      <c r="C1201" t="s">
        <v>192</v>
      </c>
      <c r="D1201" t="s">
        <v>193</v>
      </c>
      <c r="E1201" t="s">
        <v>64</v>
      </c>
      <c r="F1201">
        <v>51</v>
      </c>
      <c r="G1201" s="1">
        <v>42748</v>
      </c>
      <c r="I1201">
        <v>48.84</v>
      </c>
      <c r="J1201">
        <v>-1</v>
      </c>
      <c r="N1201" s="27" t="s">
        <v>2561</v>
      </c>
      <c r="O1201" s="27" t="s">
        <v>2562</v>
      </c>
      <c r="P1201" s="28">
        <v>42587</v>
      </c>
      <c r="Q1201" s="27" t="s">
        <v>122</v>
      </c>
      <c r="R1201" s="27" t="s">
        <v>339</v>
      </c>
    </row>
    <row r="1202" spans="1:18" x14ac:dyDescent="0.25">
      <c r="A1202">
        <v>28676</v>
      </c>
      <c r="B1202" t="s">
        <v>118</v>
      </c>
      <c r="C1202" t="s">
        <v>119</v>
      </c>
      <c r="D1202" t="s">
        <v>21</v>
      </c>
      <c r="E1202">
        <v>42</v>
      </c>
      <c r="F1202">
        <v>51</v>
      </c>
      <c r="G1202" s="1">
        <v>42748</v>
      </c>
      <c r="I1202">
        <v>224.63958</v>
      </c>
      <c r="J1202">
        <v>-1</v>
      </c>
      <c r="N1202" s="25" t="s">
        <v>2563</v>
      </c>
      <c r="O1202" s="25" t="s">
        <v>2564</v>
      </c>
      <c r="P1202" s="26">
        <v>42623</v>
      </c>
      <c r="Q1202" s="25" t="s">
        <v>268</v>
      </c>
      <c r="R1202" s="25" t="s">
        <v>47</v>
      </c>
    </row>
    <row r="1203" spans="1:18" x14ac:dyDescent="0.25">
      <c r="A1203">
        <v>28676</v>
      </c>
      <c r="B1203" t="s">
        <v>829</v>
      </c>
      <c r="C1203" t="s">
        <v>170</v>
      </c>
      <c r="D1203" t="s">
        <v>34</v>
      </c>
      <c r="E1203">
        <v>42</v>
      </c>
      <c r="F1203">
        <v>51</v>
      </c>
      <c r="G1203" s="1">
        <v>42748</v>
      </c>
      <c r="I1203">
        <v>140.308989</v>
      </c>
      <c r="J1203">
        <v>-1</v>
      </c>
      <c r="N1203" s="27" t="s">
        <v>2565</v>
      </c>
      <c r="O1203" s="27" t="s">
        <v>2566</v>
      </c>
      <c r="P1203" s="28">
        <v>42623</v>
      </c>
      <c r="Q1203" s="27" t="s">
        <v>122</v>
      </c>
      <c r="R1203" s="27" t="s">
        <v>349</v>
      </c>
    </row>
    <row r="1204" spans="1:18" x14ac:dyDescent="0.25">
      <c r="A1204">
        <v>28676</v>
      </c>
      <c r="B1204" t="s">
        <v>445</v>
      </c>
      <c r="C1204" t="s">
        <v>170</v>
      </c>
      <c r="D1204" t="s">
        <v>97</v>
      </c>
      <c r="E1204">
        <v>42</v>
      </c>
      <c r="F1204">
        <v>51</v>
      </c>
      <c r="G1204" s="1">
        <v>42748</v>
      </c>
      <c r="I1204">
        <v>140.308989</v>
      </c>
      <c r="J1204">
        <v>-1</v>
      </c>
      <c r="N1204" s="25" t="s">
        <v>2567</v>
      </c>
      <c r="O1204" s="25" t="s">
        <v>2568</v>
      </c>
      <c r="P1204" s="26">
        <v>42686</v>
      </c>
      <c r="Q1204" s="25" t="s">
        <v>50</v>
      </c>
      <c r="R1204" s="25" t="s">
        <v>350</v>
      </c>
    </row>
    <row r="1205" spans="1:18" x14ac:dyDescent="0.25">
      <c r="A1205">
        <v>28676</v>
      </c>
      <c r="B1205" t="s">
        <v>210</v>
      </c>
      <c r="C1205" t="s">
        <v>211</v>
      </c>
      <c r="D1205" t="s">
        <v>463</v>
      </c>
      <c r="E1205">
        <v>42</v>
      </c>
      <c r="F1205">
        <v>51</v>
      </c>
      <c r="G1205" s="1">
        <v>42748</v>
      </c>
      <c r="I1205">
        <v>110.70954999999999</v>
      </c>
      <c r="J1205">
        <v>-1</v>
      </c>
      <c r="N1205" s="27" t="s">
        <v>2569</v>
      </c>
      <c r="O1205" s="27" t="s">
        <v>2570</v>
      </c>
      <c r="P1205" s="28">
        <v>42686</v>
      </c>
      <c r="Q1205" s="27" t="s">
        <v>268</v>
      </c>
      <c r="R1205" s="27" t="s">
        <v>47</v>
      </c>
    </row>
    <row r="1206" spans="1:18" x14ac:dyDescent="0.25">
      <c r="A1206">
        <v>28676</v>
      </c>
      <c r="B1206" t="s">
        <v>83</v>
      </c>
      <c r="C1206" t="s">
        <v>84</v>
      </c>
      <c r="D1206" t="s">
        <v>85</v>
      </c>
      <c r="E1206">
        <v>42</v>
      </c>
      <c r="F1206">
        <v>51</v>
      </c>
      <c r="G1206" s="1">
        <v>42748</v>
      </c>
      <c r="I1206">
        <v>111</v>
      </c>
      <c r="J1206">
        <v>-1</v>
      </c>
      <c r="N1206" s="25" t="s">
        <v>2571</v>
      </c>
      <c r="O1206" s="25" t="s">
        <v>2572</v>
      </c>
      <c r="P1206" s="26">
        <v>42686</v>
      </c>
      <c r="Q1206" s="25" t="s">
        <v>268</v>
      </c>
      <c r="R1206" s="25" t="s">
        <v>47</v>
      </c>
    </row>
    <row r="1207" spans="1:18" x14ac:dyDescent="0.25">
      <c r="A1207">
        <v>28676</v>
      </c>
      <c r="B1207" t="s">
        <v>226</v>
      </c>
      <c r="C1207" t="s">
        <v>227</v>
      </c>
      <c r="D1207" t="s">
        <v>193</v>
      </c>
      <c r="E1207">
        <v>42</v>
      </c>
      <c r="F1207">
        <v>51</v>
      </c>
      <c r="G1207" s="1">
        <v>42748</v>
      </c>
      <c r="I1207">
        <v>42.18</v>
      </c>
      <c r="J1207">
        <v>-1</v>
      </c>
      <c r="N1207" s="27" t="s">
        <v>2573</v>
      </c>
      <c r="O1207" s="27" t="s">
        <v>2574</v>
      </c>
      <c r="P1207" s="28"/>
      <c r="Q1207" s="27" t="s">
        <v>47</v>
      </c>
      <c r="R1207" s="27" t="s">
        <v>47</v>
      </c>
    </row>
    <row r="1208" spans="1:18" x14ac:dyDescent="0.25">
      <c r="A1208">
        <v>28676</v>
      </c>
      <c r="B1208" t="s">
        <v>264</v>
      </c>
      <c r="C1208" t="s">
        <v>265</v>
      </c>
      <c r="D1208" t="s">
        <v>33</v>
      </c>
      <c r="E1208">
        <v>42</v>
      </c>
      <c r="F1208">
        <v>51</v>
      </c>
      <c r="G1208" s="1">
        <v>42748</v>
      </c>
      <c r="I1208">
        <v>555</v>
      </c>
      <c r="J1208">
        <v>-1</v>
      </c>
      <c r="N1208" s="25" t="s">
        <v>2575</v>
      </c>
      <c r="O1208" s="25" t="s">
        <v>2576</v>
      </c>
      <c r="P1208" s="26"/>
      <c r="Q1208" s="25" t="s">
        <v>33</v>
      </c>
      <c r="R1208" s="25" t="s">
        <v>349</v>
      </c>
    </row>
    <row r="1209" spans="1:18" x14ac:dyDescent="0.25">
      <c r="A1209">
        <v>28675</v>
      </c>
      <c r="B1209" t="s">
        <v>251</v>
      </c>
      <c r="C1209" t="s">
        <v>588</v>
      </c>
      <c r="D1209" t="s">
        <v>97</v>
      </c>
      <c r="E1209">
        <v>16</v>
      </c>
      <c r="F1209">
        <v>51</v>
      </c>
      <c r="G1209" s="1">
        <v>42748</v>
      </c>
      <c r="I1209">
        <v>112.3875</v>
      </c>
      <c r="J1209">
        <v>-6</v>
      </c>
      <c r="N1209" s="27" t="s">
        <v>2577</v>
      </c>
      <c r="O1209" s="27" t="s">
        <v>2578</v>
      </c>
      <c r="P1209" s="28"/>
      <c r="Q1209" s="27" t="s">
        <v>44</v>
      </c>
      <c r="R1209" s="27" t="s">
        <v>348</v>
      </c>
    </row>
    <row r="1210" spans="1:18" x14ac:dyDescent="0.25">
      <c r="A1210">
        <v>28675</v>
      </c>
      <c r="B1210" t="s">
        <v>829</v>
      </c>
      <c r="C1210" t="s">
        <v>170</v>
      </c>
      <c r="D1210" t="s">
        <v>34</v>
      </c>
      <c r="E1210">
        <v>16</v>
      </c>
      <c r="F1210">
        <v>51</v>
      </c>
      <c r="G1210" s="1">
        <v>42748</v>
      </c>
      <c r="I1210">
        <v>124.875</v>
      </c>
      <c r="J1210">
        <v>-10</v>
      </c>
      <c r="N1210" s="25" t="s">
        <v>2579</v>
      </c>
      <c r="O1210" s="25" t="s">
        <v>2580</v>
      </c>
      <c r="P1210" s="26">
        <v>42681</v>
      </c>
      <c r="Q1210" s="25" t="s">
        <v>122</v>
      </c>
      <c r="R1210" s="25" t="s">
        <v>47</v>
      </c>
    </row>
    <row r="1211" spans="1:18" x14ac:dyDescent="0.25">
      <c r="A1211">
        <v>28674</v>
      </c>
      <c r="B1211" t="s">
        <v>924</v>
      </c>
      <c r="C1211" t="s">
        <v>925</v>
      </c>
      <c r="D1211" t="s">
        <v>88</v>
      </c>
      <c r="E1211">
        <v>16</v>
      </c>
      <c r="F1211">
        <v>51</v>
      </c>
      <c r="G1211" s="1">
        <v>42748</v>
      </c>
      <c r="I1211">
        <v>99.715000000000003</v>
      </c>
      <c r="J1211">
        <v>-5</v>
      </c>
      <c r="N1211" s="27" t="s">
        <v>2581</v>
      </c>
      <c r="O1211" s="27" t="s">
        <v>2582</v>
      </c>
      <c r="P1211" s="28"/>
      <c r="Q1211" s="27" t="s">
        <v>33</v>
      </c>
      <c r="R1211" s="27" t="s">
        <v>349</v>
      </c>
    </row>
    <row r="1212" spans="1:18" x14ac:dyDescent="0.25">
      <c r="A1212">
        <v>28674</v>
      </c>
      <c r="B1212" t="s">
        <v>203</v>
      </c>
      <c r="C1212" t="s">
        <v>204</v>
      </c>
      <c r="D1212" t="s">
        <v>100</v>
      </c>
      <c r="E1212">
        <v>16</v>
      </c>
      <c r="F1212">
        <v>51</v>
      </c>
      <c r="G1212" s="1">
        <v>42748</v>
      </c>
      <c r="I1212">
        <v>263.68272000000002</v>
      </c>
      <c r="J1212">
        <v>-2</v>
      </c>
      <c r="N1212" s="25" t="s">
        <v>2583</v>
      </c>
      <c r="O1212" s="25" t="s">
        <v>2584</v>
      </c>
      <c r="P1212" s="26"/>
      <c r="Q1212" s="25" t="s">
        <v>44</v>
      </c>
      <c r="R1212" s="25" t="s">
        <v>348</v>
      </c>
    </row>
    <row r="1213" spans="1:18" x14ac:dyDescent="0.25">
      <c r="A1213">
        <v>28674</v>
      </c>
      <c r="B1213" t="s">
        <v>285</v>
      </c>
      <c r="C1213" t="s">
        <v>286</v>
      </c>
      <c r="D1213" t="s">
        <v>41</v>
      </c>
      <c r="E1213">
        <v>16</v>
      </c>
      <c r="F1213">
        <v>51</v>
      </c>
      <c r="G1213" s="1">
        <v>42748</v>
      </c>
      <c r="I1213">
        <v>111</v>
      </c>
      <c r="J1213">
        <v>-2</v>
      </c>
      <c r="N1213" s="27" t="s">
        <v>2585</v>
      </c>
      <c r="O1213" s="27" t="s">
        <v>2586</v>
      </c>
      <c r="P1213" s="28"/>
      <c r="Q1213" s="27" t="s">
        <v>33</v>
      </c>
      <c r="R1213" s="27" t="s">
        <v>349</v>
      </c>
    </row>
    <row r="1214" spans="1:18" x14ac:dyDescent="0.25">
      <c r="A1214">
        <v>28674</v>
      </c>
      <c r="B1214" t="s">
        <v>157</v>
      </c>
      <c r="C1214" t="s">
        <v>158</v>
      </c>
      <c r="D1214" t="s">
        <v>50</v>
      </c>
      <c r="E1214">
        <v>16</v>
      </c>
      <c r="F1214">
        <v>51</v>
      </c>
      <c r="G1214" s="1">
        <v>42748</v>
      </c>
      <c r="I1214">
        <v>9.7680000000000007</v>
      </c>
      <c r="J1214">
        <v>-2</v>
      </c>
      <c r="N1214" s="25" t="s">
        <v>589</v>
      </c>
      <c r="O1214" s="25" t="s">
        <v>590</v>
      </c>
      <c r="P1214" s="26"/>
      <c r="Q1214" s="25" t="s">
        <v>591</v>
      </c>
      <c r="R1214" s="25" t="s">
        <v>349</v>
      </c>
    </row>
    <row r="1215" spans="1:18" x14ac:dyDescent="0.25">
      <c r="A1215">
        <v>28674</v>
      </c>
      <c r="B1215" t="s">
        <v>209</v>
      </c>
      <c r="C1215" t="s">
        <v>599</v>
      </c>
      <c r="D1215" t="s">
        <v>41</v>
      </c>
      <c r="E1215">
        <v>16</v>
      </c>
      <c r="F1215">
        <v>51</v>
      </c>
      <c r="G1215" s="1">
        <v>42748</v>
      </c>
      <c r="I1215">
        <v>36.471429000000001</v>
      </c>
      <c r="J1215">
        <v>-2</v>
      </c>
      <c r="N1215" s="27" t="s">
        <v>2587</v>
      </c>
      <c r="O1215" s="27" t="s">
        <v>2588</v>
      </c>
      <c r="P1215" s="28"/>
      <c r="Q1215" s="27" t="s">
        <v>117</v>
      </c>
      <c r="R1215" s="27" t="s">
        <v>350</v>
      </c>
    </row>
    <row r="1216" spans="1:18" x14ac:dyDescent="0.25">
      <c r="A1216">
        <v>28674</v>
      </c>
      <c r="B1216" t="s">
        <v>55</v>
      </c>
      <c r="C1216" t="s">
        <v>56</v>
      </c>
      <c r="D1216" t="s">
        <v>17</v>
      </c>
      <c r="E1216">
        <v>16</v>
      </c>
      <c r="F1216">
        <v>51</v>
      </c>
      <c r="G1216" s="1">
        <v>42748</v>
      </c>
      <c r="I1216">
        <v>20</v>
      </c>
      <c r="J1216">
        <v>-10</v>
      </c>
      <c r="N1216" s="25" t="s">
        <v>2589</v>
      </c>
      <c r="O1216" s="25" t="s">
        <v>2590</v>
      </c>
      <c r="P1216" s="26"/>
      <c r="Q1216" s="25" t="s">
        <v>74</v>
      </c>
      <c r="R1216" s="25" t="s">
        <v>339</v>
      </c>
    </row>
    <row r="1217" spans="1:18" x14ac:dyDescent="0.25">
      <c r="A1217">
        <v>28674</v>
      </c>
      <c r="B1217" t="s">
        <v>57</v>
      </c>
      <c r="C1217" t="s">
        <v>58</v>
      </c>
      <c r="D1217" t="s">
        <v>17</v>
      </c>
      <c r="E1217">
        <v>16</v>
      </c>
      <c r="F1217">
        <v>51</v>
      </c>
      <c r="G1217" s="1">
        <v>42748</v>
      </c>
      <c r="I1217">
        <v>20</v>
      </c>
      <c r="J1217">
        <v>-10</v>
      </c>
      <c r="N1217" s="27" t="s">
        <v>918</v>
      </c>
      <c r="O1217" s="27" t="s">
        <v>919</v>
      </c>
      <c r="P1217" s="28"/>
      <c r="Q1217" s="27" t="s">
        <v>44</v>
      </c>
      <c r="R1217" s="27" t="s">
        <v>350</v>
      </c>
    </row>
    <row r="1218" spans="1:18" x14ac:dyDescent="0.25">
      <c r="A1218">
        <v>28674</v>
      </c>
      <c r="B1218" t="s">
        <v>201</v>
      </c>
      <c r="C1218" t="s">
        <v>202</v>
      </c>
      <c r="D1218" t="s">
        <v>85</v>
      </c>
      <c r="E1218">
        <v>16</v>
      </c>
      <c r="F1218">
        <v>51</v>
      </c>
      <c r="G1218" s="1">
        <v>42748</v>
      </c>
      <c r="I1218">
        <v>87.69</v>
      </c>
      <c r="J1218">
        <v>-3</v>
      </c>
      <c r="N1218" s="25" t="s">
        <v>2591</v>
      </c>
      <c r="O1218" s="25" t="s">
        <v>2592</v>
      </c>
      <c r="P1218" s="26"/>
      <c r="Q1218" s="25" t="s">
        <v>85</v>
      </c>
      <c r="R1218" s="25" t="s">
        <v>350</v>
      </c>
    </row>
    <row r="1219" spans="1:18" x14ac:dyDescent="0.25">
      <c r="A1219">
        <v>28673</v>
      </c>
      <c r="B1219" t="s">
        <v>829</v>
      </c>
      <c r="C1219" t="s">
        <v>170</v>
      </c>
      <c r="D1219" t="s">
        <v>34</v>
      </c>
      <c r="E1219">
        <v>532</v>
      </c>
      <c r="F1219">
        <v>51</v>
      </c>
      <c r="G1219" s="1">
        <v>42748</v>
      </c>
      <c r="I1219">
        <v>140.308989</v>
      </c>
      <c r="J1219">
        <v>-1</v>
      </c>
      <c r="N1219" s="27" t="s">
        <v>2593</v>
      </c>
      <c r="O1219" s="27" t="s">
        <v>2594</v>
      </c>
      <c r="P1219" s="28"/>
      <c r="Q1219" s="27" t="s">
        <v>1072</v>
      </c>
      <c r="R1219" s="27" t="s">
        <v>350</v>
      </c>
    </row>
    <row r="1220" spans="1:18" x14ac:dyDescent="0.25">
      <c r="A1220">
        <v>28673</v>
      </c>
      <c r="B1220" t="s">
        <v>926</v>
      </c>
      <c r="C1220" t="s">
        <v>927</v>
      </c>
      <c r="D1220" t="s">
        <v>74</v>
      </c>
      <c r="E1220">
        <v>532</v>
      </c>
      <c r="F1220">
        <v>51</v>
      </c>
      <c r="G1220" s="1">
        <v>42748</v>
      </c>
      <c r="I1220">
        <v>505</v>
      </c>
      <c r="J1220">
        <v>-1</v>
      </c>
      <c r="N1220" s="25" t="s">
        <v>745</v>
      </c>
      <c r="O1220" s="25" t="s">
        <v>2595</v>
      </c>
      <c r="P1220" s="26"/>
      <c r="Q1220" s="25" t="s">
        <v>65</v>
      </c>
      <c r="R1220" s="25" t="s">
        <v>350</v>
      </c>
    </row>
    <row r="1221" spans="1:18" x14ac:dyDescent="0.25">
      <c r="A1221">
        <v>28673</v>
      </c>
      <c r="B1221" t="s">
        <v>251</v>
      </c>
      <c r="C1221" t="s">
        <v>588</v>
      </c>
      <c r="D1221" t="s">
        <v>97</v>
      </c>
      <c r="E1221">
        <v>532</v>
      </c>
      <c r="F1221">
        <v>51</v>
      </c>
      <c r="G1221" s="1">
        <v>42748</v>
      </c>
      <c r="I1221">
        <v>126.27809000000001</v>
      </c>
      <c r="J1221">
        <v>-1</v>
      </c>
      <c r="N1221" s="27" t="s">
        <v>2596</v>
      </c>
      <c r="O1221" s="27" t="s">
        <v>2597</v>
      </c>
      <c r="P1221" s="28"/>
      <c r="Q1221" s="27" t="s">
        <v>50</v>
      </c>
      <c r="R1221" s="27" t="s">
        <v>350</v>
      </c>
    </row>
    <row r="1222" spans="1:18" x14ac:dyDescent="0.25">
      <c r="A1222">
        <v>28672</v>
      </c>
      <c r="B1222" t="s">
        <v>872</v>
      </c>
      <c r="C1222" t="s">
        <v>873</v>
      </c>
      <c r="D1222" t="s">
        <v>874</v>
      </c>
      <c r="E1222">
        <v>33</v>
      </c>
      <c r="F1222">
        <v>51</v>
      </c>
      <c r="G1222" s="1">
        <v>42748</v>
      </c>
      <c r="I1222">
        <v>680</v>
      </c>
      <c r="J1222">
        <v>-1</v>
      </c>
      <c r="N1222" s="25" t="s">
        <v>616</v>
      </c>
      <c r="O1222" s="25" t="s">
        <v>617</v>
      </c>
      <c r="P1222" s="26">
        <v>42686</v>
      </c>
      <c r="Q1222" s="25" t="s">
        <v>122</v>
      </c>
      <c r="R1222" s="25" t="s">
        <v>350</v>
      </c>
    </row>
    <row r="1223" spans="1:18" x14ac:dyDescent="0.25">
      <c r="A1223">
        <v>28671</v>
      </c>
      <c r="B1223" t="s">
        <v>830</v>
      </c>
      <c r="C1223" t="s">
        <v>831</v>
      </c>
      <c r="D1223" t="s">
        <v>33</v>
      </c>
      <c r="E1223" t="s">
        <v>64</v>
      </c>
      <c r="F1223">
        <v>51</v>
      </c>
      <c r="G1223" s="1">
        <v>42748</v>
      </c>
      <c r="I1223">
        <v>208.125</v>
      </c>
      <c r="J1223">
        <v>-1</v>
      </c>
      <c r="N1223" s="27" t="s">
        <v>2598</v>
      </c>
      <c r="O1223" s="27" t="s">
        <v>2599</v>
      </c>
      <c r="P1223" s="28"/>
      <c r="Q1223" s="27" t="s">
        <v>33</v>
      </c>
      <c r="R1223" s="27" t="s">
        <v>349</v>
      </c>
    </row>
    <row r="1224" spans="1:18" x14ac:dyDescent="0.25">
      <c r="A1224">
        <v>28670</v>
      </c>
      <c r="B1224" t="s">
        <v>29</v>
      </c>
      <c r="C1224" t="s">
        <v>30</v>
      </c>
      <c r="D1224" t="s">
        <v>21</v>
      </c>
      <c r="E1224" t="s">
        <v>64</v>
      </c>
      <c r="F1224">
        <v>51</v>
      </c>
      <c r="G1224" s="1">
        <v>42748</v>
      </c>
      <c r="I1224">
        <v>38.117400000000004</v>
      </c>
      <c r="J1224">
        <v>-2</v>
      </c>
      <c r="N1224" s="25" t="s">
        <v>2600</v>
      </c>
      <c r="O1224" s="25" t="s">
        <v>2601</v>
      </c>
      <c r="P1224" s="26"/>
      <c r="Q1224" s="25" t="s">
        <v>21</v>
      </c>
      <c r="R1224" s="25" t="s">
        <v>348</v>
      </c>
    </row>
    <row r="1225" spans="1:18" x14ac:dyDescent="0.25">
      <c r="A1225">
        <v>28669</v>
      </c>
      <c r="B1225" t="s">
        <v>251</v>
      </c>
      <c r="C1225" t="s">
        <v>588</v>
      </c>
      <c r="D1225" t="s">
        <v>97</v>
      </c>
      <c r="E1225">
        <v>519</v>
      </c>
      <c r="F1225">
        <v>51</v>
      </c>
      <c r="G1225" s="1">
        <v>42748</v>
      </c>
      <c r="I1225">
        <v>126.27809000000001</v>
      </c>
      <c r="J1225">
        <v>-6</v>
      </c>
      <c r="N1225" s="27" t="s">
        <v>2602</v>
      </c>
      <c r="O1225" s="27" t="s">
        <v>2603</v>
      </c>
      <c r="P1225" s="28"/>
      <c r="Q1225" s="27" t="s">
        <v>33</v>
      </c>
      <c r="R1225" s="27" t="s">
        <v>349</v>
      </c>
    </row>
    <row r="1226" spans="1:18" x14ac:dyDescent="0.25">
      <c r="A1226">
        <v>28669</v>
      </c>
      <c r="B1226" t="s">
        <v>417</v>
      </c>
      <c r="C1226" t="s">
        <v>418</v>
      </c>
      <c r="D1226" t="s">
        <v>50</v>
      </c>
      <c r="E1226">
        <v>519</v>
      </c>
      <c r="F1226">
        <v>51</v>
      </c>
      <c r="G1226" s="1">
        <v>42748</v>
      </c>
      <c r="I1226">
        <v>101.75</v>
      </c>
      <c r="J1226">
        <v>-1</v>
      </c>
      <c r="N1226" s="25" t="s">
        <v>2604</v>
      </c>
      <c r="O1226" s="25" t="s">
        <v>2605</v>
      </c>
      <c r="P1226" s="26"/>
      <c r="Q1226" s="25" t="s">
        <v>268</v>
      </c>
      <c r="R1226" s="25" t="s">
        <v>47</v>
      </c>
    </row>
    <row r="1227" spans="1:18" x14ac:dyDescent="0.25">
      <c r="A1227">
        <v>28669</v>
      </c>
      <c r="B1227" t="s">
        <v>160</v>
      </c>
      <c r="C1227" t="s">
        <v>161</v>
      </c>
      <c r="D1227" t="s">
        <v>446</v>
      </c>
      <c r="E1227">
        <v>519</v>
      </c>
      <c r="F1227">
        <v>51</v>
      </c>
      <c r="G1227" s="1">
        <v>42748</v>
      </c>
      <c r="I1227">
        <v>182.04</v>
      </c>
      <c r="J1227">
        <v>-2</v>
      </c>
      <c r="N1227" s="27" t="s">
        <v>2606</v>
      </c>
      <c r="O1227" s="27" t="s">
        <v>2607</v>
      </c>
      <c r="P1227" s="28"/>
      <c r="Q1227" s="27" t="s">
        <v>85</v>
      </c>
      <c r="R1227" s="27" t="s">
        <v>350</v>
      </c>
    </row>
    <row r="1228" spans="1:18" x14ac:dyDescent="0.25">
      <c r="A1228">
        <v>28669</v>
      </c>
      <c r="B1228" t="s">
        <v>194</v>
      </c>
      <c r="C1228" t="s">
        <v>414</v>
      </c>
      <c r="D1228" t="s">
        <v>33</v>
      </c>
      <c r="E1228">
        <v>519</v>
      </c>
      <c r="F1228">
        <v>51</v>
      </c>
      <c r="G1228" s="1">
        <v>42748</v>
      </c>
      <c r="I1228">
        <v>166.5</v>
      </c>
      <c r="J1228">
        <v>-1</v>
      </c>
      <c r="N1228" s="25" t="s">
        <v>2608</v>
      </c>
      <c r="O1228" s="25" t="s">
        <v>2609</v>
      </c>
      <c r="P1228" s="26"/>
      <c r="Q1228" s="25" t="s">
        <v>97</v>
      </c>
      <c r="R1228" s="25" t="s">
        <v>339</v>
      </c>
    </row>
    <row r="1229" spans="1:18" x14ac:dyDescent="0.25">
      <c r="A1229">
        <v>28668</v>
      </c>
      <c r="B1229" t="s">
        <v>928</v>
      </c>
      <c r="C1229" t="s">
        <v>929</v>
      </c>
      <c r="D1229" t="s">
        <v>34</v>
      </c>
      <c r="E1229">
        <v>505</v>
      </c>
      <c r="F1229">
        <v>51</v>
      </c>
      <c r="G1229" s="1">
        <v>42748</v>
      </c>
      <c r="I1229">
        <v>427.60834699999998</v>
      </c>
      <c r="J1229">
        <v>-1</v>
      </c>
      <c r="N1229" s="27" t="s">
        <v>872</v>
      </c>
      <c r="O1229" s="27" t="s">
        <v>2610</v>
      </c>
      <c r="P1229" s="28"/>
      <c r="Q1229" s="27" t="s">
        <v>874</v>
      </c>
      <c r="R1229" s="27" t="s">
        <v>339</v>
      </c>
    </row>
    <row r="1230" spans="1:18" x14ac:dyDescent="0.25">
      <c r="A1230">
        <v>28668</v>
      </c>
      <c r="B1230" t="s">
        <v>930</v>
      </c>
      <c r="C1230" t="s">
        <v>931</v>
      </c>
      <c r="D1230" t="s">
        <v>34</v>
      </c>
      <c r="E1230">
        <v>505</v>
      </c>
      <c r="F1230">
        <v>51</v>
      </c>
      <c r="G1230" s="1">
        <v>42748</v>
      </c>
      <c r="I1230">
        <v>427.60834699999998</v>
      </c>
      <c r="J1230">
        <v>-1</v>
      </c>
      <c r="N1230" s="25" t="s">
        <v>2611</v>
      </c>
      <c r="O1230" s="25" t="s">
        <v>2612</v>
      </c>
      <c r="P1230" s="26">
        <v>42681</v>
      </c>
      <c r="Q1230" s="25" t="s">
        <v>122</v>
      </c>
      <c r="R1230" s="25" t="s">
        <v>350</v>
      </c>
    </row>
    <row r="1231" spans="1:18" x14ac:dyDescent="0.25">
      <c r="A1231">
        <v>28668</v>
      </c>
      <c r="B1231" t="s">
        <v>870</v>
      </c>
      <c r="C1231" t="s">
        <v>871</v>
      </c>
      <c r="D1231" t="s">
        <v>34</v>
      </c>
      <c r="E1231">
        <v>505</v>
      </c>
      <c r="F1231">
        <v>51</v>
      </c>
      <c r="G1231" s="1">
        <v>42748</v>
      </c>
      <c r="I1231">
        <v>427.60834699999998</v>
      </c>
      <c r="J1231">
        <v>-1</v>
      </c>
      <c r="N1231" s="27" t="s">
        <v>2613</v>
      </c>
      <c r="O1231" s="27" t="s">
        <v>2614</v>
      </c>
      <c r="P1231" s="28">
        <v>42681</v>
      </c>
      <c r="Q1231" s="27" t="s">
        <v>122</v>
      </c>
      <c r="R1231" s="27" t="s">
        <v>339</v>
      </c>
    </row>
    <row r="1232" spans="1:18" x14ac:dyDescent="0.25">
      <c r="A1232">
        <v>28668</v>
      </c>
      <c r="B1232" t="s">
        <v>932</v>
      </c>
      <c r="C1232" t="s">
        <v>933</v>
      </c>
      <c r="D1232" t="s">
        <v>34</v>
      </c>
      <c r="E1232">
        <v>505</v>
      </c>
      <c r="F1232">
        <v>51</v>
      </c>
      <c r="G1232" s="1">
        <v>42748</v>
      </c>
      <c r="I1232">
        <v>427.60834699999998</v>
      </c>
      <c r="J1232">
        <v>-1</v>
      </c>
      <c r="N1232" s="25" t="s">
        <v>2615</v>
      </c>
      <c r="O1232" s="25" t="s">
        <v>2616</v>
      </c>
      <c r="P1232" s="26">
        <v>42681</v>
      </c>
      <c r="Q1232" s="25" t="s">
        <v>122</v>
      </c>
      <c r="R1232" s="25" t="s">
        <v>47</v>
      </c>
    </row>
    <row r="1233" spans="1:18" x14ac:dyDescent="0.25">
      <c r="A1233">
        <v>28667</v>
      </c>
      <c r="B1233" t="s">
        <v>934</v>
      </c>
      <c r="C1233" t="s">
        <v>935</v>
      </c>
      <c r="D1233" t="s">
        <v>85</v>
      </c>
      <c r="E1233">
        <v>10</v>
      </c>
      <c r="F1233">
        <v>51</v>
      </c>
      <c r="G1233" s="1">
        <v>42748</v>
      </c>
      <c r="I1233">
        <v>134.50980000000001</v>
      </c>
      <c r="J1233">
        <v>-1</v>
      </c>
      <c r="N1233" s="27" t="s">
        <v>2617</v>
      </c>
      <c r="O1233" s="27" t="s">
        <v>2618</v>
      </c>
      <c r="P1233" s="28"/>
      <c r="Q1233" s="27" t="s">
        <v>33</v>
      </c>
      <c r="R1233" s="27" t="s">
        <v>349</v>
      </c>
    </row>
    <row r="1234" spans="1:18" x14ac:dyDescent="0.25">
      <c r="A1234">
        <v>28667</v>
      </c>
      <c r="B1234" t="s">
        <v>437</v>
      </c>
      <c r="C1234" t="s">
        <v>438</v>
      </c>
      <c r="D1234" t="s">
        <v>117</v>
      </c>
      <c r="E1234">
        <v>10</v>
      </c>
      <c r="F1234">
        <v>51</v>
      </c>
      <c r="G1234" s="1">
        <v>42748</v>
      </c>
      <c r="I1234">
        <v>111</v>
      </c>
      <c r="J1234">
        <v>-1</v>
      </c>
      <c r="N1234" s="25" t="s">
        <v>2619</v>
      </c>
      <c r="O1234" s="25" t="s">
        <v>2620</v>
      </c>
      <c r="P1234" s="26"/>
      <c r="Q1234" s="25" t="s">
        <v>41</v>
      </c>
      <c r="R1234" s="25" t="s">
        <v>350</v>
      </c>
    </row>
    <row r="1235" spans="1:18" x14ac:dyDescent="0.25">
      <c r="A1235">
        <v>28667</v>
      </c>
      <c r="B1235" t="s">
        <v>37</v>
      </c>
      <c r="C1235" t="s">
        <v>38</v>
      </c>
      <c r="D1235" t="s">
        <v>21</v>
      </c>
      <c r="E1235">
        <v>10</v>
      </c>
      <c r="F1235">
        <v>51</v>
      </c>
      <c r="G1235" s="1">
        <v>42748</v>
      </c>
      <c r="I1235">
        <v>132.28209699999999</v>
      </c>
      <c r="J1235">
        <v>-1</v>
      </c>
      <c r="N1235" s="27" t="s">
        <v>2621</v>
      </c>
      <c r="O1235" s="27" t="s">
        <v>2622</v>
      </c>
      <c r="P1235" s="28">
        <v>42681</v>
      </c>
      <c r="Q1235" s="27" t="s">
        <v>33</v>
      </c>
      <c r="R1235" s="27" t="s">
        <v>349</v>
      </c>
    </row>
    <row r="1236" spans="1:18" x14ac:dyDescent="0.25">
      <c r="A1236">
        <v>28666</v>
      </c>
      <c r="B1236" t="s">
        <v>251</v>
      </c>
      <c r="C1236" t="s">
        <v>588</v>
      </c>
      <c r="D1236" t="s">
        <v>97</v>
      </c>
      <c r="E1236">
        <v>463</v>
      </c>
      <c r="F1236">
        <v>51</v>
      </c>
      <c r="G1236" s="1">
        <v>42748</v>
      </c>
      <c r="I1236">
        <v>126.27809000000001</v>
      </c>
      <c r="J1236">
        <v>-6</v>
      </c>
      <c r="N1236" s="25" t="s">
        <v>2623</v>
      </c>
      <c r="O1236" s="25" t="s">
        <v>2624</v>
      </c>
      <c r="P1236" s="26">
        <v>42681</v>
      </c>
      <c r="Q1236" s="25" t="s">
        <v>33</v>
      </c>
      <c r="R1236" s="25" t="s">
        <v>349</v>
      </c>
    </row>
    <row r="1237" spans="1:18" x14ac:dyDescent="0.25">
      <c r="A1237">
        <v>28666</v>
      </c>
      <c r="B1237" t="s">
        <v>829</v>
      </c>
      <c r="C1237" t="s">
        <v>170</v>
      </c>
      <c r="D1237" t="s">
        <v>34</v>
      </c>
      <c r="E1237">
        <v>463</v>
      </c>
      <c r="F1237">
        <v>51</v>
      </c>
      <c r="G1237" s="1">
        <v>42748</v>
      </c>
      <c r="I1237">
        <v>140.308989</v>
      </c>
      <c r="J1237">
        <v>-5</v>
      </c>
      <c r="N1237" s="27" t="s">
        <v>2625</v>
      </c>
      <c r="O1237" s="27" t="s">
        <v>2626</v>
      </c>
      <c r="P1237" s="28">
        <v>42681</v>
      </c>
      <c r="Q1237" s="27" t="s">
        <v>33</v>
      </c>
      <c r="R1237" s="27" t="s">
        <v>349</v>
      </c>
    </row>
    <row r="1238" spans="1:18" x14ac:dyDescent="0.25">
      <c r="A1238">
        <v>28665</v>
      </c>
      <c r="B1238" t="s">
        <v>689</v>
      </c>
      <c r="C1238" t="s">
        <v>690</v>
      </c>
      <c r="D1238" t="s">
        <v>34</v>
      </c>
      <c r="E1238">
        <v>555</v>
      </c>
      <c r="F1238">
        <v>51</v>
      </c>
      <c r="G1238" s="1">
        <v>42748</v>
      </c>
      <c r="I1238">
        <v>447.40409799999998</v>
      </c>
      <c r="J1238">
        <v>-1</v>
      </c>
      <c r="N1238" s="25" t="s">
        <v>2627</v>
      </c>
      <c r="O1238" s="25" t="s">
        <v>2628</v>
      </c>
      <c r="P1238" s="26">
        <v>42681</v>
      </c>
      <c r="Q1238" s="25" t="s">
        <v>33</v>
      </c>
      <c r="R1238" s="25" t="s">
        <v>349</v>
      </c>
    </row>
    <row r="1239" spans="1:18" x14ac:dyDescent="0.25">
      <c r="A1239">
        <v>28664</v>
      </c>
      <c r="B1239" t="s">
        <v>139</v>
      </c>
      <c r="C1239" t="s">
        <v>140</v>
      </c>
      <c r="D1239" t="s">
        <v>34</v>
      </c>
      <c r="E1239">
        <v>556</v>
      </c>
      <c r="F1239">
        <v>51</v>
      </c>
      <c r="G1239" s="1">
        <v>42748</v>
      </c>
      <c r="H1239">
        <v>2</v>
      </c>
      <c r="I1239">
        <v>242.12134800000001</v>
      </c>
      <c r="J1239">
        <v>-1</v>
      </c>
      <c r="N1239" s="27" t="s">
        <v>2629</v>
      </c>
      <c r="O1239" s="27" t="s">
        <v>2630</v>
      </c>
      <c r="P1239" s="28">
        <v>42532</v>
      </c>
      <c r="Q1239" s="27" t="s">
        <v>122</v>
      </c>
      <c r="R1239" s="27" t="s">
        <v>348</v>
      </c>
    </row>
    <row r="1240" spans="1:18" x14ac:dyDescent="0.25">
      <c r="A1240">
        <v>28663</v>
      </c>
      <c r="B1240" t="s">
        <v>251</v>
      </c>
      <c r="C1240" t="s">
        <v>588</v>
      </c>
      <c r="D1240" t="s">
        <v>97</v>
      </c>
      <c r="E1240">
        <v>120</v>
      </c>
      <c r="F1240">
        <v>51</v>
      </c>
      <c r="G1240" s="1">
        <v>42748</v>
      </c>
      <c r="I1240">
        <v>126.27809000000001</v>
      </c>
      <c r="J1240">
        <v>-1</v>
      </c>
      <c r="N1240" s="25" t="s">
        <v>2631</v>
      </c>
      <c r="O1240" s="25" t="s">
        <v>2632</v>
      </c>
      <c r="P1240" s="26"/>
      <c r="Q1240" s="25" t="s">
        <v>100</v>
      </c>
      <c r="R1240" s="25" t="s">
        <v>348</v>
      </c>
    </row>
    <row r="1241" spans="1:18" x14ac:dyDescent="0.25">
      <c r="A1241">
        <v>28663</v>
      </c>
      <c r="B1241" t="s">
        <v>596</v>
      </c>
      <c r="C1241" t="s">
        <v>597</v>
      </c>
      <c r="D1241" t="s">
        <v>598</v>
      </c>
      <c r="E1241">
        <v>120</v>
      </c>
      <c r="F1241">
        <v>51</v>
      </c>
      <c r="G1241" s="1">
        <v>42748</v>
      </c>
      <c r="I1241">
        <v>120.19</v>
      </c>
      <c r="J1241">
        <v>-1</v>
      </c>
      <c r="N1241" s="27" t="s">
        <v>2633</v>
      </c>
      <c r="O1241" s="27" t="s">
        <v>2634</v>
      </c>
      <c r="P1241" s="28"/>
      <c r="Q1241" s="27" t="s">
        <v>33</v>
      </c>
      <c r="R1241" s="27" t="s">
        <v>349</v>
      </c>
    </row>
    <row r="1242" spans="1:18" x14ac:dyDescent="0.25">
      <c r="A1242">
        <v>28662</v>
      </c>
      <c r="B1242" t="s">
        <v>31</v>
      </c>
      <c r="C1242" t="s">
        <v>32</v>
      </c>
      <c r="D1242" t="s">
        <v>33</v>
      </c>
      <c r="E1242">
        <v>128</v>
      </c>
      <c r="F1242">
        <v>51</v>
      </c>
      <c r="G1242" s="1">
        <v>42748</v>
      </c>
      <c r="I1242">
        <v>248.23636400000001</v>
      </c>
      <c r="J1242">
        <v>-1</v>
      </c>
      <c r="N1242" s="25" t="s">
        <v>860</v>
      </c>
      <c r="O1242" s="25" t="s">
        <v>861</v>
      </c>
      <c r="P1242" s="26"/>
      <c r="Q1242" s="25" t="s">
        <v>122</v>
      </c>
      <c r="R1242" s="25" t="s">
        <v>349</v>
      </c>
    </row>
    <row r="1243" spans="1:18" x14ac:dyDescent="0.25">
      <c r="A1243">
        <v>28661</v>
      </c>
      <c r="B1243" t="s">
        <v>123</v>
      </c>
      <c r="C1243" t="s">
        <v>124</v>
      </c>
      <c r="D1243" t="s">
        <v>44</v>
      </c>
      <c r="E1243">
        <v>128</v>
      </c>
      <c r="F1243">
        <v>51</v>
      </c>
      <c r="G1243" s="1">
        <v>42748</v>
      </c>
      <c r="I1243">
        <v>145.50398000000001</v>
      </c>
      <c r="J1243">
        <v>-1</v>
      </c>
      <c r="N1243" s="27" t="s">
        <v>2635</v>
      </c>
      <c r="O1243" s="27" t="s">
        <v>2636</v>
      </c>
      <c r="P1243" s="28"/>
      <c r="Q1243" s="27" t="s">
        <v>2637</v>
      </c>
      <c r="R1243" s="27" t="s">
        <v>349</v>
      </c>
    </row>
    <row r="1244" spans="1:18" x14ac:dyDescent="0.25">
      <c r="A1244">
        <v>28660</v>
      </c>
      <c r="B1244" t="s">
        <v>488</v>
      </c>
      <c r="C1244" t="s">
        <v>489</v>
      </c>
      <c r="D1244" t="s">
        <v>447</v>
      </c>
      <c r="E1244">
        <v>8</v>
      </c>
      <c r="F1244">
        <v>51</v>
      </c>
      <c r="G1244" s="1">
        <v>42748</v>
      </c>
      <c r="H1244">
        <v>2</v>
      </c>
      <c r="I1244">
        <v>12.21</v>
      </c>
      <c r="J1244">
        <v>-20</v>
      </c>
      <c r="N1244" s="25" t="s">
        <v>2638</v>
      </c>
      <c r="O1244" s="25" t="s">
        <v>2639</v>
      </c>
      <c r="P1244" s="26"/>
      <c r="Q1244" s="25" t="s">
        <v>74</v>
      </c>
      <c r="R1244" s="25" t="s">
        <v>339</v>
      </c>
    </row>
    <row r="1245" spans="1:18" x14ac:dyDescent="0.25">
      <c r="A1245">
        <v>28659</v>
      </c>
      <c r="B1245" t="s">
        <v>29</v>
      </c>
      <c r="C1245" t="s">
        <v>30</v>
      </c>
      <c r="D1245" t="s">
        <v>21</v>
      </c>
      <c r="E1245">
        <v>87</v>
      </c>
      <c r="F1245">
        <v>51</v>
      </c>
      <c r="G1245" s="1">
        <v>42748</v>
      </c>
      <c r="I1245">
        <v>33.543312</v>
      </c>
      <c r="J1245">
        <v>-5</v>
      </c>
      <c r="N1245" s="27" t="s">
        <v>2640</v>
      </c>
      <c r="O1245" s="27" t="s">
        <v>2641</v>
      </c>
      <c r="P1245" s="28"/>
      <c r="Q1245" s="27" t="s">
        <v>323</v>
      </c>
      <c r="R1245" s="27" t="s">
        <v>47</v>
      </c>
    </row>
    <row r="1246" spans="1:18" x14ac:dyDescent="0.25">
      <c r="A1246">
        <v>28658</v>
      </c>
      <c r="B1246" t="s">
        <v>86</v>
      </c>
      <c r="C1246" t="s">
        <v>87</v>
      </c>
      <c r="D1246" t="s">
        <v>88</v>
      </c>
      <c r="E1246">
        <v>94</v>
      </c>
      <c r="F1246">
        <v>51</v>
      </c>
      <c r="G1246" s="1">
        <v>42748</v>
      </c>
      <c r="H1246">
        <v>2</v>
      </c>
      <c r="I1246">
        <v>58.845599999999997</v>
      </c>
      <c r="J1246">
        <v>-4</v>
      </c>
      <c r="N1246" s="25" t="s">
        <v>365</v>
      </c>
      <c r="O1246" s="25" t="s">
        <v>366</v>
      </c>
      <c r="P1246" s="26"/>
      <c r="Q1246" s="25" t="s">
        <v>33</v>
      </c>
      <c r="R1246" s="25" t="s">
        <v>349</v>
      </c>
    </row>
    <row r="1247" spans="1:18" x14ac:dyDescent="0.25">
      <c r="A1247">
        <v>28658</v>
      </c>
      <c r="B1247" t="s">
        <v>77</v>
      </c>
      <c r="C1247" t="s">
        <v>78</v>
      </c>
      <c r="D1247" t="s">
        <v>50</v>
      </c>
      <c r="E1247">
        <v>94</v>
      </c>
      <c r="F1247">
        <v>51</v>
      </c>
      <c r="G1247" s="1">
        <v>42748</v>
      </c>
      <c r="H1247">
        <v>2</v>
      </c>
      <c r="I1247">
        <v>9.99</v>
      </c>
      <c r="J1247">
        <v>-1</v>
      </c>
      <c r="N1247" s="27" t="s">
        <v>2642</v>
      </c>
      <c r="O1247" s="35" t="s">
        <v>2643</v>
      </c>
      <c r="P1247" s="28">
        <v>42660</v>
      </c>
      <c r="Q1247" s="27" t="s">
        <v>122</v>
      </c>
      <c r="R1247" s="27" t="s">
        <v>348</v>
      </c>
    </row>
    <row r="1248" spans="1:18" x14ac:dyDescent="0.25">
      <c r="A1248">
        <v>28658</v>
      </c>
      <c r="B1248" t="s">
        <v>79</v>
      </c>
      <c r="C1248" t="s">
        <v>80</v>
      </c>
      <c r="D1248" t="s">
        <v>50</v>
      </c>
      <c r="E1248">
        <v>94</v>
      </c>
      <c r="F1248">
        <v>51</v>
      </c>
      <c r="G1248" s="1">
        <v>42748</v>
      </c>
      <c r="H1248">
        <v>2</v>
      </c>
      <c r="I1248">
        <v>9.99</v>
      </c>
      <c r="J1248">
        <v>-1</v>
      </c>
      <c r="N1248" s="25" t="s">
        <v>2644</v>
      </c>
      <c r="O1248" s="36" t="s">
        <v>2645</v>
      </c>
      <c r="P1248" s="26">
        <v>42660</v>
      </c>
      <c r="Q1248" s="25" t="s">
        <v>122</v>
      </c>
      <c r="R1248" s="25" t="s">
        <v>348</v>
      </c>
    </row>
    <row r="1249" spans="1:18" x14ac:dyDescent="0.25">
      <c r="A1249">
        <v>28658</v>
      </c>
      <c r="B1249" t="s">
        <v>143</v>
      </c>
      <c r="C1249" t="s">
        <v>144</v>
      </c>
      <c r="D1249" t="s">
        <v>50</v>
      </c>
      <c r="E1249">
        <v>94</v>
      </c>
      <c r="F1249">
        <v>51</v>
      </c>
      <c r="G1249" s="1">
        <v>42748</v>
      </c>
      <c r="H1249">
        <v>2</v>
      </c>
      <c r="I1249">
        <v>9.99</v>
      </c>
      <c r="J1249">
        <v>-1</v>
      </c>
      <c r="N1249" s="27" t="s">
        <v>2646</v>
      </c>
      <c r="O1249" s="35" t="s">
        <v>2647</v>
      </c>
      <c r="P1249" s="28">
        <v>42660</v>
      </c>
      <c r="Q1249" s="27" t="s">
        <v>122</v>
      </c>
      <c r="R1249" s="27" t="s">
        <v>348</v>
      </c>
    </row>
    <row r="1250" spans="1:18" x14ac:dyDescent="0.25">
      <c r="A1250">
        <v>28658</v>
      </c>
      <c r="B1250" t="s">
        <v>81</v>
      </c>
      <c r="C1250" t="s">
        <v>82</v>
      </c>
      <c r="D1250" t="s">
        <v>50</v>
      </c>
      <c r="E1250">
        <v>94</v>
      </c>
      <c r="F1250">
        <v>51</v>
      </c>
      <c r="G1250" s="1">
        <v>42748</v>
      </c>
      <c r="H1250">
        <v>2</v>
      </c>
      <c r="I1250">
        <v>9.99</v>
      </c>
      <c r="J1250">
        <v>-1</v>
      </c>
      <c r="N1250" s="25" t="s">
        <v>2648</v>
      </c>
      <c r="O1250" s="25" t="s">
        <v>2649</v>
      </c>
      <c r="P1250" s="26"/>
      <c r="Q1250" s="25" t="s">
        <v>889</v>
      </c>
      <c r="R1250" s="25" t="s">
        <v>349</v>
      </c>
    </row>
    <row r="1251" spans="1:18" x14ac:dyDescent="0.25">
      <c r="A1251">
        <v>28658</v>
      </c>
      <c r="B1251" t="s">
        <v>105</v>
      </c>
      <c r="C1251" t="s">
        <v>106</v>
      </c>
      <c r="D1251" t="s">
        <v>21</v>
      </c>
      <c r="E1251">
        <v>94</v>
      </c>
      <c r="F1251">
        <v>51</v>
      </c>
      <c r="G1251" s="1">
        <v>42748</v>
      </c>
      <c r="H1251">
        <v>2</v>
      </c>
      <c r="I1251">
        <v>72.453553999999997</v>
      </c>
      <c r="J1251">
        <v>-1</v>
      </c>
      <c r="N1251" s="27" t="s">
        <v>2650</v>
      </c>
      <c r="O1251" s="27" t="s">
        <v>2456</v>
      </c>
      <c r="P1251" s="28"/>
      <c r="Q1251" s="27" t="s">
        <v>33</v>
      </c>
      <c r="R1251" s="27" t="s">
        <v>349</v>
      </c>
    </row>
    <row r="1252" spans="1:18" x14ac:dyDescent="0.25">
      <c r="A1252">
        <v>28658</v>
      </c>
      <c r="B1252" t="s">
        <v>107</v>
      </c>
      <c r="C1252" t="s">
        <v>108</v>
      </c>
      <c r="D1252" t="s">
        <v>21</v>
      </c>
      <c r="E1252">
        <v>94</v>
      </c>
      <c r="F1252">
        <v>51</v>
      </c>
      <c r="G1252" s="1">
        <v>42748</v>
      </c>
      <c r="H1252">
        <v>2</v>
      </c>
      <c r="I1252">
        <v>78.925439999999995</v>
      </c>
      <c r="J1252">
        <v>-1</v>
      </c>
      <c r="N1252" s="25" t="s">
        <v>2651</v>
      </c>
      <c r="O1252" s="25" t="s">
        <v>2652</v>
      </c>
      <c r="P1252" s="26"/>
      <c r="Q1252" s="25" t="s">
        <v>50</v>
      </c>
      <c r="R1252" s="25" t="s">
        <v>350</v>
      </c>
    </row>
    <row r="1253" spans="1:18" x14ac:dyDescent="0.25">
      <c r="A1253">
        <v>28658</v>
      </c>
      <c r="B1253" t="s">
        <v>111</v>
      </c>
      <c r="C1253" t="s">
        <v>112</v>
      </c>
      <c r="D1253" t="s">
        <v>21</v>
      </c>
      <c r="E1253">
        <v>94</v>
      </c>
      <c r="F1253">
        <v>51</v>
      </c>
      <c r="G1253" s="1">
        <v>42748</v>
      </c>
      <c r="H1253">
        <v>2</v>
      </c>
      <c r="I1253">
        <v>95.263006000000004</v>
      </c>
      <c r="J1253">
        <v>-1</v>
      </c>
      <c r="N1253" s="27" t="s">
        <v>2653</v>
      </c>
      <c r="O1253" s="27" t="s">
        <v>2654</v>
      </c>
      <c r="P1253" s="28"/>
      <c r="Q1253" s="27" t="s">
        <v>17</v>
      </c>
      <c r="R1253" s="27" t="s">
        <v>339</v>
      </c>
    </row>
    <row r="1254" spans="1:18" x14ac:dyDescent="0.25">
      <c r="A1254">
        <v>28658</v>
      </c>
      <c r="B1254" t="s">
        <v>109</v>
      </c>
      <c r="C1254" t="s">
        <v>110</v>
      </c>
      <c r="D1254" t="s">
        <v>21</v>
      </c>
      <c r="E1254">
        <v>94</v>
      </c>
      <c r="F1254">
        <v>51</v>
      </c>
      <c r="G1254" s="1">
        <v>42748</v>
      </c>
      <c r="H1254">
        <v>2</v>
      </c>
      <c r="I1254">
        <v>78.925439999999995</v>
      </c>
      <c r="J1254">
        <v>-1</v>
      </c>
      <c r="N1254" s="25" t="s">
        <v>2655</v>
      </c>
      <c r="O1254" s="25" t="s">
        <v>2656</v>
      </c>
      <c r="P1254" s="26">
        <v>42623</v>
      </c>
      <c r="Q1254" s="25" t="s">
        <v>268</v>
      </c>
      <c r="R1254" s="25" t="s">
        <v>47</v>
      </c>
    </row>
    <row r="1255" spans="1:18" x14ac:dyDescent="0.25">
      <c r="A1255">
        <v>28657</v>
      </c>
      <c r="B1255" t="s">
        <v>113</v>
      </c>
      <c r="C1255" t="s">
        <v>114</v>
      </c>
      <c r="D1255" t="s">
        <v>34</v>
      </c>
      <c r="E1255">
        <v>467</v>
      </c>
      <c r="F1255">
        <v>51</v>
      </c>
      <c r="G1255" s="1">
        <v>42748</v>
      </c>
      <c r="I1255">
        <v>296.11878000000002</v>
      </c>
      <c r="J1255">
        <v>-1</v>
      </c>
      <c r="N1255" s="27" t="s">
        <v>2657</v>
      </c>
      <c r="O1255" s="27" t="s">
        <v>2658</v>
      </c>
      <c r="P1255" s="28"/>
      <c r="Q1255" s="27" t="s">
        <v>33</v>
      </c>
      <c r="R1255" s="27" t="s">
        <v>349</v>
      </c>
    </row>
    <row r="1256" spans="1:18" x14ac:dyDescent="0.25">
      <c r="A1256">
        <v>28657</v>
      </c>
      <c r="B1256" t="s">
        <v>151</v>
      </c>
      <c r="C1256" t="s">
        <v>152</v>
      </c>
      <c r="D1256" t="s">
        <v>34</v>
      </c>
      <c r="E1256">
        <v>467</v>
      </c>
      <c r="F1256">
        <v>51</v>
      </c>
      <c r="G1256" s="1">
        <v>42748</v>
      </c>
      <c r="I1256">
        <v>157.85874799999999</v>
      </c>
      <c r="J1256">
        <v>-2</v>
      </c>
      <c r="N1256" s="25" t="s">
        <v>2659</v>
      </c>
      <c r="O1256" s="25" t="s">
        <v>2658</v>
      </c>
      <c r="P1256" s="26"/>
      <c r="Q1256" s="25" t="s">
        <v>33</v>
      </c>
      <c r="R1256" s="25" t="s">
        <v>349</v>
      </c>
    </row>
    <row r="1257" spans="1:18" x14ac:dyDescent="0.25">
      <c r="A1257">
        <v>28656</v>
      </c>
      <c r="B1257" t="s">
        <v>183</v>
      </c>
      <c r="C1257" t="s">
        <v>184</v>
      </c>
      <c r="D1257" t="s">
        <v>34</v>
      </c>
      <c r="E1257">
        <v>359</v>
      </c>
      <c r="F1257">
        <v>51</v>
      </c>
      <c r="G1257" s="1">
        <v>42748</v>
      </c>
      <c r="I1257">
        <v>233.84831500000001</v>
      </c>
      <c r="J1257">
        <v>-1</v>
      </c>
      <c r="N1257" s="27" t="s">
        <v>2660</v>
      </c>
      <c r="O1257" s="27" t="s">
        <v>2658</v>
      </c>
      <c r="P1257" s="28"/>
      <c r="Q1257" s="27" t="s">
        <v>33</v>
      </c>
      <c r="R1257" s="27" t="s">
        <v>349</v>
      </c>
    </row>
    <row r="1258" spans="1:18" x14ac:dyDescent="0.25">
      <c r="A1258">
        <v>28656</v>
      </c>
      <c r="B1258" t="s">
        <v>251</v>
      </c>
      <c r="C1258" t="s">
        <v>588</v>
      </c>
      <c r="D1258" t="s">
        <v>97</v>
      </c>
      <c r="E1258">
        <v>359</v>
      </c>
      <c r="F1258">
        <v>51</v>
      </c>
      <c r="G1258" s="1">
        <v>42748</v>
      </c>
      <c r="I1258">
        <v>126.27809000000001</v>
      </c>
      <c r="J1258">
        <v>-4</v>
      </c>
      <c r="N1258" s="25" t="s">
        <v>2661</v>
      </c>
      <c r="O1258" s="25" t="s">
        <v>2662</v>
      </c>
      <c r="P1258" s="26"/>
      <c r="Q1258" s="25" t="s">
        <v>33</v>
      </c>
      <c r="R1258" s="25" t="s">
        <v>349</v>
      </c>
    </row>
    <row r="1259" spans="1:18" x14ac:dyDescent="0.25">
      <c r="A1259">
        <v>28655</v>
      </c>
      <c r="B1259" t="s">
        <v>669</v>
      </c>
      <c r="C1259" t="s">
        <v>670</v>
      </c>
      <c r="D1259" t="s">
        <v>88</v>
      </c>
      <c r="E1259">
        <v>223</v>
      </c>
      <c r="F1259">
        <v>51</v>
      </c>
      <c r="G1259" s="1">
        <v>42748</v>
      </c>
      <c r="I1259">
        <v>67.347030000000004</v>
      </c>
      <c r="J1259">
        <v>-2</v>
      </c>
      <c r="N1259" s="27" t="s">
        <v>2663</v>
      </c>
      <c r="O1259" s="27" t="s">
        <v>2664</v>
      </c>
      <c r="P1259" s="28"/>
      <c r="Q1259" s="27" t="s">
        <v>74</v>
      </c>
      <c r="R1259" s="27" t="s">
        <v>348</v>
      </c>
    </row>
    <row r="1260" spans="1:18" x14ac:dyDescent="0.25">
      <c r="A1260">
        <v>28655</v>
      </c>
      <c r="B1260" t="s">
        <v>252</v>
      </c>
      <c r="C1260" t="s">
        <v>253</v>
      </c>
      <c r="D1260" t="s">
        <v>34</v>
      </c>
      <c r="E1260">
        <v>223</v>
      </c>
      <c r="F1260">
        <v>51</v>
      </c>
      <c r="G1260" s="1">
        <v>42748</v>
      </c>
      <c r="I1260">
        <v>252.09887599999999</v>
      </c>
      <c r="J1260">
        <v>-2</v>
      </c>
      <c r="N1260" s="25" t="s">
        <v>2665</v>
      </c>
      <c r="O1260" s="25" t="s">
        <v>2666</v>
      </c>
      <c r="P1260" s="26"/>
      <c r="Q1260" s="25" t="s">
        <v>447</v>
      </c>
      <c r="R1260" s="25" t="s">
        <v>350</v>
      </c>
    </row>
    <row r="1261" spans="1:18" x14ac:dyDescent="0.25">
      <c r="A1261">
        <v>28654</v>
      </c>
      <c r="B1261" t="s">
        <v>251</v>
      </c>
      <c r="C1261" t="s">
        <v>588</v>
      </c>
      <c r="D1261" t="s">
        <v>97</v>
      </c>
      <c r="E1261" t="s">
        <v>64</v>
      </c>
      <c r="F1261">
        <v>51</v>
      </c>
      <c r="G1261" s="1">
        <v>42748</v>
      </c>
      <c r="I1261">
        <v>176.78932599999999</v>
      </c>
      <c r="J1261">
        <v>-1</v>
      </c>
      <c r="N1261" s="27" t="s">
        <v>2667</v>
      </c>
      <c r="O1261" s="27" t="s">
        <v>2668</v>
      </c>
      <c r="P1261" s="28"/>
      <c r="Q1261" s="27" t="s">
        <v>97</v>
      </c>
      <c r="R1261" s="27" t="s">
        <v>339</v>
      </c>
    </row>
    <row r="1262" spans="1:18" x14ac:dyDescent="0.25">
      <c r="A1262">
        <v>28653</v>
      </c>
      <c r="B1262" t="s">
        <v>251</v>
      </c>
      <c r="C1262" t="s">
        <v>588</v>
      </c>
      <c r="D1262" t="s">
        <v>97</v>
      </c>
      <c r="E1262">
        <v>521</v>
      </c>
      <c r="F1262">
        <v>51</v>
      </c>
      <c r="G1262" s="1">
        <v>42748</v>
      </c>
      <c r="I1262">
        <v>126.27809000000001</v>
      </c>
      <c r="J1262">
        <v>-2</v>
      </c>
      <c r="N1262" s="25" t="s">
        <v>2669</v>
      </c>
      <c r="O1262" s="25" t="s">
        <v>2670</v>
      </c>
      <c r="P1262" s="26"/>
      <c r="Q1262" s="25" t="s">
        <v>74</v>
      </c>
      <c r="R1262" s="25" t="s">
        <v>339</v>
      </c>
    </row>
    <row r="1263" spans="1:18" x14ac:dyDescent="0.25">
      <c r="A1263">
        <v>28652</v>
      </c>
      <c r="B1263" t="s">
        <v>35</v>
      </c>
      <c r="C1263" t="s">
        <v>36</v>
      </c>
      <c r="D1263" t="s">
        <v>85</v>
      </c>
      <c r="E1263">
        <v>38</v>
      </c>
      <c r="F1263">
        <v>51</v>
      </c>
      <c r="G1263" s="1">
        <v>42748</v>
      </c>
      <c r="I1263">
        <v>95.46</v>
      </c>
      <c r="J1263">
        <v>-1</v>
      </c>
      <c r="N1263" s="27" t="s">
        <v>2671</v>
      </c>
      <c r="O1263" s="27" t="s">
        <v>2672</v>
      </c>
      <c r="P1263" s="28"/>
      <c r="Q1263" s="27" t="s">
        <v>193</v>
      </c>
      <c r="R1263" s="27" t="s">
        <v>47</v>
      </c>
    </row>
    <row r="1264" spans="1:18" x14ac:dyDescent="0.25">
      <c r="A1264">
        <v>28651</v>
      </c>
      <c r="B1264" t="s">
        <v>75</v>
      </c>
      <c r="C1264" t="s">
        <v>76</v>
      </c>
      <c r="D1264" t="s">
        <v>33</v>
      </c>
      <c r="E1264">
        <v>549</v>
      </c>
      <c r="F1264">
        <v>51</v>
      </c>
      <c r="G1264" s="1">
        <v>42748</v>
      </c>
      <c r="I1264">
        <v>395.56363599999997</v>
      </c>
      <c r="J1264">
        <v>-2</v>
      </c>
      <c r="N1264" s="25" t="s">
        <v>2673</v>
      </c>
      <c r="O1264" s="25" t="s">
        <v>494</v>
      </c>
      <c r="P1264" s="26"/>
      <c r="Q1264" s="25" t="s">
        <v>61</v>
      </c>
      <c r="R1264" s="25" t="s">
        <v>339</v>
      </c>
    </row>
    <row r="1265" spans="1:18" x14ac:dyDescent="0.25">
      <c r="A1265">
        <v>28630</v>
      </c>
      <c r="B1265" t="s">
        <v>936</v>
      </c>
      <c r="C1265" t="s">
        <v>937</v>
      </c>
      <c r="D1265" t="s">
        <v>65</v>
      </c>
      <c r="E1265">
        <v>99</v>
      </c>
      <c r="F1265">
        <v>4</v>
      </c>
      <c r="G1265" s="1">
        <v>42748</v>
      </c>
      <c r="I1265">
        <v>16.872</v>
      </c>
      <c r="J1265">
        <v>1</v>
      </c>
      <c r="N1265" s="27" t="s">
        <v>2674</v>
      </c>
      <c r="O1265" s="27" t="s">
        <v>492</v>
      </c>
      <c r="P1265" s="28"/>
      <c r="Q1265" s="27" t="s">
        <v>61</v>
      </c>
      <c r="R1265" s="27" t="s">
        <v>339</v>
      </c>
    </row>
    <row r="1266" spans="1:18" x14ac:dyDescent="0.25">
      <c r="A1266">
        <v>28630</v>
      </c>
      <c r="B1266" t="s">
        <v>177</v>
      </c>
      <c r="C1266" t="s">
        <v>178</v>
      </c>
      <c r="D1266" t="s">
        <v>21</v>
      </c>
      <c r="E1266">
        <v>99</v>
      </c>
      <c r="F1266">
        <v>4</v>
      </c>
      <c r="G1266" s="1">
        <v>42748</v>
      </c>
      <c r="I1266">
        <v>205.60345000000001</v>
      </c>
      <c r="J1266">
        <v>1</v>
      </c>
      <c r="N1266" s="25" t="s">
        <v>2675</v>
      </c>
      <c r="O1266" s="25" t="s">
        <v>2676</v>
      </c>
      <c r="P1266" s="26"/>
      <c r="Q1266" s="25" t="s">
        <v>74</v>
      </c>
      <c r="R1266" s="25" t="s">
        <v>339</v>
      </c>
    </row>
    <row r="1267" spans="1:18" x14ac:dyDescent="0.25">
      <c r="A1267">
        <v>28650</v>
      </c>
      <c r="B1267" t="s">
        <v>235</v>
      </c>
      <c r="C1267" t="s">
        <v>236</v>
      </c>
      <c r="D1267" t="s">
        <v>88</v>
      </c>
      <c r="E1267">
        <v>18</v>
      </c>
      <c r="F1267">
        <v>51</v>
      </c>
      <c r="G1267" s="1">
        <v>42748</v>
      </c>
      <c r="I1267">
        <v>67.347030000000004</v>
      </c>
      <c r="J1267">
        <v>-1</v>
      </c>
      <c r="N1267" s="27" t="s">
        <v>2677</v>
      </c>
      <c r="O1267" s="27" t="s">
        <v>2678</v>
      </c>
      <c r="P1267" s="28"/>
      <c r="Q1267" s="27" t="s">
        <v>193</v>
      </c>
      <c r="R1267" s="27" t="s">
        <v>350</v>
      </c>
    </row>
    <row r="1268" spans="1:18" x14ac:dyDescent="0.25">
      <c r="A1268">
        <v>28650</v>
      </c>
      <c r="B1268" t="s">
        <v>402</v>
      </c>
      <c r="C1268" t="s">
        <v>403</v>
      </c>
      <c r="D1268" t="s">
        <v>193</v>
      </c>
      <c r="E1268">
        <v>18</v>
      </c>
      <c r="F1268">
        <v>51</v>
      </c>
      <c r="G1268" s="1">
        <v>42748</v>
      </c>
      <c r="I1268">
        <v>66.599999999999994</v>
      </c>
      <c r="J1268">
        <v>-2</v>
      </c>
      <c r="N1268" s="25" t="s">
        <v>2679</v>
      </c>
      <c r="O1268" s="25" t="s">
        <v>2680</v>
      </c>
      <c r="P1268" s="26"/>
      <c r="Q1268" s="25" t="s">
        <v>33</v>
      </c>
      <c r="R1268" s="25" t="s">
        <v>349</v>
      </c>
    </row>
    <row r="1269" spans="1:18" x14ac:dyDescent="0.25">
      <c r="A1269">
        <v>28650</v>
      </c>
      <c r="B1269" t="s">
        <v>147</v>
      </c>
      <c r="C1269" t="s">
        <v>148</v>
      </c>
      <c r="D1269" t="s">
        <v>85</v>
      </c>
      <c r="E1269">
        <v>18</v>
      </c>
      <c r="F1269">
        <v>51</v>
      </c>
      <c r="G1269" s="1">
        <v>42748</v>
      </c>
      <c r="I1269">
        <v>55.44894</v>
      </c>
      <c r="J1269">
        <v>-2</v>
      </c>
      <c r="N1269" s="27" t="s">
        <v>612</v>
      </c>
      <c r="O1269" s="27" t="s">
        <v>613</v>
      </c>
      <c r="P1269" s="28"/>
      <c r="Q1269" s="27" t="s">
        <v>74</v>
      </c>
      <c r="R1269" s="27" t="s">
        <v>339</v>
      </c>
    </row>
    <row r="1270" spans="1:18" x14ac:dyDescent="0.25">
      <c r="A1270">
        <v>28650</v>
      </c>
      <c r="B1270" t="s">
        <v>143</v>
      </c>
      <c r="C1270" t="s">
        <v>144</v>
      </c>
      <c r="D1270" t="s">
        <v>50</v>
      </c>
      <c r="E1270">
        <v>18</v>
      </c>
      <c r="F1270">
        <v>51</v>
      </c>
      <c r="G1270" s="1">
        <v>42748</v>
      </c>
      <c r="I1270">
        <v>9.99</v>
      </c>
      <c r="J1270">
        <v>-2</v>
      </c>
      <c r="N1270" s="25" t="s">
        <v>2681</v>
      </c>
      <c r="O1270" s="25" t="s">
        <v>2682</v>
      </c>
      <c r="P1270" s="26"/>
      <c r="Q1270" s="25" t="s">
        <v>122</v>
      </c>
      <c r="R1270" s="25" t="s">
        <v>350</v>
      </c>
    </row>
    <row r="1271" spans="1:18" x14ac:dyDescent="0.25">
      <c r="A1271">
        <v>28650</v>
      </c>
      <c r="B1271" t="s">
        <v>111</v>
      </c>
      <c r="C1271" t="s">
        <v>112</v>
      </c>
      <c r="D1271" t="s">
        <v>21</v>
      </c>
      <c r="E1271">
        <v>18</v>
      </c>
      <c r="F1271">
        <v>51</v>
      </c>
      <c r="G1271" s="1">
        <v>42748</v>
      </c>
      <c r="I1271">
        <v>95.263006000000004</v>
      </c>
      <c r="J1271">
        <v>-1</v>
      </c>
      <c r="N1271" s="27" t="s">
        <v>2683</v>
      </c>
      <c r="O1271" s="27" t="s">
        <v>2684</v>
      </c>
      <c r="P1271" s="28"/>
      <c r="Q1271" s="27" t="s">
        <v>74</v>
      </c>
      <c r="R1271" s="27" t="s">
        <v>339</v>
      </c>
    </row>
    <row r="1272" spans="1:18" x14ac:dyDescent="0.25">
      <c r="A1272">
        <v>28650</v>
      </c>
      <c r="B1272" t="s">
        <v>145</v>
      </c>
      <c r="C1272" t="s">
        <v>146</v>
      </c>
      <c r="D1272" t="s">
        <v>41</v>
      </c>
      <c r="E1272">
        <v>18</v>
      </c>
      <c r="F1272">
        <v>51</v>
      </c>
      <c r="G1272" s="1">
        <v>42748</v>
      </c>
      <c r="I1272">
        <v>27.75</v>
      </c>
      <c r="J1272">
        <v>-6</v>
      </c>
      <c r="N1272" s="25" t="s">
        <v>836</v>
      </c>
      <c r="O1272" s="25" t="s">
        <v>837</v>
      </c>
      <c r="P1272" s="26"/>
      <c r="Q1272" s="25" t="s">
        <v>450</v>
      </c>
      <c r="R1272" s="25" t="s">
        <v>351</v>
      </c>
    </row>
    <row r="1273" spans="1:18" x14ac:dyDescent="0.25">
      <c r="A1273">
        <v>28650</v>
      </c>
      <c r="B1273" t="s">
        <v>62</v>
      </c>
      <c r="C1273" t="s">
        <v>63</v>
      </c>
      <c r="D1273" t="s">
        <v>50</v>
      </c>
      <c r="E1273">
        <v>18</v>
      </c>
      <c r="F1273">
        <v>51</v>
      </c>
      <c r="G1273" s="1">
        <v>42748</v>
      </c>
      <c r="I1273">
        <v>115</v>
      </c>
      <c r="J1273">
        <v>-3</v>
      </c>
      <c r="N1273" s="27" t="s">
        <v>2685</v>
      </c>
      <c r="O1273" s="27" t="s">
        <v>2686</v>
      </c>
      <c r="P1273" s="28"/>
      <c r="Q1273" s="27" t="s">
        <v>17</v>
      </c>
      <c r="R1273" s="27" t="s">
        <v>339</v>
      </c>
    </row>
    <row r="1274" spans="1:18" x14ac:dyDescent="0.25">
      <c r="A1274">
        <v>28649</v>
      </c>
      <c r="B1274" t="s">
        <v>829</v>
      </c>
      <c r="C1274" t="s">
        <v>170</v>
      </c>
      <c r="D1274" t="s">
        <v>34</v>
      </c>
      <c r="E1274">
        <v>6</v>
      </c>
      <c r="F1274">
        <v>51</v>
      </c>
      <c r="G1274" s="1">
        <v>42748</v>
      </c>
      <c r="I1274">
        <v>140.308989</v>
      </c>
      <c r="J1274">
        <v>-5</v>
      </c>
      <c r="N1274" s="25" t="s">
        <v>2687</v>
      </c>
      <c r="O1274" s="25" t="s">
        <v>2688</v>
      </c>
      <c r="P1274" s="26"/>
      <c r="Q1274" s="25" t="s">
        <v>34</v>
      </c>
      <c r="R1274" s="25" t="s">
        <v>339</v>
      </c>
    </row>
    <row r="1275" spans="1:18" x14ac:dyDescent="0.25">
      <c r="A1275">
        <v>28649</v>
      </c>
      <c r="B1275" t="s">
        <v>251</v>
      </c>
      <c r="C1275" t="s">
        <v>588</v>
      </c>
      <c r="D1275" t="s">
        <v>97</v>
      </c>
      <c r="E1275">
        <v>6</v>
      </c>
      <c r="F1275">
        <v>51</v>
      </c>
      <c r="G1275" s="1">
        <v>42748</v>
      </c>
      <c r="I1275">
        <v>126.27809000000001</v>
      </c>
      <c r="J1275">
        <v>-2</v>
      </c>
      <c r="N1275" s="27" t="s">
        <v>2689</v>
      </c>
      <c r="O1275" s="27" t="s">
        <v>2690</v>
      </c>
      <c r="P1275" s="28"/>
      <c r="Q1275" s="27" t="s">
        <v>34</v>
      </c>
      <c r="R1275" s="27" t="s">
        <v>339</v>
      </c>
    </row>
    <row r="1276" spans="1:18" x14ac:dyDescent="0.25">
      <c r="A1276">
        <v>28648</v>
      </c>
      <c r="B1276" t="s">
        <v>251</v>
      </c>
      <c r="C1276" t="s">
        <v>588</v>
      </c>
      <c r="D1276" t="s">
        <v>97</v>
      </c>
      <c r="E1276">
        <v>556</v>
      </c>
      <c r="F1276">
        <v>51</v>
      </c>
      <c r="G1276" s="1">
        <v>42748</v>
      </c>
      <c r="H1276">
        <v>2</v>
      </c>
      <c r="I1276">
        <v>126.27809000000001</v>
      </c>
      <c r="J1276">
        <v>-6</v>
      </c>
      <c r="N1276" s="25" t="s">
        <v>2691</v>
      </c>
      <c r="O1276" s="25" t="s">
        <v>2692</v>
      </c>
      <c r="P1276" s="26"/>
      <c r="Q1276" s="25" t="s">
        <v>34</v>
      </c>
      <c r="R1276" s="25" t="s">
        <v>339</v>
      </c>
    </row>
    <row r="1277" spans="1:18" x14ac:dyDescent="0.25">
      <c r="A1277">
        <v>28647</v>
      </c>
      <c r="B1277" t="s">
        <v>48</v>
      </c>
      <c r="C1277" t="s">
        <v>49</v>
      </c>
      <c r="D1277" t="s">
        <v>50</v>
      </c>
      <c r="E1277">
        <v>474</v>
      </c>
      <c r="F1277">
        <v>51</v>
      </c>
      <c r="G1277" s="1">
        <v>42747</v>
      </c>
      <c r="I1277">
        <v>9.99</v>
      </c>
      <c r="J1277">
        <v>-1</v>
      </c>
      <c r="N1277" s="27" t="s">
        <v>2693</v>
      </c>
      <c r="O1277" s="27" t="s">
        <v>2694</v>
      </c>
      <c r="P1277" s="28"/>
      <c r="Q1277" s="27" t="s">
        <v>34</v>
      </c>
      <c r="R1277" s="27" t="s">
        <v>339</v>
      </c>
    </row>
    <row r="1278" spans="1:18" x14ac:dyDescent="0.25">
      <c r="A1278">
        <v>28646</v>
      </c>
      <c r="B1278" t="s">
        <v>171</v>
      </c>
      <c r="C1278" t="s">
        <v>172</v>
      </c>
      <c r="D1278" t="s">
        <v>85</v>
      </c>
      <c r="E1278">
        <v>517</v>
      </c>
      <c r="F1278">
        <v>51</v>
      </c>
      <c r="G1278" s="1">
        <v>42747</v>
      </c>
      <c r="I1278">
        <v>65.412300000000002</v>
      </c>
      <c r="J1278">
        <v>-1</v>
      </c>
      <c r="N1278" s="25" t="s">
        <v>2695</v>
      </c>
      <c r="O1278" s="25" t="s">
        <v>2696</v>
      </c>
      <c r="P1278" s="26"/>
      <c r="Q1278" s="25" t="s">
        <v>33</v>
      </c>
      <c r="R1278" s="25" t="s">
        <v>349</v>
      </c>
    </row>
    <row r="1279" spans="1:18" x14ac:dyDescent="0.25">
      <c r="A1279">
        <v>28646</v>
      </c>
      <c r="B1279" t="s">
        <v>191</v>
      </c>
      <c r="C1279" t="s">
        <v>192</v>
      </c>
      <c r="D1279" t="s">
        <v>193</v>
      </c>
      <c r="E1279">
        <v>517</v>
      </c>
      <c r="F1279">
        <v>51</v>
      </c>
      <c r="G1279" s="1">
        <v>42747</v>
      </c>
      <c r="I1279">
        <v>35.520000000000003</v>
      </c>
      <c r="J1279">
        <v>-10</v>
      </c>
      <c r="N1279" s="27" t="s">
        <v>2697</v>
      </c>
      <c r="O1279" s="27" t="s">
        <v>2698</v>
      </c>
      <c r="P1279" s="28"/>
      <c r="Q1279" s="27" t="s">
        <v>34</v>
      </c>
      <c r="R1279" s="27" t="s">
        <v>339</v>
      </c>
    </row>
    <row r="1280" spans="1:18" x14ac:dyDescent="0.25">
      <c r="A1280">
        <v>28645</v>
      </c>
      <c r="B1280" t="s">
        <v>251</v>
      </c>
      <c r="C1280" t="s">
        <v>588</v>
      </c>
      <c r="D1280" t="s">
        <v>97</v>
      </c>
      <c r="E1280">
        <v>175</v>
      </c>
      <c r="F1280">
        <v>51</v>
      </c>
      <c r="G1280" s="1">
        <v>42747</v>
      </c>
      <c r="H1280">
        <v>2</v>
      </c>
      <c r="I1280">
        <v>126.27809000000001</v>
      </c>
      <c r="J1280">
        <v>-1</v>
      </c>
      <c r="N1280" s="25" t="s">
        <v>2699</v>
      </c>
      <c r="O1280" s="25" t="s">
        <v>2700</v>
      </c>
      <c r="P1280" s="26"/>
      <c r="Q1280" s="25" t="s">
        <v>1240</v>
      </c>
      <c r="R1280" s="25" t="s">
        <v>47</v>
      </c>
    </row>
    <row r="1281" spans="1:18" x14ac:dyDescent="0.25">
      <c r="A1281">
        <v>28644</v>
      </c>
      <c r="B1281" t="s">
        <v>251</v>
      </c>
      <c r="C1281" t="s">
        <v>588</v>
      </c>
      <c r="D1281" t="s">
        <v>97</v>
      </c>
      <c r="E1281">
        <v>76</v>
      </c>
      <c r="F1281">
        <v>51</v>
      </c>
      <c r="G1281" s="1">
        <v>42747</v>
      </c>
      <c r="I1281">
        <v>126.27809000000001</v>
      </c>
      <c r="J1281">
        <v>-2</v>
      </c>
      <c r="N1281" s="27" t="s">
        <v>2701</v>
      </c>
      <c r="O1281" s="27" t="s">
        <v>2702</v>
      </c>
      <c r="P1281" s="28"/>
      <c r="Q1281" s="27" t="s">
        <v>33</v>
      </c>
      <c r="R1281" s="27" t="s">
        <v>349</v>
      </c>
    </row>
    <row r="1282" spans="1:18" x14ac:dyDescent="0.25">
      <c r="A1282">
        <v>28644</v>
      </c>
      <c r="B1282" t="s">
        <v>415</v>
      </c>
      <c r="C1282" t="s">
        <v>416</v>
      </c>
      <c r="D1282" t="s">
        <v>34</v>
      </c>
      <c r="E1282">
        <v>76</v>
      </c>
      <c r="F1282">
        <v>51</v>
      </c>
      <c r="G1282" s="1">
        <v>42747</v>
      </c>
      <c r="I1282">
        <v>971.73996799999998</v>
      </c>
      <c r="J1282">
        <v>-1</v>
      </c>
      <c r="N1282" s="25" t="s">
        <v>2703</v>
      </c>
      <c r="O1282" s="25" t="s">
        <v>2704</v>
      </c>
      <c r="P1282" s="26"/>
      <c r="Q1282" s="25" t="s">
        <v>34</v>
      </c>
      <c r="R1282" s="25" t="s">
        <v>339</v>
      </c>
    </row>
    <row r="1283" spans="1:18" x14ac:dyDescent="0.25">
      <c r="A1283">
        <v>28643</v>
      </c>
      <c r="B1283" t="s">
        <v>251</v>
      </c>
      <c r="C1283" t="s">
        <v>588</v>
      </c>
      <c r="D1283" t="s">
        <v>97</v>
      </c>
      <c r="E1283">
        <v>474</v>
      </c>
      <c r="F1283">
        <v>51</v>
      </c>
      <c r="G1283" s="1">
        <v>42747</v>
      </c>
      <c r="I1283">
        <v>126.27809000000001</v>
      </c>
      <c r="J1283">
        <v>-2</v>
      </c>
      <c r="N1283" s="27" t="s">
        <v>2705</v>
      </c>
      <c r="O1283" s="27" t="s">
        <v>2706</v>
      </c>
      <c r="P1283" s="28"/>
      <c r="Q1283" s="27" t="s">
        <v>17</v>
      </c>
      <c r="R1283" s="27" t="s">
        <v>339</v>
      </c>
    </row>
    <row r="1284" spans="1:18" x14ac:dyDescent="0.25">
      <c r="A1284">
        <v>28643</v>
      </c>
      <c r="B1284" t="s">
        <v>768</v>
      </c>
      <c r="C1284" t="s">
        <v>769</v>
      </c>
      <c r="D1284" t="s">
        <v>21</v>
      </c>
      <c r="E1284">
        <v>474</v>
      </c>
      <c r="F1284">
        <v>51</v>
      </c>
      <c r="G1284" s="1">
        <v>42747</v>
      </c>
      <c r="I1284">
        <v>108.084152</v>
      </c>
      <c r="J1284">
        <v>-1</v>
      </c>
      <c r="N1284" s="25" t="s">
        <v>2707</v>
      </c>
      <c r="O1284" s="25" t="s">
        <v>2708</v>
      </c>
      <c r="P1284" s="26"/>
      <c r="Q1284" s="25">
        <v>8</v>
      </c>
      <c r="R1284" s="25" t="s">
        <v>350</v>
      </c>
    </row>
    <row r="1285" spans="1:18" x14ac:dyDescent="0.25">
      <c r="A1285">
        <v>28643</v>
      </c>
      <c r="B1285" t="s">
        <v>832</v>
      </c>
      <c r="C1285" t="s">
        <v>833</v>
      </c>
      <c r="D1285" t="s">
        <v>122</v>
      </c>
      <c r="E1285">
        <v>474</v>
      </c>
      <c r="F1285">
        <v>51</v>
      </c>
      <c r="G1285" s="1">
        <v>42747</v>
      </c>
      <c r="I1285">
        <v>200</v>
      </c>
      <c r="J1285">
        <v>-1</v>
      </c>
      <c r="N1285" s="27" t="s">
        <v>2709</v>
      </c>
      <c r="O1285" s="27" t="s">
        <v>2710</v>
      </c>
      <c r="P1285" s="28"/>
      <c r="Q1285" s="27" t="s">
        <v>268</v>
      </c>
      <c r="R1285" s="27" t="s">
        <v>47</v>
      </c>
    </row>
    <row r="1286" spans="1:18" x14ac:dyDescent="0.25">
      <c r="A1286">
        <v>28642</v>
      </c>
      <c r="B1286" t="s">
        <v>75</v>
      </c>
      <c r="C1286" t="s">
        <v>76</v>
      </c>
      <c r="D1286" t="s">
        <v>33</v>
      </c>
      <c r="E1286">
        <v>549</v>
      </c>
      <c r="F1286">
        <v>51</v>
      </c>
      <c r="G1286" s="1">
        <v>42747</v>
      </c>
      <c r="I1286">
        <v>395.56363599999997</v>
      </c>
      <c r="J1286">
        <v>-2</v>
      </c>
      <c r="N1286" s="25" t="s">
        <v>2711</v>
      </c>
      <c r="O1286" s="25" t="s">
        <v>2712</v>
      </c>
      <c r="P1286" s="26">
        <v>42587</v>
      </c>
      <c r="Q1286" s="25" t="s">
        <v>122</v>
      </c>
      <c r="R1286" s="25" t="s">
        <v>339</v>
      </c>
    </row>
    <row r="1287" spans="1:18" x14ac:dyDescent="0.25">
      <c r="A1287">
        <v>28641</v>
      </c>
      <c r="B1287" t="s">
        <v>883</v>
      </c>
      <c r="C1287" t="s">
        <v>884</v>
      </c>
      <c r="D1287" t="s">
        <v>33</v>
      </c>
      <c r="E1287">
        <v>47</v>
      </c>
      <c r="F1287">
        <v>51</v>
      </c>
      <c r="G1287" s="1">
        <v>42747</v>
      </c>
      <c r="I1287">
        <v>309.790909</v>
      </c>
      <c r="J1287">
        <v>-1</v>
      </c>
      <c r="N1287" s="27" t="s">
        <v>2713</v>
      </c>
      <c r="O1287" s="27" t="s">
        <v>2714</v>
      </c>
      <c r="P1287" s="28"/>
      <c r="Q1287" s="27" t="s">
        <v>74</v>
      </c>
      <c r="R1287" s="27" t="s">
        <v>339</v>
      </c>
    </row>
    <row r="1288" spans="1:18" x14ac:dyDescent="0.25">
      <c r="A1288">
        <v>28640</v>
      </c>
      <c r="B1288" t="s">
        <v>214</v>
      </c>
      <c r="C1288" t="s">
        <v>215</v>
      </c>
      <c r="D1288" t="s">
        <v>17</v>
      </c>
      <c r="E1288" t="s">
        <v>64</v>
      </c>
      <c r="F1288">
        <v>51</v>
      </c>
      <c r="G1288" s="1">
        <v>42747</v>
      </c>
      <c r="H1288">
        <v>2</v>
      </c>
      <c r="I1288">
        <v>25</v>
      </c>
      <c r="J1288">
        <v>-1</v>
      </c>
      <c r="N1288" s="25" t="s">
        <v>856</v>
      </c>
      <c r="O1288" s="25" t="s">
        <v>857</v>
      </c>
      <c r="P1288" s="26"/>
      <c r="Q1288" s="25" t="s">
        <v>270</v>
      </c>
      <c r="R1288" s="25" t="s">
        <v>350</v>
      </c>
    </row>
    <row r="1289" spans="1:18" x14ac:dyDescent="0.25">
      <c r="A1289">
        <v>28640</v>
      </c>
      <c r="B1289" t="s">
        <v>216</v>
      </c>
      <c r="C1289" t="s">
        <v>217</v>
      </c>
      <c r="D1289" t="s">
        <v>17</v>
      </c>
      <c r="E1289" t="s">
        <v>64</v>
      </c>
      <c r="F1289">
        <v>51</v>
      </c>
      <c r="G1289" s="1">
        <v>42747</v>
      </c>
      <c r="H1289">
        <v>2</v>
      </c>
      <c r="I1289">
        <v>25</v>
      </c>
      <c r="J1289">
        <v>-1</v>
      </c>
      <c r="N1289" s="27" t="s">
        <v>2715</v>
      </c>
      <c r="O1289" s="27" t="s">
        <v>2716</v>
      </c>
      <c r="P1289" s="28"/>
      <c r="Q1289" s="27" t="s">
        <v>21</v>
      </c>
      <c r="R1289" s="27" t="s">
        <v>348</v>
      </c>
    </row>
    <row r="1290" spans="1:18" x14ac:dyDescent="0.25">
      <c r="A1290">
        <v>28640</v>
      </c>
      <c r="B1290" t="s">
        <v>89</v>
      </c>
      <c r="C1290" t="s">
        <v>90</v>
      </c>
      <c r="D1290" t="s">
        <v>17</v>
      </c>
      <c r="E1290" t="s">
        <v>64</v>
      </c>
      <c r="F1290">
        <v>51</v>
      </c>
      <c r="G1290" s="1">
        <v>42747</v>
      </c>
      <c r="H1290">
        <v>2</v>
      </c>
      <c r="I1290">
        <v>25</v>
      </c>
      <c r="J1290">
        <v>-1</v>
      </c>
      <c r="N1290" s="25" t="s">
        <v>2717</v>
      </c>
      <c r="O1290" s="25" t="s">
        <v>2718</v>
      </c>
      <c r="P1290" s="26">
        <v>42524</v>
      </c>
      <c r="Q1290" s="25" t="s">
        <v>41</v>
      </c>
      <c r="R1290" s="25" t="s">
        <v>350</v>
      </c>
    </row>
    <row r="1291" spans="1:18" x14ac:dyDescent="0.25">
      <c r="A1291">
        <v>28640</v>
      </c>
      <c r="B1291" t="s">
        <v>51</v>
      </c>
      <c r="C1291" t="s">
        <v>52</v>
      </c>
      <c r="D1291" t="s">
        <v>17</v>
      </c>
      <c r="E1291" t="s">
        <v>64</v>
      </c>
      <c r="F1291">
        <v>51</v>
      </c>
      <c r="G1291" s="1">
        <v>42747</v>
      </c>
      <c r="H1291">
        <v>2</v>
      </c>
      <c r="I1291">
        <v>25</v>
      </c>
      <c r="J1291">
        <v>-1</v>
      </c>
      <c r="N1291" s="27" t="s">
        <v>2719</v>
      </c>
      <c r="O1291" s="27" t="s">
        <v>2720</v>
      </c>
      <c r="P1291" s="28">
        <v>42623</v>
      </c>
      <c r="Q1291" s="27" t="s">
        <v>268</v>
      </c>
      <c r="R1291" s="27" t="s">
        <v>47</v>
      </c>
    </row>
    <row r="1292" spans="1:18" x14ac:dyDescent="0.25">
      <c r="A1292">
        <v>28640</v>
      </c>
      <c r="B1292" t="s">
        <v>91</v>
      </c>
      <c r="C1292" t="s">
        <v>92</v>
      </c>
      <c r="D1292" t="s">
        <v>17</v>
      </c>
      <c r="E1292" t="s">
        <v>64</v>
      </c>
      <c r="F1292">
        <v>51</v>
      </c>
      <c r="G1292" s="1">
        <v>42747</v>
      </c>
      <c r="H1292">
        <v>2</v>
      </c>
      <c r="I1292">
        <v>23</v>
      </c>
      <c r="J1292">
        <v>-1</v>
      </c>
      <c r="N1292" s="25" t="s">
        <v>2721</v>
      </c>
      <c r="O1292" s="25" t="s">
        <v>2722</v>
      </c>
      <c r="P1292" s="26"/>
      <c r="Q1292" s="25" t="s">
        <v>268</v>
      </c>
      <c r="R1292" s="25" t="s">
        <v>47</v>
      </c>
    </row>
    <row r="1293" spans="1:18" x14ac:dyDescent="0.25">
      <c r="A1293">
        <v>28640</v>
      </c>
      <c r="B1293" t="s">
        <v>95</v>
      </c>
      <c r="C1293" t="s">
        <v>96</v>
      </c>
      <c r="D1293" t="s">
        <v>17</v>
      </c>
      <c r="E1293" t="s">
        <v>64</v>
      </c>
      <c r="F1293">
        <v>51</v>
      </c>
      <c r="G1293" s="1">
        <v>42747</v>
      </c>
      <c r="H1293">
        <v>2</v>
      </c>
      <c r="I1293">
        <v>23</v>
      </c>
      <c r="J1293">
        <v>-1</v>
      </c>
      <c r="N1293" s="27" t="s">
        <v>2723</v>
      </c>
      <c r="O1293" s="27" t="s">
        <v>2724</v>
      </c>
      <c r="P1293" s="28"/>
      <c r="Q1293" s="27" t="s">
        <v>44</v>
      </c>
      <c r="R1293" s="27" t="s">
        <v>348</v>
      </c>
    </row>
    <row r="1294" spans="1:18" x14ac:dyDescent="0.25">
      <c r="A1294">
        <v>28640</v>
      </c>
      <c r="B1294" t="s">
        <v>404</v>
      </c>
      <c r="C1294" t="s">
        <v>405</v>
      </c>
      <c r="D1294" t="s">
        <v>17</v>
      </c>
      <c r="E1294" t="s">
        <v>64</v>
      </c>
      <c r="F1294">
        <v>51</v>
      </c>
      <c r="G1294" s="1">
        <v>42747</v>
      </c>
      <c r="H1294">
        <v>2</v>
      </c>
      <c r="I1294">
        <v>23</v>
      </c>
      <c r="J1294">
        <v>-1</v>
      </c>
      <c r="N1294" s="25" t="s">
        <v>2725</v>
      </c>
      <c r="O1294" s="25" t="s">
        <v>2726</v>
      </c>
      <c r="P1294" s="26"/>
      <c r="Q1294" s="25" t="s">
        <v>1240</v>
      </c>
      <c r="R1294" s="25" t="s">
        <v>47</v>
      </c>
    </row>
    <row r="1295" spans="1:18" x14ac:dyDescent="0.25">
      <c r="A1295">
        <v>28640</v>
      </c>
      <c r="B1295" t="s">
        <v>93</v>
      </c>
      <c r="C1295" t="s">
        <v>94</v>
      </c>
      <c r="D1295" t="s">
        <v>17</v>
      </c>
      <c r="E1295" t="s">
        <v>64</v>
      </c>
      <c r="F1295">
        <v>51</v>
      </c>
      <c r="G1295" s="1">
        <v>42747</v>
      </c>
      <c r="H1295">
        <v>2</v>
      </c>
      <c r="I1295">
        <v>23</v>
      </c>
      <c r="J1295">
        <v>-1</v>
      </c>
      <c r="N1295" s="27" t="s">
        <v>2727</v>
      </c>
      <c r="O1295" s="27" t="s">
        <v>2728</v>
      </c>
      <c r="P1295" s="28"/>
      <c r="Q1295" s="27" t="s">
        <v>117</v>
      </c>
      <c r="R1295" s="27" t="s">
        <v>350</v>
      </c>
    </row>
    <row r="1296" spans="1:18" x14ac:dyDescent="0.25">
      <c r="A1296">
        <v>28639</v>
      </c>
      <c r="B1296" t="s">
        <v>602</v>
      </c>
      <c r="C1296" t="s">
        <v>603</v>
      </c>
      <c r="D1296" t="s">
        <v>18</v>
      </c>
      <c r="E1296">
        <v>374</v>
      </c>
      <c r="F1296">
        <v>51</v>
      </c>
      <c r="G1296" s="1">
        <v>42747</v>
      </c>
      <c r="I1296">
        <v>85</v>
      </c>
      <c r="J1296">
        <v>-1</v>
      </c>
      <c r="N1296" s="25" t="s">
        <v>2729</v>
      </c>
      <c r="O1296" s="25" t="s">
        <v>2730</v>
      </c>
      <c r="P1296" s="26"/>
      <c r="Q1296" s="25" t="s">
        <v>33</v>
      </c>
      <c r="R1296" s="25" t="s">
        <v>349</v>
      </c>
    </row>
    <row r="1297" spans="1:18" x14ac:dyDescent="0.25">
      <c r="A1297">
        <v>28639</v>
      </c>
      <c r="B1297" t="s">
        <v>938</v>
      </c>
      <c r="C1297" t="s">
        <v>939</v>
      </c>
      <c r="D1297" t="s">
        <v>100</v>
      </c>
      <c r="E1297">
        <v>374</v>
      </c>
      <c r="F1297">
        <v>51</v>
      </c>
      <c r="G1297" s="1">
        <v>42747</v>
      </c>
      <c r="I1297">
        <v>177.6891</v>
      </c>
      <c r="J1297">
        <v>-2</v>
      </c>
      <c r="N1297" s="27" t="s">
        <v>1001</v>
      </c>
      <c r="O1297" s="27" t="s">
        <v>1002</v>
      </c>
      <c r="P1297" s="28"/>
      <c r="Q1297" s="27" t="s">
        <v>74</v>
      </c>
      <c r="R1297" s="27" t="s">
        <v>339</v>
      </c>
    </row>
    <row r="1298" spans="1:18" x14ac:dyDescent="0.25">
      <c r="A1298">
        <v>28639</v>
      </c>
      <c r="B1298" t="s">
        <v>283</v>
      </c>
      <c r="C1298" t="s">
        <v>284</v>
      </c>
      <c r="D1298" t="s">
        <v>100</v>
      </c>
      <c r="E1298">
        <v>374</v>
      </c>
      <c r="F1298">
        <v>51</v>
      </c>
      <c r="G1298" s="1">
        <v>42747</v>
      </c>
      <c r="I1298">
        <v>342.32400000000001</v>
      </c>
      <c r="J1298">
        <v>-2</v>
      </c>
      <c r="N1298" s="25" t="s">
        <v>848</v>
      </c>
      <c r="O1298" s="25" t="s">
        <v>849</v>
      </c>
      <c r="P1298" s="26"/>
      <c r="Q1298" s="25" t="s">
        <v>74</v>
      </c>
      <c r="R1298" s="25" t="s">
        <v>339</v>
      </c>
    </row>
    <row r="1299" spans="1:18" x14ac:dyDescent="0.25">
      <c r="A1299">
        <v>28639</v>
      </c>
      <c r="B1299" t="s">
        <v>24</v>
      </c>
      <c r="C1299" t="s">
        <v>25</v>
      </c>
      <c r="D1299" t="s">
        <v>21</v>
      </c>
      <c r="E1299">
        <v>374</v>
      </c>
      <c r="F1299">
        <v>51</v>
      </c>
      <c r="G1299" s="1">
        <v>42747</v>
      </c>
      <c r="I1299">
        <v>99.512832000000003</v>
      </c>
      <c r="J1299">
        <v>-2</v>
      </c>
      <c r="N1299" s="27" t="s">
        <v>2731</v>
      </c>
      <c r="O1299" s="27" t="s">
        <v>2732</v>
      </c>
      <c r="P1299" s="28"/>
      <c r="Q1299" s="27" t="s">
        <v>74</v>
      </c>
      <c r="R1299" s="27" t="s">
        <v>339</v>
      </c>
    </row>
    <row r="1300" spans="1:18" x14ac:dyDescent="0.25">
      <c r="A1300">
        <v>28639</v>
      </c>
      <c r="B1300" t="s">
        <v>48</v>
      </c>
      <c r="C1300" t="s">
        <v>49</v>
      </c>
      <c r="D1300" t="s">
        <v>50</v>
      </c>
      <c r="E1300">
        <v>374</v>
      </c>
      <c r="F1300">
        <v>51</v>
      </c>
      <c r="G1300" s="1">
        <v>42747</v>
      </c>
      <c r="I1300">
        <v>8.8800000000000008</v>
      </c>
      <c r="J1300">
        <v>-10</v>
      </c>
      <c r="N1300" s="25" t="s">
        <v>2733</v>
      </c>
      <c r="O1300" s="25" t="s">
        <v>2734</v>
      </c>
      <c r="P1300" s="26"/>
      <c r="Q1300" s="25" t="s">
        <v>74</v>
      </c>
      <c r="R1300" s="25" t="s">
        <v>339</v>
      </c>
    </row>
    <row r="1301" spans="1:18" x14ac:dyDescent="0.25">
      <c r="A1301">
        <v>28638</v>
      </c>
      <c r="B1301" t="s">
        <v>503</v>
      </c>
      <c r="C1301" t="s">
        <v>504</v>
      </c>
      <c r="D1301" t="s">
        <v>122</v>
      </c>
      <c r="E1301">
        <v>355</v>
      </c>
      <c r="F1301">
        <v>51</v>
      </c>
      <c r="G1301" s="1">
        <v>42747</v>
      </c>
      <c r="I1301">
        <v>170.86516900000001</v>
      </c>
      <c r="J1301">
        <v>-2</v>
      </c>
      <c r="N1301" s="27" t="s">
        <v>2735</v>
      </c>
      <c r="O1301" s="27" t="s">
        <v>2736</v>
      </c>
      <c r="P1301" s="28"/>
      <c r="Q1301" s="27" t="s">
        <v>450</v>
      </c>
      <c r="R1301" s="27" t="s">
        <v>351</v>
      </c>
    </row>
    <row r="1302" spans="1:18" x14ac:dyDescent="0.25">
      <c r="A1302">
        <v>28637</v>
      </c>
      <c r="B1302" t="s">
        <v>37</v>
      </c>
      <c r="C1302" t="s">
        <v>38</v>
      </c>
      <c r="D1302" t="s">
        <v>21</v>
      </c>
      <c r="E1302">
        <v>418</v>
      </c>
      <c r="F1302">
        <v>51</v>
      </c>
      <c r="G1302" s="1">
        <v>42747</v>
      </c>
      <c r="I1302">
        <v>132.28209699999999</v>
      </c>
      <c r="J1302">
        <v>-2</v>
      </c>
      <c r="N1302" s="25" t="s">
        <v>2737</v>
      </c>
      <c r="O1302" s="25" t="s">
        <v>2738</v>
      </c>
      <c r="P1302" s="26"/>
      <c r="Q1302" s="25" t="s">
        <v>74</v>
      </c>
      <c r="R1302" s="25" t="s">
        <v>339</v>
      </c>
    </row>
    <row r="1303" spans="1:18" x14ac:dyDescent="0.25">
      <c r="A1303">
        <v>28637</v>
      </c>
      <c r="B1303" t="s">
        <v>391</v>
      </c>
      <c r="C1303" t="s">
        <v>392</v>
      </c>
      <c r="D1303" t="s">
        <v>117</v>
      </c>
      <c r="E1303">
        <v>418</v>
      </c>
      <c r="F1303">
        <v>51</v>
      </c>
      <c r="G1303" s="1">
        <v>42747</v>
      </c>
      <c r="I1303">
        <v>34.409999999999997</v>
      </c>
      <c r="J1303">
        <v>-2</v>
      </c>
      <c r="N1303" s="27" t="s">
        <v>2739</v>
      </c>
      <c r="O1303" s="27" t="s">
        <v>2740</v>
      </c>
      <c r="P1303" s="28"/>
      <c r="Q1303" s="27" t="s">
        <v>74</v>
      </c>
      <c r="R1303" s="27" t="s">
        <v>339</v>
      </c>
    </row>
    <row r="1304" spans="1:18" x14ac:dyDescent="0.25">
      <c r="A1304">
        <v>28637</v>
      </c>
      <c r="B1304" t="s">
        <v>160</v>
      </c>
      <c r="C1304" t="s">
        <v>161</v>
      </c>
      <c r="D1304" t="s">
        <v>446</v>
      </c>
      <c r="E1304">
        <v>418</v>
      </c>
      <c r="F1304">
        <v>51</v>
      </c>
      <c r="G1304" s="1">
        <v>42747</v>
      </c>
      <c r="I1304">
        <v>182.04</v>
      </c>
      <c r="J1304">
        <v>-2</v>
      </c>
      <c r="N1304" s="25" t="s">
        <v>2741</v>
      </c>
      <c r="O1304" s="25" t="s">
        <v>2742</v>
      </c>
      <c r="P1304" s="26"/>
      <c r="Q1304" s="25" t="s">
        <v>50</v>
      </c>
      <c r="R1304" s="25" t="s">
        <v>350</v>
      </c>
    </row>
    <row r="1305" spans="1:18" x14ac:dyDescent="0.25">
      <c r="A1305">
        <v>28637</v>
      </c>
      <c r="B1305" t="s">
        <v>113</v>
      </c>
      <c r="C1305" t="s">
        <v>114</v>
      </c>
      <c r="D1305" t="s">
        <v>34</v>
      </c>
      <c r="E1305">
        <v>418</v>
      </c>
      <c r="F1305">
        <v>51</v>
      </c>
      <c r="G1305" s="1">
        <v>42747</v>
      </c>
      <c r="I1305">
        <v>296.11878000000002</v>
      </c>
      <c r="J1305">
        <v>-3</v>
      </c>
      <c r="N1305" s="27" t="s">
        <v>2743</v>
      </c>
      <c r="O1305" s="27" t="s">
        <v>2744</v>
      </c>
      <c r="P1305" s="28"/>
      <c r="Q1305" s="27" t="s">
        <v>122</v>
      </c>
      <c r="R1305" s="27" t="s">
        <v>348</v>
      </c>
    </row>
    <row r="1306" spans="1:18" x14ac:dyDescent="0.25">
      <c r="A1306">
        <v>28636</v>
      </c>
      <c r="B1306" t="s">
        <v>26</v>
      </c>
      <c r="C1306" t="s">
        <v>27</v>
      </c>
      <c r="D1306" t="s">
        <v>28</v>
      </c>
      <c r="E1306">
        <v>295</v>
      </c>
      <c r="F1306">
        <v>51</v>
      </c>
      <c r="G1306" s="1">
        <v>42747</v>
      </c>
      <c r="I1306">
        <v>4.3867200000000004</v>
      </c>
      <c r="J1306">
        <v>-2</v>
      </c>
      <c r="N1306" s="25" t="s">
        <v>2745</v>
      </c>
      <c r="O1306" s="25" t="s">
        <v>2746</v>
      </c>
      <c r="P1306" s="26"/>
      <c r="Q1306" s="25" t="s">
        <v>33</v>
      </c>
      <c r="R1306" s="25" t="s">
        <v>349</v>
      </c>
    </row>
    <row r="1307" spans="1:18" x14ac:dyDescent="0.25">
      <c r="A1307">
        <v>28636</v>
      </c>
      <c r="B1307" t="s">
        <v>115</v>
      </c>
      <c r="C1307" t="s">
        <v>116</v>
      </c>
      <c r="D1307" t="s">
        <v>41</v>
      </c>
      <c r="E1307">
        <v>295</v>
      </c>
      <c r="F1307">
        <v>51</v>
      </c>
      <c r="G1307" s="1">
        <v>42747</v>
      </c>
      <c r="I1307">
        <v>115.44</v>
      </c>
      <c r="J1307">
        <v>-1</v>
      </c>
      <c r="N1307" s="27" t="s">
        <v>2747</v>
      </c>
      <c r="O1307" s="27" t="s">
        <v>2748</v>
      </c>
      <c r="P1307" s="28"/>
      <c r="Q1307" s="27" t="s">
        <v>889</v>
      </c>
      <c r="R1307" s="27" t="s">
        <v>350</v>
      </c>
    </row>
    <row r="1308" spans="1:18" x14ac:dyDescent="0.25">
      <c r="A1308">
        <v>28636</v>
      </c>
      <c r="B1308" t="s">
        <v>153</v>
      </c>
      <c r="C1308" t="s">
        <v>154</v>
      </c>
      <c r="D1308" t="s">
        <v>21</v>
      </c>
      <c r="E1308">
        <v>295</v>
      </c>
      <c r="F1308">
        <v>51</v>
      </c>
      <c r="G1308" s="1">
        <v>42747</v>
      </c>
      <c r="I1308">
        <v>69.367440999999999</v>
      </c>
      <c r="J1308">
        <v>-1</v>
      </c>
      <c r="N1308" s="25" t="s">
        <v>2749</v>
      </c>
      <c r="O1308" s="25" t="s">
        <v>2750</v>
      </c>
      <c r="P1308" s="26"/>
      <c r="Q1308" s="25" t="s">
        <v>2751</v>
      </c>
      <c r="R1308" s="25" t="s">
        <v>350</v>
      </c>
    </row>
    <row r="1309" spans="1:18" x14ac:dyDescent="0.25">
      <c r="A1309">
        <v>28635</v>
      </c>
      <c r="B1309" t="s">
        <v>638</v>
      </c>
      <c r="C1309" t="s">
        <v>237</v>
      </c>
      <c r="D1309" t="s">
        <v>17</v>
      </c>
      <c r="E1309" t="s">
        <v>64</v>
      </c>
      <c r="F1309">
        <v>51</v>
      </c>
      <c r="G1309" s="1">
        <v>42747</v>
      </c>
      <c r="H1309">
        <v>2</v>
      </c>
      <c r="I1309">
        <v>30.172414</v>
      </c>
      <c r="J1309">
        <v>-2</v>
      </c>
      <c r="N1309" s="27" t="s">
        <v>2752</v>
      </c>
      <c r="O1309" s="27" t="s">
        <v>2753</v>
      </c>
      <c r="P1309" s="28"/>
      <c r="Q1309" s="27" t="s">
        <v>33</v>
      </c>
      <c r="R1309" s="27" t="s">
        <v>349</v>
      </c>
    </row>
    <row r="1310" spans="1:18" x14ac:dyDescent="0.25">
      <c r="A1310">
        <v>28634</v>
      </c>
      <c r="B1310" t="s">
        <v>285</v>
      </c>
      <c r="C1310" t="s">
        <v>286</v>
      </c>
      <c r="D1310" t="s">
        <v>41</v>
      </c>
      <c r="E1310">
        <v>27</v>
      </c>
      <c r="F1310">
        <v>51</v>
      </c>
      <c r="G1310" s="1">
        <v>42747</v>
      </c>
      <c r="H1310">
        <v>2</v>
      </c>
      <c r="I1310">
        <v>111</v>
      </c>
      <c r="J1310">
        <v>-1</v>
      </c>
      <c r="N1310" s="25" t="s">
        <v>2754</v>
      </c>
      <c r="O1310" s="25" t="s">
        <v>2755</v>
      </c>
      <c r="P1310" s="26"/>
      <c r="Q1310" s="25" t="s">
        <v>74</v>
      </c>
      <c r="R1310" s="25" t="s">
        <v>339</v>
      </c>
    </row>
    <row r="1311" spans="1:18" x14ac:dyDescent="0.25">
      <c r="A1311">
        <v>28634</v>
      </c>
      <c r="B1311" t="s">
        <v>741</v>
      </c>
      <c r="C1311" t="s">
        <v>742</v>
      </c>
      <c r="D1311" t="s">
        <v>41</v>
      </c>
      <c r="E1311">
        <v>27</v>
      </c>
      <c r="F1311">
        <v>51</v>
      </c>
      <c r="G1311" s="1">
        <v>42747</v>
      </c>
      <c r="H1311">
        <v>2</v>
      </c>
      <c r="I1311">
        <v>111</v>
      </c>
      <c r="J1311">
        <v>-1</v>
      </c>
      <c r="N1311" s="27" t="s">
        <v>2756</v>
      </c>
      <c r="O1311" s="27" t="s">
        <v>2652</v>
      </c>
      <c r="P1311" s="28">
        <v>42602</v>
      </c>
      <c r="Q1311" s="28" t="s">
        <v>50</v>
      </c>
      <c r="R1311" s="27" t="s">
        <v>350</v>
      </c>
    </row>
    <row r="1312" spans="1:18" x14ac:dyDescent="0.25">
      <c r="A1312">
        <v>28634</v>
      </c>
      <c r="B1312" t="s">
        <v>864</v>
      </c>
      <c r="C1312" t="s">
        <v>865</v>
      </c>
      <c r="D1312" t="s">
        <v>21</v>
      </c>
      <c r="E1312">
        <v>27</v>
      </c>
      <c r="F1312">
        <v>51</v>
      </c>
      <c r="G1312" s="1">
        <v>42747</v>
      </c>
      <c r="H1312">
        <v>2</v>
      </c>
      <c r="I1312">
        <v>72.453553999999997</v>
      </c>
      <c r="J1312">
        <v>-1</v>
      </c>
      <c r="N1312" s="25" t="s">
        <v>2757</v>
      </c>
      <c r="O1312" s="25" t="s">
        <v>2758</v>
      </c>
      <c r="P1312" s="26"/>
      <c r="Q1312" s="25" t="s">
        <v>1174</v>
      </c>
      <c r="R1312" s="25" t="s">
        <v>348</v>
      </c>
    </row>
    <row r="1313" spans="1:18" x14ac:dyDescent="0.25">
      <c r="A1313">
        <v>28634</v>
      </c>
      <c r="B1313" t="s">
        <v>101</v>
      </c>
      <c r="C1313" t="s">
        <v>102</v>
      </c>
      <c r="D1313" t="s">
        <v>21</v>
      </c>
      <c r="E1313">
        <v>27</v>
      </c>
      <c r="F1313">
        <v>51</v>
      </c>
      <c r="G1313" s="1">
        <v>42747</v>
      </c>
      <c r="H1313">
        <v>2</v>
      </c>
      <c r="I1313">
        <v>120.755923</v>
      </c>
      <c r="J1313">
        <v>-1</v>
      </c>
      <c r="N1313" s="27" t="s">
        <v>2759</v>
      </c>
      <c r="O1313" s="27" t="s">
        <v>2760</v>
      </c>
      <c r="P1313" s="28">
        <v>42574</v>
      </c>
      <c r="Q1313" s="27" t="s">
        <v>122</v>
      </c>
      <c r="R1313" s="27" t="s">
        <v>350</v>
      </c>
    </row>
    <row r="1314" spans="1:18" x14ac:dyDescent="0.25">
      <c r="A1314">
        <v>28633</v>
      </c>
      <c r="B1314" t="s">
        <v>13</v>
      </c>
      <c r="C1314" t="s">
        <v>14</v>
      </c>
      <c r="D1314" t="s">
        <v>10</v>
      </c>
      <c r="E1314">
        <v>355</v>
      </c>
      <c r="F1314">
        <v>51</v>
      </c>
      <c r="G1314" s="1">
        <v>42747</v>
      </c>
      <c r="I1314">
        <v>94.827600000000004</v>
      </c>
      <c r="J1314">
        <v>-1</v>
      </c>
      <c r="N1314" s="25" t="s">
        <v>2761</v>
      </c>
      <c r="O1314" s="25" t="s">
        <v>2762</v>
      </c>
      <c r="P1314" s="26"/>
      <c r="Q1314" s="25" t="s">
        <v>74</v>
      </c>
      <c r="R1314" s="25" t="s">
        <v>339</v>
      </c>
    </row>
    <row r="1315" spans="1:18" x14ac:dyDescent="0.25">
      <c r="A1315">
        <v>28632</v>
      </c>
      <c r="B1315" t="s">
        <v>727</v>
      </c>
      <c r="C1315" t="s">
        <v>728</v>
      </c>
      <c r="D1315" t="s">
        <v>450</v>
      </c>
      <c r="E1315">
        <v>176</v>
      </c>
      <c r="F1315">
        <v>51</v>
      </c>
      <c r="G1315" s="1">
        <v>42747</v>
      </c>
      <c r="I1315">
        <v>586.20689700000003</v>
      </c>
      <c r="J1315">
        <v>-1</v>
      </c>
      <c r="N1315" s="27" t="s">
        <v>2763</v>
      </c>
      <c r="O1315" s="27" t="s">
        <v>2764</v>
      </c>
      <c r="P1315" s="28"/>
      <c r="Q1315" s="27" t="s">
        <v>21</v>
      </c>
      <c r="R1315" s="27" t="s">
        <v>348</v>
      </c>
    </row>
    <row r="1316" spans="1:18" x14ac:dyDescent="0.25">
      <c r="A1316">
        <v>28631</v>
      </c>
      <c r="B1316" t="s">
        <v>177</v>
      </c>
      <c r="C1316" t="s">
        <v>178</v>
      </c>
      <c r="D1316" t="s">
        <v>21</v>
      </c>
      <c r="E1316">
        <v>99</v>
      </c>
      <c r="F1316">
        <v>51</v>
      </c>
      <c r="G1316" s="1">
        <v>42747</v>
      </c>
      <c r="I1316">
        <v>205.60345000000001</v>
      </c>
      <c r="J1316">
        <v>-1</v>
      </c>
      <c r="N1316" s="25" t="s">
        <v>2765</v>
      </c>
      <c r="O1316" s="25" t="s">
        <v>2766</v>
      </c>
      <c r="P1316" s="26"/>
      <c r="Q1316" s="25" t="s">
        <v>21</v>
      </c>
      <c r="R1316" s="25" t="s">
        <v>348</v>
      </c>
    </row>
    <row r="1317" spans="1:18" x14ac:dyDescent="0.25">
      <c r="A1317">
        <v>28631</v>
      </c>
      <c r="B1317" t="s">
        <v>940</v>
      </c>
      <c r="C1317" t="s">
        <v>941</v>
      </c>
      <c r="D1317" t="s">
        <v>65</v>
      </c>
      <c r="E1317">
        <v>99</v>
      </c>
      <c r="F1317">
        <v>51</v>
      </c>
      <c r="G1317" s="1">
        <v>42747</v>
      </c>
      <c r="I1317">
        <v>18.87</v>
      </c>
      <c r="J1317">
        <v>-1</v>
      </c>
      <c r="N1317" s="27" t="s">
        <v>2767</v>
      </c>
      <c r="O1317" s="27" t="s">
        <v>2768</v>
      </c>
      <c r="P1317" s="28"/>
      <c r="Q1317" s="27" t="s">
        <v>21</v>
      </c>
      <c r="R1317" s="27" t="s">
        <v>348</v>
      </c>
    </row>
    <row r="1318" spans="1:18" x14ac:dyDescent="0.25">
      <c r="A1318">
        <v>28630</v>
      </c>
      <c r="B1318" t="s">
        <v>936</v>
      </c>
      <c r="C1318" t="s">
        <v>937</v>
      </c>
      <c r="D1318" t="s">
        <v>65</v>
      </c>
      <c r="E1318">
        <v>99</v>
      </c>
      <c r="F1318">
        <v>51</v>
      </c>
      <c r="G1318" s="1">
        <v>42747</v>
      </c>
      <c r="I1318">
        <v>16.872</v>
      </c>
      <c r="J1318">
        <v>-1</v>
      </c>
      <c r="N1318" s="25" t="s">
        <v>2769</v>
      </c>
      <c r="O1318" s="25" t="s">
        <v>2770</v>
      </c>
      <c r="P1318" s="26"/>
      <c r="Q1318" s="25" t="s">
        <v>21</v>
      </c>
      <c r="R1318" s="25" t="s">
        <v>348</v>
      </c>
    </row>
    <row r="1319" spans="1:18" x14ac:dyDescent="0.25">
      <c r="A1319">
        <v>28630</v>
      </c>
      <c r="B1319" t="s">
        <v>177</v>
      </c>
      <c r="C1319" t="s">
        <v>178</v>
      </c>
      <c r="D1319" t="s">
        <v>21</v>
      </c>
      <c r="E1319">
        <v>99</v>
      </c>
      <c r="F1319">
        <v>51</v>
      </c>
      <c r="G1319" s="1">
        <v>42747</v>
      </c>
      <c r="I1319">
        <v>205.60345000000001</v>
      </c>
      <c r="J1319">
        <v>-1</v>
      </c>
      <c r="N1319" s="27" t="s">
        <v>2771</v>
      </c>
      <c r="O1319" s="27" t="s">
        <v>2772</v>
      </c>
      <c r="P1319" s="28">
        <v>42574</v>
      </c>
      <c r="Q1319" s="27" t="s">
        <v>122</v>
      </c>
      <c r="R1319" s="27" t="s">
        <v>350</v>
      </c>
    </row>
    <row r="1320" spans="1:18" x14ac:dyDescent="0.25">
      <c r="A1320">
        <v>28629</v>
      </c>
      <c r="B1320" t="s">
        <v>62</v>
      </c>
      <c r="C1320" t="s">
        <v>63</v>
      </c>
      <c r="D1320" t="s">
        <v>50</v>
      </c>
      <c r="E1320">
        <v>299</v>
      </c>
      <c r="F1320">
        <v>51</v>
      </c>
      <c r="G1320" s="1">
        <v>42747</v>
      </c>
      <c r="I1320">
        <v>115</v>
      </c>
      <c r="J1320">
        <v>-5</v>
      </c>
      <c r="N1320" s="25" t="s">
        <v>2773</v>
      </c>
      <c r="O1320" s="25" t="s">
        <v>2774</v>
      </c>
      <c r="P1320" s="26">
        <v>42574</v>
      </c>
      <c r="Q1320" s="25" t="s">
        <v>122</v>
      </c>
      <c r="R1320" s="25" t="s">
        <v>350</v>
      </c>
    </row>
    <row r="1321" spans="1:18" x14ac:dyDescent="0.25">
      <c r="A1321">
        <v>28628</v>
      </c>
      <c r="B1321" t="s">
        <v>42</v>
      </c>
      <c r="C1321" t="s">
        <v>43</v>
      </c>
      <c r="D1321" t="s">
        <v>100</v>
      </c>
      <c r="E1321">
        <v>238</v>
      </c>
      <c r="F1321">
        <v>51</v>
      </c>
      <c r="G1321" s="1">
        <v>42747</v>
      </c>
      <c r="I1321">
        <v>33.212865000000001</v>
      </c>
      <c r="J1321">
        <v>-1</v>
      </c>
      <c r="N1321" s="27" t="s">
        <v>2775</v>
      </c>
      <c r="O1321" s="27" t="s">
        <v>2776</v>
      </c>
      <c r="P1321" s="28">
        <v>42574</v>
      </c>
      <c r="Q1321" s="27" t="s">
        <v>122</v>
      </c>
      <c r="R1321" s="27" t="s">
        <v>350</v>
      </c>
    </row>
    <row r="1322" spans="1:18" x14ac:dyDescent="0.25">
      <c r="A1322">
        <v>28628</v>
      </c>
      <c r="B1322" t="s">
        <v>62</v>
      </c>
      <c r="C1322" t="s">
        <v>63</v>
      </c>
      <c r="D1322" t="s">
        <v>50</v>
      </c>
      <c r="E1322">
        <v>238</v>
      </c>
      <c r="F1322">
        <v>51</v>
      </c>
      <c r="G1322" s="1">
        <v>42747</v>
      </c>
      <c r="I1322">
        <v>115</v>
      </c>
      <c r="J1322">
        <v>-1</v>
      </c>
      <c r="N1322" s="25" t="s">
        <v>2777</v>
      </c>
      <c r="O1322" s="25" t="s">
        <v>2778</v>
      </c>
      <c r="P1322" s="26"/>
      <c r="Q1322" s="25" t="s">
        <v>1072</v>
      </c>
      <c r="R1322" s="25" t="s">
        <v>350</v>
      </c>
    </row>
    <row r="1323" spans="1:18" x14ac:dyDescent="0.25">
      <c r="A1323">
        <v>28627</v>
      </c>
      <c r="B1323" t="s">
        <v>183</v>
      </c>
      <c r="C1323" t="s">
        <v>184</v>
      </c>
      <c r="D1323" t="s">
        <v>34</v>
      </c>
      <c r="E1323">
        <v>467</v>
      </c>
      <c r="F1323">
        <v>51</v>
      </c>
      <c r="G1323" s="1">
        <v>42747</v>
      </c>
      <c r="I1323">
        <v>233.84831500000001</v>
      </c>
      <c r="J1323">
        <v>-1</v>
      </c>
      <c r="N1323" s="27" t="s">
        <v>2779</v>
      </c>
      <c r="O1323" s="27" t="s">
        <v>2780</v>
      </c>
      <c r="P1323" s="28"/>
      <c r="Q1323" s="27" t="s">
        <v>33</v>
      </c>
      <c r="R1323" s="27" t="s">
        <v>349</v>
      </c>
    </row>
    <row r="1324" spans="1:18" x14ac:dyDescent="0.25">
      <c r="A1324">
        <v>28626</v>
      </c>
      <c r="B1324" t="s">
        <v>825</v>
      </c>
      <c r="C1324" t="s">
        <v>826</v>
      </c>
      <c r="D1324" t="s">
        <v>74</v>
      </c>
      <c r="E1324">
        <v>353</v>
      </c>
      <c r="F1324">
        <v>51</v>
      </c>
      <c r="G1324" s="1">
        <v>42747</v>
      </c>
      <c r="I1324">
        <v>505</v>
      </c>
      <c r="J1324">
        <v>-1</v>
      </c>
      <c r="N1324" s="25" t="s">
        <v>2781</v>
      </c>
      <c r="O1324" s="25" t="s">
        <v>2782</v>
      </c>
      <c r="P1324" s="26"/>
      <c r="Q1324" s="25" t="s">
        <v>33</v>
      </c>
      <c r="R1324" s="25" t="s">
        <v>349</v>
      </c>
    </row>
    <row r="1325" spans="1:18" x14ac:dyDescent="0.25">
      <c r="A1325">
        <v>28626</v>
      </c>
      <c r="B1325" t="s">
        <v>453</v>
      </c>
      <c r="C1325" t="s">
        <v>454</v>
      </c>
      <c r="D1325" t="s">
        <v>34</v>
      </c>
      <c r="E1325">
        <v>353</v>
      </c>
      <c r="F1325">
        <v>51</v>
      </c>
      <c r="G1325" s="1">
        <v>42747</v>
      </c>
      <c r="I1325">
        <v>176.388443</v>
      </c>
      <c r="J1325">
        <v>-1</v>
      </c>
      <c r="N1325" s="27" t="s">
        <v>2783</v>
      </c>
      <c r="O1325" s="27" t="s">
        <v>2784</v>
      </c>
      <c r="P1325" s="28"/>
      <c r="Q1325" s="27" t="s">
        <v>33</v>
      </c>
      <c r="R1325" s="27" t="s">
        <v>349</v>
      </c>
    </row>
    <row r="1326" spans="1:18" x14ac:dyDescent="0.25">
      <c r="A1326">
        <v>28626</v>
      </c>
      <c r="B1326" t="s">
        <v>457</v>
      </c>
      <c r="C1326" t="s">
        <v>458</v>
      </c>
      <c r="D1326" t="s">
        <v>34</v>
      </c>
      <c r="E1326">
        <v>353</v>
      </c>
      <c r="F1326">
        <v>51</v>
      </c>
      <c r="G1326" s="1">
        <v>42747</v>
      </c>
      <c r="I1326">
        <v>176.388443</v>
      </c>
      <c r="J1326">
        <v>-3</v>
      </c>
      <c r="N1326" s="25" t="s">
        <v>2785</v>
      </c>
      <c r="O1326" s="25" t="s">
        <v>2786</v>
      </c>
      <c r="P1326" s="26"/>
      <c r="Q1326" s="25" t="s">
        <v>33</v>
      </c>
      <c r="R1326" s="25" t="s">
        <v>349</v>
      </c>
    </row>
    <row r="1327" spans="1:18" x14ac:dyDescent="0.25">
      <c r="A1327">
        <v>28625</v>
      </c>
      <c r="B1327" t="s">
        <v>37</v>
      </c>
      <c r="C1327" t="s">
        <v>38</v>
      </c>
      <c r="D1327" t="s">
        <v>21</v>
      </c>
      <c r="E1327">
        <v>299</v>
      </c>
      <c r="F1327">
        <v>51</v>
      </c>
      <c r="G1327" s="1">
        <v>42747</v>
      </c>
      <c r="I1327">
        <v>127.500816</v>
      </c>
      <c r="J1327">
        <v>-1</v>
      </c>
      <c r="N1327" s="27" t="s">
        <v>2787</v>
      </c>
      <c r="O1327" s="27" t="s">
        <v>2788</v>
      </c>
      <c r="P1327" s="28"/>
      <c r="Q1327" s="27" t="s">
        <v>1810</v>
      </c>
      <c r="R1327" s="27" t="s">
        <v>339</v>
      </c>
    </row>
    <row r="1328" spans="1:18" x14ac:dyDescent="0.25">
      <c r="A1328">
        <v>28625</v>
      </c>
      <c r="B1328" t="s">
        <v>313</v>
      </c>
      <c r="C1328" t="s">
        <v>314</v>
      </c>
      <c r="D1328" t="s">
        <v>50</v>
      </c>
      <c r="E1328">
        <v>299</v>
      </c>
      <c r="F1328">
        <v>51</v>
      </c>
      <c r="G1328" s="1">
        <v>42747</v>
      </c>
      <c r="I1328">
        <v>31.08</v>
      </c>
      <c r="J1328">
        <v>-1</v>
      </c>
      <c r="N1328" s="25" t="s">
        <v>2789</v>
      </c>
      <c r="O1328" s="25" t="s">
        <v>2790</v>
      </c>
      <c r="P1328" s="26"/>
      <c r="Q1328" s="25" t="s">
        <v>33</v>
      </c>
      <c r="R1328" s="25" t="s">
        <v>349</v>
      </c>
    </row>
    <row r="1329" spans="1:18" x14ac:dyDescent="0.25">
      <c r="A1329">
        <v>28624</v>
      </c>
      <c r="B1329" t="s">
        <v>293</v>
      </c>
      <c r="C1329" t="s">
        <v>294</v>
      </c>
      <c r="D1329" t="s">
        <v>65</v>
      </c>
      <c r="E1329" t="s">
        <v>64</v>
      </c>
      <c r="F1329">
        <v>51</v>
      </c>
      <c r="G1329" s="1">
        <v>42747</v>
      </c>
      <c r="H1329">
        <v>2</v>
      </c>
      <c r="I1329">
        <v>22.2</v>
      </c>
      <c r="J1329">
        <v>-3</v>
      </c>
      <c r="N1329" s="27" t="s">
        <v>2791</v>
      </c>
      <c r="O1329" s="27" t="s">
        <v>2792</v>
      </c>
      <c r="P1329" s="28"/>
      <c r="Q1329" s="27" t="s">
        <v>1810</v>
      </c>
      <c r="R1329" s="27" t="s">
        <v>339</v>
      </c>
    </row>
    <row r="1330" spans="1:18" x14ac:dyDescent="0.25">
      <c r="A1330">
        <v>28623</v>
      </c>
      <c r="B1330" t="s">
        <v>212</v>
      </c>
      <c r="C1330" t="s">
        <v>213</v>
      </c>
      <c r="D1330" t="s">
        <v>61</v>
      </c>
      <c r="E1330">
        <v>114</v>
      </c>
      <c r="F1330">
        <v>51</v>
      </c>
      <c r="G1330" s="1">
        <v>42747</v>
      </c>
      <c r="I1330">
        <v>181.03448299999999</v>
      </c>
      <c r="J1330">
        <v>-1</v>
      </c>
      <c r="N1330" s="25" t="s">
        <v>2793</v>
      </c>
      <c r="O1330" s="25" t="s">
        <v>2794</v>
      </c>
      <c r="P1330" s="26"/>
      <c r="Q1330" s="25" t="s">
        <v>1810</v>
      </c>
      <c r="R1330" s="25" t="s">
        <v>339</v>
      </c>
    </row>
    <row r="1331" spans="1:18" x14ac:dyDescent="0.25">
      <c r="A1331">
        <v>28623</v>
      </c>
      <c r="B1331" t="s">
        <v>398</v>
      </c>
      <c r="C1331" t="s">
        <v>399</v>
      </c>
      <c r="D1331" t="s">
        <v>61</v>
      </c>
      <c r="E1331">
        <v>114</v>
      </c>
      <c r="F1331">
        <v>51</v>
      </c>
      <c r="G1331" s="1">
        <v>42747</v>
      </c>
      <c r="I1331">
        <v>189.65517199999999</v>
      </c>
      <c r="J1331">
        <v>-1</v>
      </c>
      <c r="N1331" s="27" t="s">
        <v>2795</v>
      </c>
      <c r="O1331" s="27" t="s">
        <v>2796</v>
      </c>
      <c r="P1331" s="28"/>
      <c r="Q1331" s="27" t="s">
        <v>1810</v>
      </c>
      <c r="R1331" s="27" t="s">
        <v>339</v>
      </c>
    </row>
    <row r="1332" spans="1:18" x14ac:dyDescent="0.25">
      <c r="A1332">
        <v>28622</v>
      </c>
      <c r="B1332" t="s">
        <v>42</v>
      </c>
      <c r="C1332" t="s">
        <v>43</v>
      </c>
      <c r="D1332" t="s">
        <v>100</v>
      </c>
      <c r="E1332">
        <v>474</v>
      </c>
      <c r="F1332">
        <v>51</v>
      </c>
      <c r="G1332" s="1">
        <v>42747</v>
      </c>
      <c r="I1332">
        <v>33.212865000000001</v>
      </c>
      <c r="J1332">
        <v>-1</v>
      </c>
      <c r="N1332" s="25" t="s">
        <v>2797</v>
      </c>
      <c r="O1332" s="25" t="s">
        <v>2798</v>
      </c>
      <c r="P1332" s="26"/>
      <c r="Q1332" s="25" t="s">
        <v>33</v>
      </c>
      <c r="R1332" s="25" t="s">
        <v>349</v>
      </c>
    </row>
    <row r="1333" spans="1:18" x14ac:dyDescent="0.25">
      <c r="A1333">
        <v>28622</v>
      </c>
      <c r="B1333" t="s">
        <v>139</v>
      </c>
      <c r="C1333" t="s">
        <v>140</v>
      </c>
      <c r="D1333" t="s">
        <v>34</v>
      </c>
      <c r="E1333">
        <v>474</v>
      </c>
      <c r="F1333">
        <v>51</v>
      </c>
      <c r="G1333" s="1">
        <v>42747</v>
      </c>
      <c r="I1333">
        <v>242.12134800000001</v>
      </c>
      <c r="J1333">
        <v>-1</v>
      </c>
      <c r="N1333" s="27" t="s">
        <v>2799</v>
      </c>
      <c r="O1333" s="27" t="s">
        <v>2800</v>
      </c>
      <c r="P1333" s="28"/>
      <c r="Q1333" s="27" t="s">
        <v>33</v>
      </c>
      <c r="R1333" s="27" t="s">
        <v>349</v>
      </c>
    </row>
    <row r="1334" spans="1:18" x14ac:dyDescent="0.25">
      <c r="A1334">
        <v>28622</v>
      </c>
      <c r="B1334" t="s">
        <v>29</v>
      </c>
      <c r="C1334" t="s">
        <v>30</v>
      </c>
      <c r="D1334" t="s">
        <v>21</v>
      </c>
      <c r="E1334">
        <v>474</v>
      </c>
      <c r="F1334">
        <v>51</v>
      </c>
      <c r="G1334" s="1">
        <v>42747</v>
      </c>
      <c r="I1334">
        <v>33.543312</v>
      </c>
      <c r="J1334">
        <v>-3</v>
      </c>
      <c r="N1334" s="25" t="s">
        <v>879</v>
      </c>
      <c r="O1334" s="25" t="s">
        <v>880</v>
      </c>
      <c r="P1334" s="26"/>
      <c r="Q1334" s="25" t="s">
        <v>450</v>
      </c>
      <c r="R1334" s="25" t="s">
        <v>351</v>
      </c>
    </row>
    <row r="1335" spans="1:18" x14ac:dyDescent="0.25">
      <c r="A1335">
        <v>28621</v>
      </c>
      <c r="B1335" t="s">
        <v>665</v>
      </c>
      <c r="C1335" t="s">
        <v>666</v>
      </c>
      <c r="D1335" t="s">
        <v>117</v>
      </c>
      <c r="E1335">
        <v>378</v>
      </c>
      <c r="F1335">
        <v>51</v>
      </c>
      <c r="G1335" s="1">
        <v>42747</v>
      </c>
      <c r="H1335">
        <v>2</v>
      </c>
      <c r="I1335">
        <v>62.9</v>
      </c>
      <c r="J1335">
        <v>-1</v>
      </c>
      <c r="N1335" s="27" t="s">
        <v>2801</v>
      </c>
      <c r="O1335" s="27" t="s">
        <v>2802</v>
      </c>
      <c r="P1335" s="28"/>
      <c r="Q1335" s="27" t="s">
        <v>33</v>
      </c>
      <c r="R1335" s="27" t="s">
        <v>349</v>
      </c>
    </row>
    <row r="1336" spans="1:18" x14ac:dyDescent="0.25">
      <c r="A1336">
        <v>28621</v>
      </c>
      <c r="B1336" t="s">
        <v>143</v>
      </c>
      <c r="C1336" t="s">
        <v>144</v>
      </c>
      <c r="D1336" t="s">
        <v>50</v>
      </c>
      <c r="E1336">
        <v>378</v>
      </c>
      <c r="F1336">
        <v>51</v>
      </c>
      <c r="G1336" s="1">
        <v>42747</v>
      </c>
      <c r="H1336">
        <v>2</v>
      </c>
      <c r="I1336">
        <v>9.99</v>
      </c>
      <c r="J1336">
        <v>-1</v>
      </c>
      <c r="N1336" s="25" t="s">
        <v>2803</v>
      </c>
      <c r="O1336" s="25" t="s">
        <v>2804</v>
      </c>
      <c r="P1336" s="26"/>
      <c r="Q1336" s="25" t="s">
        <v>447</v>
      </c>
      <c r="R1336" s="25" t="s">
        <v>350</v>
      </c>
    </row>
    <row r="1337" spans="1:18" x14ac:dyDescent="0.25">
      <c r="A1337">
        <v>28621</v>
      </c>
      <c r="B1337" t="s">
        <v>81</v>
      </c>
      <c r="C1337" t="s">
        <v>82</v>
      </c>
      <c r="D1337" t="s">
        <v>50</v>
      </c>
      <c r="E1337">
        <v>378</v>
      </c>
      <c r="F1337">
        <v>51</v>
      </c>
      <c r="G1337" s="1">
        <v>42747</v>
      </c>
      <c r="H1337">
        <v>2</v>
      </c>
      <c r="I1337">
        <v>9.99</v>
      </c>
      <c r="J1337">
        <v>-1</v>
      </c>
      <c r="N1337" s="32" t="s">
        <v>2805</v>
      </c>
      <c r="O1337" s="27" t="s">
        <v>2806</v>
      </c>
      <c r="P1337" s="28"/>
      <c r="Q1337" s="27" t="s">
        <v>122</v>
      </c>
      <c r="R1337" s="27" t="s">
        <v>339</v>
      </c>
    </row>
    <row r="1338" spans="1:18" x14ac:dyDescent="0.25">
      <c r="A1338">
        <v>28621</v>
      </c>
      <c r="B1338" t="s">
        <v>131</v>
      </c>
      <c r="C1338" t="s">
        <v>132</v>
      </c>
      <c r="D1338" t="s">
        <v>21</v>
      </c>
      <c r="E1338">
        <v>378</v>
      </c>
      <c r="F1338">
        <v>51</v>
      </c>
      <c r="G1338" s="1">
        <v>42747</v>
      </c>
      <c r="H1338">
        <v>2</v>
      </c>
      <c r="I1338">
        <v>70.980637000000002</v>
      </c>
      <c r="J1338">
        <v>-1</v>
      </c>
      <c r="N1338" s="32" t="s">
        <v>2807</v>
      </c>
      <c r="O1338" s="25" t="s">
        <v>2808</v>
      </c>
      <c r="P1338" s="26"/>
      <c r="Q1338" s="25" t="s">
        <v>122</v>
      </c>
      <c r="R1338" s="25" t="s">
        <v>339</v>
      </c>
    </row>
    <row r="1339" spans="1:18" x14ac:dyDescent="0.25">
      <c r="A1339">
        <v>28621</v>
      </c>
      <c r="B1339" t="s">
        <v>133</v>
      </c>
      <c r="C1339" t="s">
        <v>134</v>
      </c>
      <c r="D1339" t="s">
        <v>21</v>
      </c>
      <c r="E1339">
        <v>378</v>
      </c>
      <c r="F1339">
        <v>51</v>
      </c>
      <c r="G1339" s="1">
        <v>42747</v>
      </c>
      <c r="H1339">
        <v>2</v>
      </c>
      <c r="I1339">
        <v>61.301459000000001</v>
      </c>
      <c r="J1339">
        <v>-1</v>
      </c>
      <c r="N1339" s="32" t="s">
        <v>2809</v>
      </c>
      <c r="O1339" s="27" t="s">
        <v>2810</v>
      </c>
      <c r="P1339" s="28"/>
      <c r="Q1339" s="27" t="s">
        <v>122</v>
      </c>
      <c r="R1339" s="27" t="s">
        <v>339</v>
      </c>
    </row>
    <row r="1340" spans="1:18" x14ac:dyDescent="0.25">
      <c r="A1340">
        <v>28621</v>
      </c>
      <c r="B1340" t="s">
        <v>153</v>
      </c>
      <c r="C1340" t="s">
        <v>154</v>
      </c>
      <c r="D1340" t="s">
        <v>21</v>
      </c>
      <c r="E1340">
        <v>378</v>
      </c>
      <c r="F1340">
        <v>51</v>
      </c>
      <c r="G1340" s="1">
        <v>42747</v>
      </c>
      <c r="H1340">
        <v>2</v>
      </c>
      <c r="I1340">
        <v>69.367440999999999</v>
      </c>
      <c r="J1340">
        <v>-1</v>
      </c>
      <c r="N1340" s="32" t="s">
        <v>2811</v>
      </c>
      <c r="O1340" s="25" t="s">
        <v>552</v>
      </c>
      <c r="P1340" s="26"/>
      <c r="Q1340" s="25" t="s">
        <v>122</v>
      </c>
      <c r="R1340" s="25" t="s">
        <v>339</v>
      </c>
    </row>
    <row r="1341" spans="1:18" x14ac:dyDescent="0.25">
      <c r="A1341">
        <v>28620</v>
      </c>
      <c r="B1341" t="s">
        <v>266</v>
      </c>
      <c r="C1341" t="s">
        <v>267</v>
      </c>
      <c r="D1341" t="s">
        <v>88</v>
      </c>
      <c r="E1341">
        <v>246</v>
      </c>
      <c r="F1341">
        <v>51</v>
      </c>
      <c r="G1341" s="1">
        <v>42747</v>
      </c>
      <c r="I1341">
        <v>72.576922999999994</v>
      </c>
      <c r="J1341">
        <v>-2</v>
      </c>
      <c r="N1341" s="27" t="s">
        <v>2812</v>
      </c>
      <c r="O1341" s="27" t="s">
        <v>2813</v>
      </c>
      <c r="P1341" s="28">
        <v>42587</v>
      </c>
      <c r="Q1341" s="27" t="s">
        <v>33</v>
      </c>
      <c r="R1341" s="27" t="s">
        <v>339</v>
      </c>
    </row>
    <row r="1342" spans="1:18" x14ac:dyDescent="0.25">
      <c r="A1342">
        <v>28619</v>
      </c>
      <c r="B1342" t="s">
        <v>143</v>
      </c>
      <c r="C1342" t="s">
        <v>144</v>
      </c>
      <c r="D1342" t="s">
        <v>50</v>
      </c>
      <c r="E1342">
        <v>517</v>
      </c>
      <c r="F1342">
        <v>51</v>
      </c>
      <c r="G1342" s="1">
        <v>42747</v>
      </c>
      <c r="I1342">
        <v>9.99</v>
      </c>
      <c r="J1342">
        <v>-1</v>
      </c>
      <c r="N1342" s="25" t="s">
        <v>2814</v>
      </c>
      <c r="O1342" s="25" t="s">
        <v>2815</v>
      </c>
      <c r="P1342" s="26"/>
      <c r="Q1342" s="25" t="s">
        <v>1810</v>
      </c>
      <c r="R1342" s="25" t="s">
        <v>339</v>
      </c>
    </row>
    <row r="1343" spans="1:18" x14ac:dyDescent="0.25">
      <c r="A1343">
        <v>28619</v>
      </c>
      <c r="B1343" t="s">
        <v>131</v>
      </c>
      <c r="C1343" t="s">
        <v>132</v>
      </c>
      <c r="D1343" t="s">
        <v>21</v>
      </c>
      <c r="E1343">
        <v>517</v>
      </c>
      <c r="F1343">
        <v>51</v>
      </c>
      <c r="G1343" s="1">
        <v>42747</v>
      </c>
      <c r="I1343">
        <v>70.980637000000002</v>
      </c>
      <c r="J1343">
        <v>-1</v>
      </c>
      <c r="N1343" s="27" t="s">
        <v>2816</v>
      </c>
      <c r="O1343" s="27" t="s">
        <v>2817</v>
      </c>
      <c r="P1343" s="28"/>
      <c r="Q1343" s="27" t="s">
        <v>33</v>
      </c>
      <c r="R1343" s="27" t="s">
        <v>349</v>
      </c>
    </row>
    <row r="1344" spans="1:18" x14ac:dyDescent="0.25">
      <c r="A1344">
        <v>28619</v>
      </c>
      <c r="B1344" t="s">
        <v>120</v>
      </c>
      <c r="C1344" t="s">
        <v>121</v>
      </c>
      <c r="D1344" t="s">
        <v>21</v>
      </c>
      <c r="E1344">
        <v>517</v>
      </c>
      <c r="F1344">
        <v>51</v>
      </c>
      <c r="G1344" s="1">
        <v>42747</v>
      </c>
      <c r="I1344">
        <v>233.1</v>
      </c>
      <c r="J1344">
        <v>-1</v>
      </c>
      <c r="N1344" s="25" t="s">
        <v>2818</v>
      </c>
      <c r="O1344" s="25" t="s">
        <v>2819</v>
      </c>
      <c r="P1344" s="26"/>
      <c r="Q1344" s="25" t="s">
        <v>2021</v>
      </c>
      <c r="R1344" s="25"/>
    </row>
    <row r="1345" spans="1:18" x14ac:dyDescent="0.25">
      <c r="A1345">
        <v>28618</v>
      </c>
      <c r="B1345" t="s">
        <v>330</v>
      </c>
      <c r="C1345" t="s">
        <v>331</v>
      </c>
      <c r="D1345" t="s">
        <v>33</v>
      </c>
      <c r="E1345">
        <v>99</v>
      </c>
      <c r="F1345">
        <v>51</v>
      </c>
      <c r="G1345" s="1">
        <v>42747</v>
      </c>
      <c r="I1345">
        <v>126.189474</v>
      </c>
      <c r="J1345">
        <v>-1</v>
      </c>
      <c r="N1345" s="27" t="s">
        <v>2820</v>
      </c>
      <c r="O1345" s="27" t="s">
        <v>2821</v>
      </c>
      <c r="P1345" s="28"/>
      <c r="Q1345" s="27" t="s">
        <v>117</v>
      </c>
      <c r="R1345" s="27" t="s">
        <v>350</v>
      </c>
    </row>
    <row r="1346" spans="1:18" x14ac:dyDescent="0.25">
      <c r="A1346">
        <v>28617</v>
      </c>
      <c r="B1346" t="s">
        <v>162</v>
      </c>
      <c r="C1346" t="s">
        <v>163</v>
      </c>
      <c r="D1346" t="s">
        <v>450</v>
      </c>
      <c r="E1346">
        <v>530</v>
      </c>
      <c r="F1346">
        <v>51</v>
      </c>
      <c r="G1346" s="1">
        <v>42747</v>
      </c>
      <c r="H1346">
        <v>2</v>
      </c>
      <c r="I1346">
        <v>20.689699999999998</v>
      </c>
      <c r="J1346">
        <v>-2</v>
      </c>
      <c r="N1346" s="25" t="s">
        <v>2822</v>
      </c>
      <c r="O1346" s="25" t="s">
        <v>2823</v>
      </c>
      <c r="P1346" s="26"/>
      <c r="Q1346" s="25" t="s">
        <v>2021</v>
      </c>
      <c r="R1346" s="25"/>
    </row>
    <row r="1347" spans="1:18" x14ac:dyDescent="0.25">
      <c r="A1347">
        <v>28617</v>
      </c>
      <c r="B1347" t="s">
        <v>881</v>
      </c>
      <c r="C1347" t="s">
        <v>882</v>
      </c>
      <c r="D1347" t="s">
        <v>450</v>
      </c>
      <c r="E1347">
        <v>530</v>
      </c>
      <c r="F1347">
        <v>51</v>
      </c>
      <c r="G1347" s="1">
        <v>42747</v>
      </c>
      <c r="H1347">
        <v>2</v>
      </c>
      <c r="I1347">
        <v>29.310400000000001</v>
      </c>
      <c r="J1347">
        <v>-1</v>
      </c>
      <c r="N1347" s="27" t="s">
        <v>2824</v>
      </c>
      <c r="O1347" s="27" t="s">
        <v>2825</v>
      </c>
      <c r="P1347" s="28"/>
      <c r="Q1347" s="27" t="s">
        <v>2021</v>
      </c>
      <c r="R1347" s="27"/>
    </row>
    <row r="1348" spans="1:18" x14ac:dyDescent="0.25">
      <c r="A1348">
        <v>28617</v>
      </c>
      <c r="B1348" t="s">
        <v>164</v>
      </c>
      <c r="C1348" t="s">
        <v>165</v>
      </c>
      <c r="D1348" t="s">
        <v>450</v>
      </c>
      <c r="E1348">
        <v>530</v>
      </c>
      <c r="F1348">
        <v>51</v>
      </c>
      <c r="G1348" s="1">
        <v>42747</v>
      </c>
      <c r="H1348">
        <v>2</v>
      </c>
      <c r="I1348">
        <v>20.689699999999998</v>
      </c>
      <c r="J1348">
        <v>-1</v>
      </c>
      <c r="N1348" s="25" t="s">
        <v>2826</v>
      </c>
      <c r="O1348" s="25" t="s">
        <v>2827</v>
      </c>
      <c r="P1348" s="26"/>
      <c r="Q1348" s="25" t="s">
        <v>2021</v>
      </c>
      <c r="R1348" s="25"/>
    </row>
    <row r="1349" spans="1:18" x14ac:dyDescent="0.25">
      <c r="A1349">
        <v>28617</v>
      </c>
      <c r="B1349" t="s">
        <v>166</v>
      </c>
      <c r="C1349" t="s">
        <v>167</v>
      </c>
      <c r="D1349" t="s">
        <v>450</v>
      </c>
      <c r="E1349">
        <v>530</v>
      </c>
      <c r="F1349">
        <v>51</v>
      </c>
      <c r="G1349" s="1">
        <v>42747</v>
      </c>
      <c r="H1349">
        <v>2</v>
      </c>
      <c r="I1349">
        <v>20.689699999999998</v>
      </c>
      <c r="J1349">
        <v>-2</v>
      </c>
      <c r="N1349" s="27" t="s">
        <v>2828</v>
      </c>
      <c r="O1349" s="27" t="s">
        <v>2829</v>
      </c>
      <c r="P1349" s="28"/>
      <c r="Q1349" s="27" t="s">
        <v>47</v>
      </c>
      <c r="R1349" s="27"/>
    </row>
    <row r="1350" spans="1:18" x14ac:dyDescent="0.25">
      <c r="A1350">
        <v>28616</v>
      </c>
      <c r="B1350" t="s">
        <v>251</v>
      </c>
      <c r="C1350" t="s">
        <v>588</v>
      </c>
      <c r="D1350" t="s">
        <v>97</v>
      </c>
      <c r="E1350">
        <v>223</v>
      </c>
      <c r="F1350">
        <v>51</v>
      </c>
      <c r="G1350" s="1">
        <v>42747</v>
      </c>
      <c r="I1350">
        <v>126.27809000000001</v>
      </c>
      <c r="J1350">
        <v>-2</v>
      </c>
      <c r="N1350" s="25" t="s">
        <v>2830</v>
      </c>
      <c r="O1350" s="25" t="s">
        <v>2831</v>
      </c>
      <c r="P1350" s="26"/>
      <c r="Q1350" s="25" t="s">
        <v>2021</v>
      </c>
      <c r="R1350" s="25"/>
    </row>
    <row r="1351" spans="1:18" x14ac:dyDescent="0.25">
      <c r="A1351">
        <v>28616</v>
      </c>
      <c r="B1351" t="s">
        <v>942</v>
      </c>
      <c r="C1351" t="s">
        <v>943</v>
      </c>
      <c r="D1351" t="s">
        <v>34</v>
      </c>
      <c r="E1351">
        <v>223</v>
      </c>
      <c r="F1351">
        <v>51</v>
      </c>
      <c r="G1351" s="1">
        <v>42747</v>
      </c>
      <c r="I1351">
        <v>82.314606999999995</v>
      </c>
      <c r="J1351">
        <v>-2</v>
      </c>
      <c r="N1351" s="27" t="s">
        <v>2832</v>
      </c>
      <c r="O1351" s="27" t="s">
        <v>2833</v>
      </c>
      <c r="P1351" s="28"/>
      <c r="Q1351" s="27" t="s">
        <v>2021</v>
      </c>
      <c r="R1351" s="27"/>
    </row>
    <row r="1352" spans="1:18" x14ac:dyDescent="0.25">
      <c r="A1352">
        <v>28616</v>
      </c>
      <c r="B1352" t="s">
        <v>445</v>
      </c>
      <c r="C1352" t="s">
        <v>170</v>
      </c>
      <c r="D1352" t="s">
        <v>97</v>
      </c>
      <c r="E1352">
        <v>223</v>
      </c>
      <c r="F1352">
        <v>51</v>
      </c>
      <c r="G1352" s="1">
        <v>42747</v>
      </c>
      <c r="I1352">
        <v>140.308989</v>
      </c>
      <c r="J1352">
        <v>-1</v>
      </c>
      <c r="N1352" s="25" t="s">
        <v>2834</v>
      </c>
      <c r="O1352" s="25" t="s">
        <v>2835</v>
      </c>
      <c r="P1352" s="26"/>
      <c r="Q1352" s="25" t="s">
        <v>2021</v>
      </c>
      <c r="R1352" s="25"/>
    </row>
    <row r="1353" spans="1:18" x14ac:dyDescent="0.25">
      <c r="A1353">
        <v>28615</v>
      </c>
      <c r="B1353" t="s">
        <v>13</v>
      </c>
      <c r="C1353" t="s">
        <v>14</v>
      </c>
      <c r="D1353" t="s">
        <v>10</v>
      </c>
      <c r="E1353" t="s">
        <v>64</v>
      </c>
      <c r="F1353">
        <v>51</v>
      </c>
      <c r="G1353" s="1">
        <v>42747</v>
      </c>
      <c r="H1353">
        <v>2</v>
      </c>
      <c r="I1353">
        <v>125</v>
      </c>
      <c r="J1353">
        <v>-1</v>
      </c>
      <c r="N1353" s="27" t="s">
        <v>2836</v>
      </c>
      <c r="O1353" s="27" t="s">
        <v>2837</v>
      </c>
      <c r="P1353" s="28"/>
      <c r="Q1353" s="27" t="s">
        <v>47</v>
      </c>
      <c r="R1353" s="27"/>
    </row>
    <row r="1354" spans="1:18" x14ac:dyDescent="0.25">
      <c r="A1354">
        <v>28614</v>
      </c>
      <c r="B1354" t="s">
        <v>486</v>
      </c>
      <c r="C1354" t="s">
        <v>487</v>
      </c>
      <c r="D1354" t="s">
        <v>97</v>
      </c>
      <c r="E1354" t="s">
        <v>64</v>
      </c>
      <c r="F1354">
        <v>51</v>
      </c>
      <c r="G1354" s="1">
        <v>42747</v>
      </c>
      <c r="I1354">
        <v>176.35280900000001</v>
      </c>
      <c r="J1354">
        <v>-2</v>
      </c>
      <c r="N1354" s="25" t="s">
        <v>2838</v>
      </c>
      <c r="O1354" s="25" t="s">
        <v>2839</v>
      </c>
      <c r="P1354" s="26"/>
      <c r="Q1354" s="25" t="s">
        <v>2021</v>
      </c>
      <c r="R1354" s="25"/>
    </row>
    <row r="1355" spans="1:18" x14ac:dyDescent="0.25">
      <c r="A1355">
        <v>28613</v>
      </c>
      <c r="B1355" t="s">
        <v>499</v>
      </c>
      <c r="C1355" t="s">
        <v>500</v>
      </c>
      <c r="D1355" t="s">
        <v>85</v>
      </c>
      <c r="E1355">
        <v>41</v>
      </c>
      <c r="F1355">
        <v>51</v>
      </c>
      <c r="G1355" s="1">
        <v>42747</v>
      </c>
      <c r="I1355">
        <v>139.73050000000001</v>
      </c>
      <c r="J1355">
        <v>-2</v>
      </c>
      <c r="N1355" s="27" t="s">
        <v>2840</v>
      </c>
      <c r="O1355" s="27" t="s">
        <v>2841</v>
      </c>
      <c r="P1355" s="28"/>
      <c r="Q1355" s="27" t="s">
        <v>21</v>
      </c>
      <c r="R1355" s="27" t="s">
        <v>348</v>
      </c>
    </row>
    <row r="1356" spans="1:18" x14ac:dyDescent="0.25">
      <c r="A1356">
        <v>28612</v>
      </c>
      <c r="B1356" t="s">
        <v>201</v>
      </c>
      <c r="C1356" t="s">
        <v>202</v>
      </c>
      <c r="D1356" t="s">
        <v>85</v>
      </c>
      <c r="E1356">
        <v>41</v>
      </c>
      <c r="F1356">
        <v>51</v>
      </c>
      <c r="G1356" s="1">
        <v>42747</v>
      </c>
      <c r="I1356">
        <v>97.68</v>
      </c>
      <c r="J1356">
        <v>-3</v>
      </c>
      <c r="N1356" s="25" t="s">
        <v>2842</v>
      </c>
      <c r="O1356" s="25" t="s">
        <v>2843</v>
      </c>
      <c r="P1356" s="26"/>
      <c r="Q1356" s="25" t="s">
        <v>2021</v>
      </c>
      <c r="R1356" s="25"/>
    </row>
    <row r="1357" spans="1:18" x14ac:dyDescent="0.25">
      <c r="A1357">
        <v>28611</v>
      </c>
      <c r="B1357" t="s">
        <v>239</v>
      </c>
      <c r="C1357" t="s">
        <v>240</v>
      </c>
      <c r="D1357" t="s">
        <v>85</v>
      </c>
      <c r="E1357">
        <v>18</v>
      </c>
      <c r="F1357">
        <v>51</v>
      </c>
      <c r="G1357" s="1">
        <v>42747</v>
      </c>
      <c r="I1357">
        <v>97.68</v>
      </c>
      <c r="J1357">
        <v>-1</v>
      </c>
      <c r="N1357" s="27" t="s">
        <v>2844</v>
      </c>
      <c r="O1357" s="27" t="s">
        <v>2845</v>
      </c>
      <c r="P1357" s="28"/>
      <c r="Q1357" s="27" t="s">
        <v>2021</v>
      </c>
      <c r="R1357" s="27"/>
    </row>
    <row r="1358" spans="1:18" x14ac:dyDescent="0.25">
      <c r="A1358">
        <v>28610</v>
      </c>
      <c r="B1358" t="s">
        <v>45</v>
      </c>
      <c r="C1358" t="s">
        <v>46</v>
      </c>
      <c r="D1358" t="s">
        <v>47</v>
      </c>
      <c r="E1358">
        <v>41</v>
      </c>
      <c r="F1358">
        <v>51</v>
      </c>
      <c r="G1358" s="1">
        <v>42747</v>
      </c>
      <c r="I1358">
        <v>1.2</v>
      </c>
      <c r="J1358">
        <v>-100</v>
      </c>
      <c r="N1358" s="25" t="s">
        <v>2846</v>
      </c>
      <c r="O1358" s="25" t="s">
        <v>2847</v>
      </c>
      <c r="P1358" s="26"/>
      <c r="Q1358" s="25" t="s">
        <v>47</v>
      </c>
      <c r="R1358" s="25"/>
    </row>
    <row r="1359" spans="1:18" x14ac:dyDescent="0.25">
      <c r="A1359">
        <v>28610</v>
      </c>
      <c r="B1359" t="s">
        <v>13</v>
      </c>
      <c r="C1359" t="s">
        <v>14</v>
      </c>
      <c r="D1359" t="s">
        <v>10</v>
      </c>
      <c r="E1359">
        <v>41</v>
      </c>
      <c r="F1359">
        <v>51</v>
      </c>
      <c r="G1359" s="1">
        <v>42747</v>
      </c>
      <c r="I1359">
        <v>94.827600000000004</v>
      </c>
      <c r="J1359">
        <v>-2</v>
      </c>
      <c r="N1359" s="27" t="s">
        <v>2848</v>
      </c>
      <c r="O1359" s="27" t="s">
        <v>2849</v>
      </c>
      <c r="P1359" s="28"/>
      <c r="Q1359" s="27" t="s">
        <v>2021</v>
      </c>
      <c r="R1359" s="27"/>
    </row>
    <row r="1360" spans="1:18" x14ac:dyDescent="0.25">
      <c r="A1360">
        <v>28610</v>
      </c>
      <c r="B1360" t="s">
        <v>315</v>
      </c>
      <c r="C1360" t="s">
        <v>316</v>
      </c>
      <c r="D1360" t="s">
        <v>34</v>
      </c>
      <c r="E1360">
        <v>41</v>
      </c>
      <c r="F1360">
        <v>51</v>
      </c>
      <c r="G1360" s="1">
        <v>42747</v>
      </c>
      <c r="I1360">
        <v>164.62921399999999</v>
      </c>
      <c r="J1360">
        <v>-4</v>
      </c>
      <c r="N1360" s="25" t="s">
        <v>2850</v>
      </c>
      <c r="O1360" s="25" t="s">
        <v>2851</v>
      </c>
      <c r="P1360" s="26"/>
      <c r="Q1360" s="25" t="s">
        <v>100</v>
      </c>
      <c r="R1360" s="25" t="s">
        <v>348</v>
      </c>
    </row>
    <row r="1361" spans="1:18" x14ac:dyDescent="0.25">
      <c r="A1361">
        <v>28609</v>
      </c>
      <c r="B1361" t="s">
        <v>486</v>
      </c>
      <c r="C1361" t="s">
        <v>487</v>
      </c>
      <c r="D1361" t="s">
        <v>97</v>
      </c>
      <c r="E1361" t="s">
        <v>64</v>
      </c>
      <c r="F1361">
        <v>51</v>
      </c>
      <c r="G1361" s="1">
        <v>42747</v>
      </c>
      <c r="I1361">
        <v>176.35280900000001</v>
      </c>
      <c r="J1361">
        <v>-1</v>
      </c>
      <c r="N1361" s="27" t="s">
        <v>2852</v>
      </c>
      <c r="O1361" s="27" t="s">
        <v>2853</v>
      </c>
      <c r="P1361" s="28"/>
      <c r="Q1361" s="27" t="s">
        <v>2021</v>
      </c>
      <c r="R1361" s="27"/>
    </row>
    <row r="1362" spans="1:18" x14ac:dyDescent="0.25">
      <c r="A1362">
        <v>28588</v>
      </c>
      <c r="B1362" t="s">
        <v>42</v>
      </c>
      <c r="C1362" t="s">
        <v>43</v>
      </c>
      <c r="D1362" t="s">
        <v>100</v>
      </c>
      <c r="E1362">
        <v>295</v>
      </c>
      <c r="F1362">
        <v>4</v>
      </c>
      <c r="G1362" s="1">
        <v>42746</v>
      </c>
      <c r="H1362">
        <v>2</v>
      </c>
      <c r="I1362">
        <v>33.212865000000001</v>
      </c>
      <c r="J1362">
        <v>1</v>
      </c>
      <c r="N1362" s="25" t="s">
        <v>2854</v>
      </c>
      <c r="O1362" s="25" t="s">
        <v>2855</v>
      </c>
      <c r="P1362" s="26"/>
      <c r="Q1362" s="25" t="s">
        <v>47</v>
      </c>
      <c r="R1362" s="25"/>
    </row>
    <row r="1363" spans="1:18" x14ac:dyDescent="0.25">
      <c r="A1363">
        <v>28588</v>
      </c>
      <c r="B1363" t="s">
        <v>153</v>
      </c>
      <c r="C1363" t="s">
        <v>154</v>
      </c>
      <c r="D1363" t="s">
        <v>21</v>
      </c>
      <c r="E1363">
        <v>295</v>
      </c>
      <c r="F1363">
        <v>4</v>
      </c>
      <c r="G1363" s="1">
        <v>42746</v>
      </c>
      <c r="H1363">
        <v>2</v>
      </c>
      <c r="I1363">
        <v>69.367440999999999</v>
      </c>
      <c r="J1363">
        <v>1</v>
      </c>
      <c r="N1363" s="27" t="s">
        <v>2856</v>
      </c>
      <c r="O1363" s="27" t="s">
        <v>2857</v>
      </c>
      <c r="P1363" s="28"/>
      <c r="Q1363" s="27" t="s">
        <v>47</v>
      </c>
      <c r="R1363" s="27"/>
    </row>
    <row r="1364" spans="1:18" x14ac:dyDescent="0.25">
      <c r="A1364">
        <v>28588</v>
      </c>
      <c r="B1364" t="s">
        <v>291</v>
      </c>
      <c r="C1364" t="s">
        <v>292</v>
      </c>
      <c r="D1364" t="s">
        <v>117</v>
      </c>
      <c r="E1364">
        <v>295</v>
      </c>
      <c r="F1364">
        <v>4</v>
      </c>
      <c r="G1364" s="1">
        <v>42746</v>
      </c>
      <c r="H1364">
        <v>2</v>
      </c>
      <c r="I1364">
        <v>172.97499999999999</v>
      </c>
      <c r="J1364">
        <v>2</v>
      </c>
      <c r="N1364" s="25" t="s">
        <v>2858</v>
      </c>
      <c r="O1364" s="25" t="s">
        <v>2859</v>
      </c>
      <c r="P1364" s="26"/>
      <c r="Q1364" s="25" t="s">
        <v>2021</v>
      </c>
      <c r="R1364" s="25"/>
    </row>
    <row r="1365" spans="1:18" x14ac:dyDescent="0.25">
      <c r="A1365">
        <v>28588</v>
      </c>
      <c r="B1365" t="s">
        <v>62</v>
      </c>
      <c r="C1365" t="s">
        <v>63</v>
      </c>
      <c r="D1365" t="s">
        <v>50</v>
      </c>
      <c r="E1365">
        <v>295</v>
      </c>
      <c r="F1365">
        <v>4</v>
      </c>
      <c r="G1365" s="1">
        <v>42746</v>
      </c>
      <c r="H1365">
        <v>2</v>
      </c>
      <c r="I1365">
        <v>115</v>
      </c>
      <c r="J1365">
        <v>2</v>
      </c>
      <c r="N1365" s="27" t="s">
        <v>2860</v>
      </c>
      <c r="O1365" s="27" t="s">
        <v>2861</v>
      </c>
      <c r="P1365" s="28"/>
      <c r="Q1365" s="27" t="s">
        <v>47</v>
      </c>
      <c r="R1365" s="27"/>
    </row>
    <row r="1366" spans="1:18" x14ac:dyDescent="0.25">
      <c r="A1366">
        <v>28588</v>
      </c>
      <c r="B1366" t="s">
        <v>24</v>
      </c>
      <c r="C1366" t="s">
        <v>25</v>
      </c>
      <c r="D1366" t="s">
        <v>21</v>
      </c>
      <c r="E1366">
        <v>295</v>
      </c>
      <c r="F1366">
        <v>4</v>
      </c>
      <c r="G1366" s="1">
        <v>42746</v>
      </c>
      <c r="H1366">
        <v>2</v>
      </c>
      <c r="I1366">
        <v>103.244563</v>
      </c>
      <c r="J1366">
        <v>1</v>
      </c>
      <c r="N1366" s="25" t="s">
        <v>2862</v>
      </c>
      <c r="O1366" s="25" t="s">
        <v>2863</v>
      </c>
      <c r="P1366" s="26"/>
      <c r="Q1366" s="25" t="s">
        <v>47</v>
      </c>
      <c r="R1366" s="25"/>
    </row>
    <row r="1367" spans="1:18" x14ac:dyDescent="0.25">
      <c r="A1367">
        <v>28608</v>
      </c>
      <c r="B1367" t="s">
        <v>944</v>
      </c>
      <c r="C1367" t="s">
        <v>945</v>
      </c>
      <c r="D1367" t="s">
        <v>33</v>
      </c>
      <c r="E1367">
        <v>502</v>
      </c>
      <c r="F1367">
        <v>51</v>
      </c>
      <c r="G1367" s="1">
        <v>42746</v>
      </c>
      <c r="I1367">
        <v>413.72727300000003</v>
      </c>
      <c r="J1367">
        <v>-2</v>
      </c>
      <c r="N1367" s="27" t="s">
        <v>2864</v>
      </c>
      <c r="O1367" s="27" t="s">
        <v>2865</v>
      </c>
      <c r="P1367" s="28"/>
      <c r="Q1367" s="27" t="s">
        <v>47</v>
      </c>
      <c r="R1367" s="27"/>
    </row>
    <row r="1368" spans="1:18" x14ac:dyDescent="0.25">
      <c r="A1368">
        <v>28607</v>
      </c>
      <c r="B1368" t="s">
        <v>123</v>
      </c>
      <c r="C1368" t="s">
        <v>124</v>
      </c>
      <c r="D1368" t="s">
        <v>44</v>
      </c>
      <c r="E1368" t="s">
        <v>64</v>
      </c>
      <c r="F1368">
        <v>51</v>
      </c>
      <c r="G1368" s="1">
        <v>42746</v>
      </c>
      <c r="I1368">
        <v>175.30600000000001</v>
      </c>
      <c r="J1368">
        <v>-1</v>
      </c>
      <c r="N1368" s="25" t="s">
        <v>2866</v>
      </c>
      <c r="O1368" s="25" t="s">
        <v>2867</v>
      </c>
      <c r="P1368" s="26"/>
      <c r="Q1368" s="25" t="s">
        <v>2868</v>
      </c>
      <c r="R1368" s="25" t="s">
        <v>350</v>
      </c>
    </row>
    <row r="1369" spans="1:18" x14ac:dyDescent="0.25">
      <c r="A1369">
        <v>28606</v>
      </c>
      <c r="B1369" t="s">
        <v>252</v>
      </c>
      <c r="C1369" t="s">
        <v>253</v>
      </c>
      <c r="D1369" t="s">
        <v>34</v>
      </c>
      <c r="E1369">
        <v>99</v>
      </c>
      <c r="F1369">
        <v>51</v>
      </c>
      <c r="G1369" s="1">
        <v>42746</v>
      </c>
      <c r="I1369">
        <v>252.09887599999999</v>
      </c>
      <c r="J1369">
        <v>-1</v>
      </c>
      <c r="N1369" s="27" t="s">
        <v>2869</v>
      </c>
      <c r="O1369" s="27" t="s">
        <v>2870</v>
      </c>
      <c r="P1369" s="28"/>
      <c r="Q1369" s="27" t="s">
        <v>2021</v>
      </c>
      <c r="R1369" s="27"/>
    </row>
    <row r="1370" spans="1:18" x14ac:dyDescent="0.25">
      <c r="A1370">
        <v>28606</v>
      </c>
      <c r="B1370" t="s">
        <v>175</v>
      </c>
      <c r="C1370" t="s">
        <v>176</v>
      </c>
      <c r="D1370" t="s">
        <v>21</v>
      </c>
      <c r="E1370">
        <v>99</v>
      </c>
      <c r="F1370">
        <v>51</v>
      </c>
      <c r="G1370" s="1">
        <v>42746</v>
      </c>
      <c r="I1370">
        <v>205.60345000000001</v>
      </c>
      <c r="J1370">
        <v>-1</v>
      </c>
      <c r="N1370" s="25" t="s">
        <v>2871</v>
      </c>
      <c r="O1370" s="25" t="s">
        <v>2872</v>
      </c>
      <c r="P1370" s="26"/>
      <c r="Q1370" s="25" t="s">
        <v>159</v>
      </c>
      <c r="R1370" s="25" t="s">
        <v>348</v>
      </c>
    </row>
    <row r="1371" spans="1:18" x14ac:dyDescent="0.25">
      <c r="A1371">
        <v>28606</v>
      </c>
      <c r="B1371" t="s">
        <v>177</v>
      </c>
      <c r="C1371" t="s">
        <v>178</v>
      </c>
      <c r="D1371" t="s">
        <v>21</v>
      </c>
      <c r="E1371">
        <v>99</v>
      </c>
      <c r="F1371">
        <v>51</v>
      </c>
      <c r="G1371" s="1">
        <v>42746</v>
      </c>
      <c r="I1371">
        <v>205.60345000000001</v>
      </c>
      <c r="J1371">
        <v>-1</v>
      </c>
      <c r="N1371" s="27" t="s">
        <v>2873</v>
      </c>
      <c r="O1371" s="27" t="s">
        <v>2874</v>
      </c>
      <c r="P1371" s="28"/>
      <c r="Q1371" s="27" t="s">
        <v>2868</v>
      </c>
      <c r="R1371" s="27" t="s">
        <v>350</v>
      </c>
    </row>
    <row r="1372" spans="1:18" x14ac:dyDescent="0.25">
      <c r="A1372">
        <v>28606</v>
      </c>
      <c r="B1372" t="s">
        <v>66</v>
      </c>
      <c r="C1372" t="s">
        <v>67</v>
      </c>
      <c r="D1372" t="s">
        <v>21</v>
      </c>
      <c r="E1372">
        <v>99</v>
      </c>
      <c r="F1372">
        <v>51</v>
      </c>
      <c r="G1372" s="1">
        <v>42746</v>
      </c>
      <c r="I1372">
        <v>187.529325</v>
      </c>
      <c r="J1372">
        <v>-1</v>
      </c>
      <c r="N1372" s="25" t="s">
        <v>2875</v>
      </c>
      <c r="O1372" s="25" t="s">
        <v>2876</v>
      </c>
      <c r="P1372" s="26"/>
      <c r="Q1372" s="25" t="s">
        <v>2877</v>
      </c>
      <c r="R1372" s="25" t="s">
        <v>350</v>
      </c>
    </row>
    <row r="1373" spans="1:18" x14ac:dyDescent="0.25">
      <c r="A1373">
        <v>28605</v>
      </c>
      <c r="B1373" t="s">
        <v>13</v>
      </c>
      <c r="C1373" t="s">
        <v>14</v>
      </c>
      <c r="D1373" t="s">
        <v>10</v>
      </c>
      <c r="E1373">
        <v>354</v>
      </c>
      <c r="F1373">
        <v>51</v>
      </c>
      <c r="G1373" s="1">
        <v>42746</v>
      </c>
      <c r="H1373">
        <v>2</v>
      </c>
      <c r="I1373">
        <v>94.827600000000004</v>
      </c>
      <c r="J1373">
        <v>-4</v>
      </c>
      <c r="N1373" s="27" t="s">
        <v>2878</v>
      </c>
      <c r="O1373" s="27" t="s">
        <v>2879</v>
      </c>
      <c r="P1373" s="28"/>
      <c r="Q1373" s="27" t="s">
        <v>21</v>
      </c>
      <c r="R1373" s="27" t="s">
        <v>348</v>
      </c>
    </row>
    <row r="1374" spans="1:18" x14ac:dyDescent="0.25">
      <c r="A1374">
        <v>28604</v>
      </c>
      <c r="B1374" t="s">
        <v>453</v>
      </c>
      <c r="C1374" t="s">
        <v>454</v>
      </c>
      <c r="D1374" t="s">
        <v>34</v>
      </c>
      <c r="E1374">
        <v>537</v>
      </c>
      <c r="F1374">
        <v>51</v>
      </c>
      <c r="G1374" s="1">
        <v>42746</v>
      </c>
      <c r="I1374">
        <v>176.388443</v>
      </c>
      <c r="J1374">
        <v>-1</v>
      </c>
      <c r="N1374" s="25" t="s">
        <v>2880</v>
      </c>
      <c r="O1374" s="25" t="s">
        <v>2881</v>
      </c>
      <c r="P1374" s="26"/>
      <c r="Q1374" s="25" t="s">
        <v>591</v>
      </c>
      <c r="R1374" s="25" t="s">
        <v>349</v>
      </c>
    </row>
    <row r="1375" spans="1:18" x14ac:dyDescent="0.25">
      <c r="A1375">
        <v>28604</v>
      </c>
      <c r="B1375" t="s">
        <v>455</v>
      </c>
      <c r="C1375" t="s">
        <v>456</v>
      </c>
      <c r="D1375" t="s">
        <v>34</v>
      </c>
      <c r="E1375">
        <v>537</v>
      </c>
      <c r="F1375">
        <v>51</v>
      </c>
      <c r="G1375" s="1">
        <v>42746</v>
      </c>
      <c r="I1375">
        <v>176.388443</v>
      </c>
      <c r="J1375">
        <v>-1</v>
      </c>
      <c r="N1375" s="27" t="s">
        <v>2882</v>
      </c>
      <c r="O1375" s="27" t="s">
        <v>2883</v>
      </c>
      <c r="P1375" s="28"/>
      <c r="Q1375" s="27" t="s">
        <v>74</v>
      </c>
      <c r="R1375" s="27" t="s">
        <v>339</v>
      </c>
    </row>
    <row r="1376" spans="1:18" x14ac:dyDescent="0.25">
      <c r="A1376">
        <v>28604</v>
      </c>
      <c r="B1376" t="s">
        <v>457</v>
      </c>
      <c r="C1376" t="s">
        <v>458</v>
      </c>
      <c r="D1376" t="s">
        <v>34</v>
      </c>
      <c r="E1376">
        <v>537</v>
      </c>
      <c r="F1376">
        <v>51</v>
      </c>
      <c r="G1376" s="1">
        <v>42746</v>
      </c>
      <c r="I1376">
        <v>176.388443</v>
      </c>
      <c r="J1376">
        <v>-1</v>
      </c>
      <c r="N1376" s="25" t="s">
        <v>2884</v>
      </c>
      <c r="O1376" s="25" t="s">
        <v>2885</v>
      </c>
      <c r="P1376" s="26"/>
      <c r="Q1376" s="25" t="s">
        <v>50</v>
      </c>
      <c r="R1376" s="25" t="s">
        <v>350</v>
      </c>
    </row>
    <row r="1377" spans="1:18" x14ac:dyDescent="0.25">
      <c r="A1377">
        <v>28604</v>
      </c>
      <c r="B1377" t="s">
        <v>459</v>
      </c>
      <c r="C1377" t="s">
        <v>460</v>
      </c>
      <c r="D1377" t="s">
        <v>34</v>
      </c>
      <c r="E1377">
        <v>537</v>
      </c>
      <c r="F1377">
        <v>51</v>
      </c>
      <c r="G1377" s="1">
        <v>42746</v>
      </c>
      <c r="I1377">
        <v>176.388443</v>
      </c>
      <c r="J1377">
        <v>-1</v>
      </c>
      <c r="N1377" s="27" t="s">
        <v>2886</v>
      </c>
      <c r="O1377" s="27" t="s">
        <v>2887</v>
      </c>
      <c r="P1377" s="28"/>
      <c r="Q1377" s="27" t="s">
        <v>34</v>
      </c>
      <c r="R1377" s="27" t="s">
        <v>339</v>
      </c>
    </row>
    <row r="1378" spans="1:18" x14ac:dyDescent="0.25">
      <c r="A1378">
        <v>28603</v>
      </c>
      <c r="B1378" t="s">
        <v>491</v>
      </c>
      <c r="C1378" t="s">
        <v>492</v>
      </c>
      <c r="D1378" t="s">
        <v>122</v>
      </c>
      <c r="E1378" t="s">
        <v>64</v>
      </c>
      <c r="F1378">
        <v>51</v>
      </c>
      <c r="G1378" s="1">
        <v>42746</v>
      </c>
      <c r="I1378">
        <v>260</v>
      </c>
      <c r="J1378">
        <v>-1</v>
      </c>
      <c r="N1378" s="25" t="s">
        <v>2888</v>
      </c>
      <c r="O1378" s="25" t="s">
        <v>2889</v>
      </c>
      <c r="P1378" s="26"/>
      <c r="Q1378" s="25" t="s">
        <v>34</v>
      </c>
      <c r="R1378" s="25" t="s">
        <v>339</v>
      </c>
    </row>
    <row r="1379" spans="1:18" x14ac:dyDescent="0.25">
      <c r="A1379">
        <v>28602</v>
      </c>
      <c r="B1379" t="s">
        <v>402</v>
      </c>
      <c r="C1379" t="s">
        <v>403</v>
      </c>
      <c r="D1379" t="s">
        <v>193</v>
      </c>
      <c r="E1379">
        <v>18</v>
      </c>
      <c r="F1379">
        <v>51</v>
      </c>
      <c r="G1379" s="1">
        <v>42746</v>
      </c>
      <c r="I1379">
        <v>66.599999999999994</v>
      </c>
      <c r="J1379">
        <v>-1</v>
      </c>
      <c r="N1379" s="27" t="s">
        <v>2890</v>
      </c>
      <c r="O1379" s="27" t="s">
        <v>2891</v>
      </c>
      <c r="P1379" s="28"/>
      <c r="Q1379" s="27" t="s">
        <v>34</v>
      </c>
      <c r="R1379" s="27" t="s">
        <v>339</v>
      </c>
    </row>
    <row r="1380" spans="1:18" x14ac:dyDescent="0.25">
      <c r="A1380">
        <v>28602</v>
      </c>
      <c r="B1380" t="s">
        <v>191</v>
      </c>
      <c r="C1380" t="s">
        <v>192</v>
      </c>
      <c r="D1380" t="s">
        <v>193</v>
      </c>
      <c r="E1380">
        <v>18</v>
      </c>
      <c r="F1380">
        <v>51</v>
      </c>
      <c r="G1380" s="1">
        <v>42746</v>
      </c>
      <c r="I1380">
        <v>35.520000000000003</v>
      </c>
      <c r="J1380">
        <v>-3</v>
      </c>
      <c r="N1380" s="25" t="s">
        <v>2892</v>
      </c>
      <c r="O1380" s="25" t="s">
        <v>2893</v>
      </c>
      <c r="P1380" s="26"/>
      <c r="Q1380" s="25" t="s">
        <v>2877</v>
      </c>
      <c r="R1380" s="25" t="s">
        <v>350</v>
      </c>
    </row>
    <row r="1381" spans="1:18" x14ac:dyDescent="0.25">
      <c r="A1381">
        <v>28602</v>
      </c>
      <c r="B1381" t="s">
        <v>638</v>
      </c>
      <c r="C1381" t="s">
        <v>237</v>
      </c>
      <c r="D1381" t="s">
        <v>17</v>
      </c>
      <c r="E1381">
        <v>18</v>
      </c>
      <c r="F1381">
        <v>51</v>
      </c>
      <c r="G1381" s="1">
        <v>42746</v>
      </c>
      <c r="I1381">
        <v>17.241299999999999</v>
      </c>
      <c r="J1381">
        <v>-1</v>
      </c>
      <c r="N1381" s="27" t="s">
        <v>2894</v>
      </c>
      <c r="O1381" s="27" t="s">
        <v>2895</v>
      </c>
      <c r="P1381" s="28"/>
      <c r="Q1381" s="27" t="s">
        <v>74</v>
      </c>
      <c r="R1381" s="27" t="s">
        <v>339</v>
      </c>
    </row>
    <row r="1382" spans="1:18" x14ac:dyDescent="0.25">
      <c r="A1382">
        <v>28602</v>
      </c>
      <c r="B1382" t="s">
        <v>26</v>
      </c>
      <c r="C1382" t="s">
        <v>27</v>
      </c>
      <c r="D1382" t="s">
        <v>28</v>
      </c>
      <c r="E1382">
        <v>18</v>
      </c>
      <c r="F1382">
        <v>51</v>
      </c>
      <c r="G1382" s="1">
        <v>42746</v>
      </c>
      <c r="I1382">
        <v>4.3867200000000004</v>
      </c>
      <c r="J1382">
        <v>-30</v>
      </c>
      <c r="N1382" s="25" t="s">
        <v>2896</v>
      </c>
      <c r="O1382" s="25" t="s">
        <v>2897</v>
      </c>
      <c r="P1382" s="26"/>
      <c r="Q1382" s="25" t="s">
        <v>2898</v>
      </c>
      <c r="R1382" s="25"/>
    </row>
    <row r="1383" spans="1:18" x14ac:dyDescent="0.25">
      <c r="A1383">
        <v>28602</v>
      </c>
      <c r="B1383" t="s">
        <v>515</v>
      </c>
      <c r="C1383" t="s">
        <v>516</v>
      </c>
      <c r="D1383" t="s">
        <v>50</v>
      </c>
      <c r="E1383">
        <v>18</v>
      </c>
      <c r="F1383">
        <v>51</v>
      </c>
      <c r="G1383" s="1">
        <v>42746</v>
      </c>
      <c r="I1383">
        <v>13.32</v>
      </c>
      <c r="J1383">
        <v>-1</v>
      </c>
      <c r="N1383" s="27" t="s">
        <v>2899</v>
      </c>
      <c r="O1383" s="27" t="s">
        <v>2900</v>
      </c>
      <c r="P1383" s="28"/>
      <c r="Q1383" s="27" t="s">
        <v>21</v>
      </c>
      <c r="R1383" s="27" t="s">
        <v>348</v>
      </c>
    </row>
    <row r="1384" spans="1:18" x14ac:dyDescent="0.25">
      <c r="A1384">
        <v>28602</v>
      </c>
      <c r="B1384" t="s">
        <v>519</v>
      </c>
      <c r="C1384" t="s">
        <v>520</v>
      </c>
      <c r="D1384" t="s">
        <v>50</v>
      </c>
      <c r="E1384">
        <v>18</v>
      </c>
      <c r="F1384">
        <v>51</v>
      </c>
      <c r="G1384" s="1">
        <v>42746</v>
      </c>
      <c r="I1384">
        <v>13.32</v>
      </c>
      <c r="J1384">
        <v>-1</v>
      </c>
      <c r="N1384" s="25" t="s">
        <v>2901</v>
      </c>
      <c r="O1384" s="25" t="s">
        <v>2902</v>
      </c>
      <c r="P1384" s="26"/>
      <c r="Q1384" s="25" t="s">
        <v>74</v>
      </c>
      <c r="R1384" s="25" t="s">
        <v>339</v>
      </c>
    </row>
    <row r="1385" spans="1:18" x14ac:dyDescent="0.25">
      <c r="A1385">
        <v>28602</v>
      </c>
      <c r="B1385" t="s">
        <v>511</v>
      </c>
      <c r="C1385" t="s">
        <v>512</v>
      </c>
      <c r="D1385" t="s">
        <v>50</v>
      </c>
      <c r="E1385">
        <v>18</v>
      </c>
      <c r="F1385">
        <v>51</v>
      </c>
      <c r="G1385" s="1">
        <v>42746</v>
      </c>
      <c r="I1385">
        <v>13.32</v>
      </c>
      <c r="J1385">
        <v>-1</v>
      </c>
      <c r="N1385" s="27" t="s">
        <v>2903</v>
      </c>
      <c r="O1385" s="27" t="s">
        <v>2904</v>
      </c>
      <c r="P1385" s="28"/>
      <c r="Q1385" s="27" t="s">
        <v>74</v>
      </c>
      <c r="R1385" s="27" t="s">
        <v>339</v>
      </c>
    </row>
    <row r="1386" spans="1:18" x14ac:dyDescent="0.25">
      <c r="A1386">
        <v>28602</v>
      </c>
      <c r="B1386" t="s">
        <v>521</v>
      </c>
      <c r="C1386" t="s">
        <v>522</v>
      </c>
      <c r="D1386" t="s">
        <v>50</v>
      </c>
      <c r="E1386">
        <v>18</v>
      </c>
      <c r="F1386">
        <v>51</v>
      </c>
      <c r="G1386" s="1">
        <v>42746</v>
      </c>
      <c r="I1386">
        <v>13.32</v>
      </c>
      <c r="J1386">
        <v>-1</v>
      </c>
      <c r="N1386" s="25" t="s">
        <v>2905</v>
      </c>
      <c r="O1386" s="25" t="s">
        <v>2906</v>
      </c>
      <c r="P1386" s="26"/>
      <c r="Q1386" s="25" t="s">
        <v>74</v>
      </c>
      <c r="R1386" s="25" t="s">
        <v>339</v>
      </c>
    </row>
    <row r="1387" spans="1:18" x14ac:dyDescent="0.25">
      <c r="A1387">
        <v>28601</v>
      </c>
      <c r="B1387" t="s">
        <v>503</v>
      </c>
      <c r="C1387" t="s">
        <v>504</v>
      </c>
      <c r="D1387" t="s">
        <v>122</v>
      </c>
      <c r="E1387">
        <v>80</v>
      </c>
      <c r="F1387">
        <v>51</v>
      </c>
      <c r="G1387" s="1">
        <v>42746</v>
      </c>
      <c r="I1387">
        <v>170.86516900000001</v>
      </c>
      <c r="J1387">
        <v>-7</v>
      </c>
      <c r="N1387" s="27" t="s">
        <v>2907</v>
      </c>
      <c r="O1387" s="27" t="s">
        <v>2908</v>
      </c>
      <c r="P1387" s="28"/>
      <c r="Q1387" s="27" t="s">
        <v>1810</v>
      </c>
      <c r="R1387" s="27" t="s">
        <v>339</v>
      </c>
    </row>
    <row r="1388" spans="1:18" x14ac:dyDescent="0.25">
      <c r="A1388">
        <v>28600</v>
      </c>
      <c r="B1388" t="s">
        <v>946</v>
      </c>
      <c r="C1388" t="s">
        <v>947</v>
      </c>
      <c r="D1388" t="s">
        <v>88</v>
      </c>
      <c r="E1388">
        <v>16</v>
      </c>
      <c r="F1388">
        <v>51</v>
      </c>
      <c r="G1388" s="1">
        <v>42746</v>
      </c>
      <c r="I1388">
        <v>71.173199999999994</v>
      </c>
      <c r="J1388">
        <v>-3</v>
      </c>
      <c r="N1388" s="25" t="s">
        <v>2909</v>
      </c>
      <c r="O1388" s="25" t="s">
        <v>2910</v>
      </c>
      <c r="P1388" s="26"/>
      <c r="Q1388" s="25" t="s">
        <v>1810</v>
      </c>
      <c r="R1388" s="25" t="s">
        <v>339</v>
      </c>
    </row>
    <row r="1389" spans="1:18" x14ac:dyDescent="0.25">
      <c r="A1389">
        <v>28600</v>
      </c>
      <c r="B1389" t="s">
        <v>507</v>
      </c>
      <c r="C1389" t="s">
        <v>508</v>
      </c>
      <c r="D1389" t="s">
        <v>50</v>
      </c>
      <c r="E1389">
        <v>16</v>
      </c>
      <c r="F1389">
        <v>51</v>
      </c>
      <c r="G1389" s="1">
        <v>42746</v>
      </c>
      <c r="I1389">
        <v>191.87142900000001</v>
      </c>
      <c r="J1389">
        <v>-2</v>
      </c>
      <c r="N1389" s="27" t="s">
        <v>2911</v>
      </c>
      <c r="O1389" s="27" t="s">
        <v>2912</v>
      </c>
      <c r="P1389" s="28"/>
      <c r="Q1389" s="27" t="s">
        <v>1810</v>
      </c>
      <c r="R1389" s="27" t="s">
        <v>339</v>
      </c>
    </row>
    <row r="1390" spans="1:18" x14ac:dyDescent="0.25">
      <c r="A1390">
        <v>28600</v>
      </c>
      <c r="B1390" t="s">
        <v>181</v>
      </c>
      <c r="C1390" t="s">
        <v>182</v>
      </c>
      <c r="D1390" t="s">
        <v>88</v>
      </c>
      <c r="E1390">
        <v>16</v>
      </c>
      <c r="F1390">
        <v>51</v>
      </c>
      <c r="G1390" s="1">
        <v>42746</v>
      </c>
      <c r="I1390">
        <v>103.16229</v>
      </c>
      <c r="J1390">
        <v>-5</v>
      </c>
      <c r="N1390" s="25" t="s">
        <v>2913</v>
      </c>
      <c r="O1390" s="25" t="s">
        <v>2914</v>
      </c>
      <c r="P1390" s="26"/>
      <c r="Q1390" s="25" t="s">
        <v>1810</v>
      </c>
      <c r="R1390" s="25" t="s">
        <v>339</v>
      </c>
    </row>
    <row r="1391" spans="1:18" x14ac:dyDescent="0.25">
      <c r="A1391">
        <v>28600</v>
      </c>
      <c r="B1391" t="s">
        <v>266</v>
      </c>
      <c r="C1391" t="s">
        <v>267</v>
      </c>
      <c r="D1391" t="s">
        <v>88</v>
      </c>
      <c r="E1391">
        <v>16</v>
      </c>
      <c r="F1391">
        <v>51</v>
      </c>
      <c r="G1391" s="1">
        <v>42746</v>
      </c>
      <c r="I1391">
        <v>65.319231000000002</v>
      </c>
      <c r="J1391">
        <v>-10</v>
      </c>
      <c r="N1391" s="27" t="s">
        <v>2915</v>
      </c>
      <c r="O1391" s="27" t="s">
        <v>2916</v>
      </c>
      <c r="P1391" s="28"/>
      <c r="Q1391" s="27" t="s">
        <v>50</v>
      </c>
      <c r="R1391" s="27" t="s">
        <v>350</v>
      </c>
    </row>
    <row r="1392" spans="1:18" x14ac:dyDescent="0.25">
      <c r="A1392">
        <v>28600</v>
      </c>
      <c r="B1392" t="s">
        <v>141</v>
      </c>
      <c r="C1392" t="s">
        <v>142</v>
      </c>
      <c r="D1392" t="s">
        <v>88</v>
      </c>
      <c r="E1392">
        <v>16</v>
      </c>
      <c r="F1392">
        <v>51</v>
      </c>
      <c r="G1392" s="1">
        <v>42746</v>
      </c>
      <c r="I1392">
        <v>41.227620000000002</v>
      </c>
      <c r="J1392">
        <v>-15</v>
      </c>
      <c r="N1392" s="25" t="s">
        <v>2917</v>
      </c>
      <c r="O1392" s="25" t="s">
        <v>2918</v>
      </c>
      <c r="P1392" s="26">
        <v>42524</v>
      </c>
      <c r="Q1392" s="25" t="s">
        <v>41</v>
      </c>
      <c r="R1392" s="25" t="s">
        <v>350</v>
      </c>
    </row>
    <row r="1393" spans="1:18" x14ac:dyDescent="0.25">
      <c r="A1393">
        <v>28599</v>
      </c>
      <c r="B1393" t="s">
        <v>429</v>
      </c>
      <c r="C1393" t="s">
        <v>430</v>
      </c>
      <c r="D1393" t="s">
        <v>47</v>
      </c>
      <c r="E1393">
        <v>173</v>
      </c>
      <c r="F1393">
        <v>51</v>
      </c>
      <c r="G1393" s="1">
        <v>42746</v>
      </c>
      <c r="I1393">
        <v>80.585999999999999</v>
      </c>
      <c r="J1393">
        <v>-1</v>
      </c>
      <c r="N1393" s="27" t="s">
        <v>2919</v>
      </c>
      <c r="O1393" s="27" t="s">
        <v>2920</v>
      </c>
      <c r="P1393" s="28"/>
      <c r="Q1393" s="27" t="s">
        <v>74</v>
      </c>
      <c r="R1393" s="27" t="s">
        <v>339</v>
      </c>
    </row>
    <row r="1394" spans="1:18" x14ac:dyDescent="0.25">
      <c r="A1394">
        <v>28599</v>
      </c>
      <c r="B1394" t="s">
        <v>35</v>
      </c>
      <c r="C1394" t="s">
        <v>36</v>
      </c>
      <c r="D1394" t="s">
        <v>85</v>
      </c>
      <c r="E1394">
        <v>173</v>
      </c>
      <c r="F1394">
        <v>51</v>
      </c>
      <c r="G1394" s="1">
        <v>42746</v>
      </c>
      <c r="I1394">
        <v>95.46</v>
      </c>
      <c r="J1394">
        <v>-1</v>
      </c>
      <c r="N1394" s="25" t="s">
        <v>2921</v>
      </c>
      <c r="O1394" s="25" t="s">
        <v>2922</v>
      </c>
      <c r="P1394" s="26"/>
      <c r="Q1394" s="25" t="s">
        <v>21</v>
      </c>
      <c r="R1394" s="25" t="s">
        <v>348</v>
      </c>
    </row>
    <row r="1395" spans="1:18" x14ac:dyDescent="0.25">
      <c r="A1395">
        <v>28598</v>
      </c>
      <c r="B1395" t="s">
        <v>149</v>
      </c>
      <c r="C1395" t="s">
        <v>150</v>
      </c>
      <c r="D1395" t="s">
        <v>33</v>
      </c>
      <c r="E1395" t="s">
        <v>64</v>
      </c>
      <c r="F1395">
        <v>51</v>
      </c>
      <c r="G1395" s="1">
        <v>42746</v>
      </c>
      <c r="I1395">
        <v>366.3</v>
      </c>
      <c r="J1395">
        <v>-1</v>
      </c>
      <c r="N1395" s="27" t="s">
        <v>2923</v>
      </c>
      <c r="O1395" s="27" t="s">
        <v>2924</v>
      </c>
      <c r="P1395" s="28"/>
      <c r="Q1395" s="27" t="s">
        <v>2898</v>
      </c>
      <c r="R1395" s="27"/>
    </row>
    <row r="1396" spans="1:18" x14ac:dyDescent="0.25">
      <c r="A1396">
        <v>28597</v>
      </c>
      <c r="B1396" t="s">
        <v>881</v>
      </c>
      <c r="C1396" t="s">
        <v>882</v>
      </c>
      <c r="D1396" t="s">
        <v>450</v>
      </c>
      <c r="E1396">
        <v>551</v>
      </c>
      <c r="F1396">
        <v>51</v>
      </c>
      <c r="G1396" s="1">
        <v>42746</v>
      </c>
      <c r="I1396">
        <v>29.310400000000001</v>
      </c>
      <c r="J1396">
        <v>-1</v>
      </c>
      <c r="N1396" s="25" t="s">
        <v>2925</v>
      </c>
      <c r="O1396" s="25" t="s">
        <v>2926</v>
      </c>
      <c r="P1396" s="26"/>
      <c r="Q1396" s="25" t="s">
        <v>50</v>
      </c>
      <c r="R1396" s="25" t="s">
        <v>350</v>
      </c>
    </row>
    <row r="1397" spans="1:18" x14ac:dyDescent="0.25">
      <c r="A1397">
        <v>28597</v>
      </c>
      <c r="B1397" t="s">
        <v>162</v>
      </c>
      <c r="C1397" t="s">
        <v>163</v>
      </c>
      <c r="D1397" t="s">
        <v>450</v>
      </c>
      <c r="E1397">
        <v>551</v>
      </c>
      <c r="F1397">
        <v>51</v>
      </c>
      <c r="G1397" s="1">
        <v>42746</v>
      </c>
      <c r="I1397">
        <v>20.689699999999998</v>
      </c>
      <c r="J1397">
        <v>-1</v>
      </c>
      <c r="N1397" s="27" t="s">
        <v>2927</v>
      </c>
      <c r="O1397" s="27" t="s">
        <v>2928</v>
      </c>
      <c r="P1397" s="28"/>
      <c r="Q1397" s="27" t="s">
        <v>50</v>
      </c>
      <c r="R1397" s="27" t="s">
        <v>350</v>
      </c>
    </row>
    <row r="1398" spans="1:18" x14ac:dyDescent="0.25">
      <c r="A1398">
        <v>28597</v>
      </c>
      <c r="B1398" t="s">
        <v>164</v>
      </c>
      <c r="C1398" t="s">
        <v>165</v>
      </c>
      <c r="D1398" t="s">
        <v>450</v>
      </c>
      <c r="E1398">
        <v>551</v>
      </c>
      <c r="F1398">
        <v>51</v>
      </c>
      <c r="G1398" s="1">
        <v>42746</v>
      </c>
      <c r="I1398">
        <v>20.689699999999998</v>
      </c>
      <c r="J1398">
        <v>-1</v>
      </c>
      <c r="N1398" s="25" t="s">
        <v>2929</v>
      </c>
      <c r="O1398" s="25" t="s">
        <v>2930</v>
      </c>
      <c r="P1398" s="26"/>
      <c r="Q1398" s="25" t="s">
        <v>159</v>
      </c>
      <c r="R1398" s="25" t="s">
        <v>348</v>
      </c>
    </row>
    <row r="1399" spans="1:18" x14ac:dyDescent="0.25">
      <c r="A1399">
        <v>28597</v>
      </c>
      <c r="B1399" t="s">
        <v>166</v>
      </c>
      <c r="C1399" t="s">
        <v>167</v>
      </c>
      <c r="D1399" t="s">
        <v>450</v>
      </c>
      <c r="E1399">
        <v>551</v>
      </c>
      <c r="F1399">
        <v>51</v>
      </c>
      <c r="G1399" s="1">
        <v>42746</v>
      </c>
      <c r="I1399">
        <v>20.689699999999998</v>
      </c>
      <c r="J1399">
        <v>-1</v>
      </c>
      <c r="N1399" s="27" t="s">
        <v>2931</v>
      </c>
      <c r="O1399" s="27" t="s">
        <v>2932</v>
      </c>
      <c r="P1399" s="28"/>
      <c r="Q1399" s="27" t="s">
        <v>97</v>
      </c>
      <c r="R1399" s="27" t="s">
        <v>339</v>
      </c>
    </row>
    <row r="1400" spans="1:18" x14ac:dyDescent="0.25">
      <c r="A1400">
        <v>28596</v>
      </c>
      <c r="B1400" t="s">
        <v>948</v>
      </c>
      <c r="C1400" t="s">
        <v>949</v>
      </c>
      <c r="D1400" t="s">
        <v>598</v>
      </c>
      <c r="E1400">
        <v>299</v>
      </c>
      <c r="F1400">
        <v>51</v>
      </c>
      <c r="G1400" s="1">
        <v>42746</v>
      </c>
      <c r="I1400">
        <v>116.38</v>
      </c>
      <c r="J1400">
        <v>-1</v>
      </c>
      <c r="N1400" s="25" t="s">
        <v>2933</v>
      </c>
      <c r="O1400" s="25" t="s">
        <v>2934</v>
      </c>
      <c r="P1400" s="26"/>
      <c r="Q1400" s="25" t="s">
        <v>50</v>
      </c>
      <c r="R1400" s="25" t="s">
        <v>350</v>
      </c>
    </row>
    <row r="1401" spans="1:18" x14ac:dyDescent="0.25">
      <c r="A1401">
        <v>28596</v>
      </c>
      <c r="B1401" t="s">
        <v>950</v>
      </c>
      <c r="C1401" t="s">
        <v>951</v>
      </c>
      <c r="D1401" t="s">
        <v>598</v>
      </c>
      <c r="E1401">
        <v>299</v>
      </c>
      <c r="F1401">
        <v>51</v>
      </c>
      <c r="G1401" s="1">
        <v>42746</v>
      </c>
      <c r="I1401">
        <v>116.38</v>
      </c>
      <c r="J1401">
        <v>-1</v>
      </c>
      <c r="N1401" s="27" t="s">
        <v>2935</v>
      </c>
      <c r="O1401" s="27" t="s">
        <v>2936</v>
      </c>
      <c r="P1401" s="28"/>
      <c r="Q1401" s="27" t="s">
        <v>50</v>
      </c>
      <c r="R1401" s="27" t="s">
        <v>350</v>
      </c>
    </row>
    <row r="1402" spans="1:18" x14ac:dyDescent="0.25">
      <c r="A1402">
        <v>28596</v>
      </c>
      <c r="B1402" t="s">
        <v>596</v>
      </c>
      <c r="C1402" t="s">
        <v>597</v>
      </c>
      <c r="D1402" t="s">
        <v>598</v>
      </c>
      <c r="E1402">
        <v>299</v>
      </c>
      <c r="F1402">
        <v>51</v>
      </c>
      <c r="G1402" s="1">
        <v>42746</v>
      </c>
      <c r="I1402">
        <v>116.38</v>
      </c>
      <c r="J1402">
        <v>-1</v>
      </c>
      <c r="N1402" s="25" t="s">
        <v>2937</v>
      </c>
      <c r="O1402" s="25" t="s">
        <v>2938</v>
      </c>
      <c r="P1402" s="26"/>
      <c r="Q1402" s="25" t="s">
        <v>21</v>
      </c>
      <c r="R1402" s="25" t="s">
        <v>348</v>
      </c>
    </row>
    <row r="1403" spans="1:18" x14ac:dyDescent="0.25">
      <c r="A1403">
        <v>28596</v>
      </c>
      <c r="B1403" t="s">
        <v>952</v>
      </c>
      <c r="C1403" t="s">
        <v>953</v>
      </c>
      <c r="D1403" t="s">
        <v>598</v>
      </c>
      <c r="E1403">
        <v>299</v>
      </c>
      <c r="F1403">
        <v>51</v>
      </c>
      <c r="G1403" s="1">
        <v>42746</v>
      </c>
      <c r="I1403">
        <v>116.38</v>
      </c>
      <c r="J1403">
        <v>-1</v>
      </c>
      <c r="N1403" s="27" t="s">
        <v>2939</v>
      </c>
      <c r="O1403" s="27" t="s">
        <v>2940</v>
      </c>
      <c r="P1403" s="28"/>
      <c r="Q1403" s="27" t="s">
        <v>100</v>
      </c>
      <c r="R1403" s="27" t="s">
        <v>348</v>
      </c>
    </row>
    <row r="1404" spans="1:18" x14ac:dyDescent="0.25">
      <c r="A1404">
        <v>28596</v>
      </c>
      <c r="B1404" t="s">
        <v>264</v>
      </c>
      <c r="C1404" t="s">
        <v>265</v>
      </c>
      <c r="D1404" t="s">
        <v>33</v>
      </c>
      <c r="E1404">
        <v>299</v>
      </c>
      <c r="F1404">
        <v>51</v>
      </c>
      <c r="G1404" s="1">
        <v>42746</v>
      </c>
      <c r="I1404">
        <v>542.66666699999996</v>
      </c>
      <c r="J1404">
        <v>-1</v>
      </c>
      <c r="N1404" s="25" t="s">
        <v>2941</v>
      </c>
      <c r="O1404" s="25" t="s">
        <v>2942</v>
      </c>
      <c r="P1404" s="26"/>
      <c r="Q1404" s="25" t="s">
        <v>21</v>
      </c>
      <c r="R1404" s="25" t="s">
        <v>348</v>
      </c>
    </row>
    <row r="1405" spans="1:18" x14ac:dyDescent="0.25">
      <c r="A1405">
        <v>28596</v>
      </c>
      <c r="B1405" t="s">
        <v>289</v>
      </c>
      <c r="C1405" t="s">
        <v>290</v>
      </c>
      <c r="D1405" t="s">
        <v>33</v>
      </c>
      <c r="E1405">
        <v>299</v>
      </c>
      <c r="F1405">
        <v>51</v>
      </c>
      <c r="G1405" s="1">
        <v>42746</v>
      </c>
      <c r="I1405">
        <v>419.33333299999998</v>
      </c>
      <c r="J1405">
        <v>-2</v>
      </c>
      <c r="N1405" s="27" t="s">
        <v>2943</v>
      </c>
      <c r="O1405" s="27" t="s">
        <v>2944</v>
      </c>
      <c r="P1405" s="28"/>
      <c r="Q1405" s="27" t="s">
        <v>1810</v>
      </c>
      <c r="R1405" s="27" t="s">
        <v>339</v>
      </c>
    </row>
    <row r="1406" spans="1:18" x14ac:dyDescent="0.25">
      <c r="A1406">
        <v>28595</v>
      </c>
      <c r="B1406" t="s">
        <v>160</v>
      </c>
      <c r="C1406" t="s">
        <v>161</v>
      </c>
      <c r="D1406" t="s">
        <v>446</v>
      </c>
      <c r="E1406">
        <v>518</v>
      </c>
      <c r="F1406">
        <v>51</v>
      </c>
      <c r="G1406" s="1">
        <v>42746</v>
      </c>
      <c r="I1406">
        <v>210.9</v>
      </c>
      <c r="J1406">
        <v>-2</v>
      </c>
      <c r="N1406" s="25" t="s">
        <v>2945</v>
      </c>
      <c r="O1406" s="25" t="s">
        <v>2946</v>
      </c>
      <c r="P1406" s="26"/>
      <c r="Q1406" s="25" t="s">
        <v>21</v>
      </c>
      <c r="R1406" s="25" t="s">
        <v>348</v>
      </c>
    </row>
    <row r="1407" spans="1:18" x14ac:dyDescent="0.25">
      <c r="A1407">
        <v>28595</v>
      </c>
      <c r="B1407" t="s">
        <v>541</v>
      </c>
      <c r="C1407" t="s">
        <v>542</v>
      </c>
      <c r="D1407" t="s">
        <v>85</v>
      </c>
      <c r="E1407">
        <v>518</v>
      </c>
      <c r="F1407">
        <v>51</v>
      </c>
      <c r="G1407" s="1">
        <v>42746</v>
      </c>
      <c r="I1407">
        <v>84.018462</v>
      </c>
      <c r="J1407">
        <v>-4</v>
      </c>
      <c r="N1407" s="27" t="s">
        <v>2947</v>
      </c>
      <c r="O1407" s="27" t="s">
        <v>2948</v>
      </c>
      <c r="P1407" s="28"/>
      <c r="Q1407" s="27" t="s">
        <v>50</v>
      </c>
      <c r="R1407" s="27" t="s">
        <v>350</v>
      </c>
    </row>
    <row r="1408" spans="1:18" x14ac:dyDescent="0.25">
      <c r="A1408">
        <v>28595</v>
      </c>
      <c r="B1408" t="s">
        <v>147</v>
      </c>
      <c r="C1408" t="s">
        <v>148</v>
      </c>
      <c r="D1408" t="s">
        <v>85</v>
      </c>
      <c r="E1408">
        <v>518</v>
      </c>
      <c r="F1408">
        <v>51</v>
      </c>
      <c r="G1408" s="1">
        <v>42746</v>
      </c>
      <c r="I1408">
        <v>65.234700000000004</v>
      </c>
      <c r="J1408">
        <v>-2</v>
      </c>
      <c r="N1408" s="25" t="s">
        <v>2949</v>
      </c>
      <c r="O1408" s="25" t="s">
        <v>2950</v>
      </c>
      <c r="P1408" s="26"/>
      <c r="Q1408" s="25" t="s">
        <v>447</v>
      </c>
      <c r="R1408" s="25" t="s">
        <v>350</v>
      </c>
    </row>
    <row r="1409" spans="1:18" x14ac:dyDescent="0.25">
      <c r="A1409">
        <v>28595</v>
      </c>
      <c r="B1409" t="s">
        <v>207</v>
      </c>
      <c r="C1409" t="s">
        <v>208</v>
      </c>
      <c r="D1409" t="s">
        <v>34</v>
      </c>
      <c r="E1409">
        <v>518</v>
      </c>
      <c r="F1409">
        <v>51</v>
      </c>
      <c r="G1409" s="1">
        <v>42746</v>
      </c>
      <c r="I1409">
        <v>334.24719099999999</v>
      </c>
      <c r="J1409">
        <v>-1</v>
      </c>
      <c r="N1409" s="27" t="s">
        <v>2951</v>
      </c>
      <c r="O1409" s="27" t="s">
        <v>2952</v>
      </c>
      <c r="P1409" s="28"/>
      <c r="Q1409" s="27" t="s">
        <v>21</v>
      </c>
      <c r="R1409" s="27" t="s">
        <v>348</v>
      </c>
    </row>
    <row r="1410" spans="1:18" x14ac:dyDescent="0.25">
      <c r="A1410">
        <v>28595</v>
      </c>
      <c r="B1410" t="s">
        <v>120</v>
      </c>
      <c r="C1410" t="s">
        <v>121</v>
      </c>
      <c r="D1410" t="s">
        <v>21</v>
      </c>
      <c r="E1410">
        <v>518</v>
      </c>
      <c r="F1410">
        <v>51</v>
      </c>
      <c r="G1410" s="1">
        <v>42746</v>
      </c>
      <c r="I1410">
        <v>266.39999999999998</v>
      </c>
      <c r="J1410">
        <v>-2</v>
      </c>
      <c r="N1410" s="25" t="s">
        <v>2953</v>
      </c>
      <c r="O1410" s="25" t="s">
        <v>2954</v>
      </c>
      <c r="P1410" s="26"/>
      <c r="Q1410" s="25" t="s">
        <v>21</v>
      </c>
      <c r="R1410" s="25" t="s">
        <v>348</v>
      </c>
    </row>
    <row r="1411" spans="1:18" x14ac:dyDescent="0.25">
      <c r="A1411">
        <v>28595</v>
      </c>
      <c r="B1411" t="s">
        <v>299</v>
      </c>
      <c r="C1411" t="s">
        <v>300</v>
      </c>
      <c r="D1411" t="s">
        <v>65</v>
      </c>
      <c r="E1411">
        <v>518</v>
      </c>
      <c r="F1411">
        <v>51</v>
      </c>
      <c r="G1411" s="1">
        <v>42746</v>
      </c>
      <c r="I1411">
        <v>34.409999999999997</v>
      </c>
      <c r="J1411">
        <v>-5</v>
      </c>
      <c r="N1411" s="27" t="s">
        <v>2955</v>
      </c>
      <c r="O1411" s="27" t="s">
        <v>2956</v>
      </c>
      <c r="P1411" s="28"/>
      <c r="Q1411" s="27" t="s">
        <v>21</v>
      </c>
      <c r="R1411" s="27" t="s">
        <v>348</v>
      </c>
    </row>
    <row r="1412" spans="1:18" x14ac:dyDescent="0.25">
      <c r="A1412">
        <v>28595</v>
      </c>
      <c r="B1412" t="s">
        <v>283</v>
      </c>
      <c r="C1412" t="s">
        <v>284</v>
      </c>
      <c r="D1412" t="s">
        <v>100</v>
      </c>
      <c r="E1412">
        <v>518</v>
      </c>
      <c r="F1412">
        <v>51</v>
      </c>
      <c r="G1412" s="1">
        <v>42746</v>
      </c>
      <c r="I1412">
        <v>389.61</v>
      </c>
      <c r="J1412">
        <v>-1</v>
      </c>
      <c r="N1412" s="25" t="s">
        <v>2957</v>
      </c>
      <c r="O1412" s="25" t="s">
        <v>2958</v>
      </c>
      <c r="P1412" s="26"/>
      <c r="Q1412" s="25" t="s">
        <v>50</v>
      </c>
      <c r="R1412" s="25" t="s">
        <v>350</v>
      </c>
    </row>
    <row r="1413" spans="1:18" x14ac:dyDescent="0.25">
      <c r="A1413">
        <v>28595</v>
      </c>
      <c r="B1413" t="s">
        <v>252</v>
      </c>
      <c r="C1413" t="s">
        <v>253</v>
      </c>
      <c r="D1413" t="s">
        <v>34</v>
      </c>
      <c r="E1413">
        <v>518</v>
      </c>
      <c r="F1413">
        <v>51</v>
      </c>
      <c r="G1413" s="1">
        <v>42746</v>
      </c>
      <c r="I1413">
        <v>352.93842699999999</v>
      </c>
      <c r="J1413">
        <v>-1</v>
      </c>
      <c r="N1413" s="29" t="s">
        <v>2959</v>
      </c>
      <c r="O1413" s="29" t="s">
        <v>2960</v>
      </c>
      <c r="P1413" s="30">
        <v>42517</v>
      </c>
      <c r="Q1413" s="29" t="s">
        <v>122</v>
      </c>
      <c r="R1413" s="29" t="s">
        <v>348</v>
      </c>
    </row>
    <row r="1414" spans="1:18" x14ac:dyDescent="0.25">
      <c r="A1414">
        <v>28594</v>
      </c>
      <c r="B1414" t="s">
        <v>954</v>
      </c>
      <c r="C1414" t="s">
        <v>955</v>
      </c>
      <c r="D1414" t="s">
        <v>85</v>
      </c>
      <c r="E1414">
        <v>299</v>
      </c>
      <c r="F1414">
        <v>51</v>
      </c>
      <c r="G1414" s="1">
        <v>42746</v>
      </c>
      <c r="I1414">
        <v>160.43199999999999</v>
      </c>
      <c r="J1414">
        <v>-1</v>
      </c>
      <c r="N1414" s="25" t="s">
        <v>2961</v>
      </c>
      <c r="O1414" s="25" t="s">
        <v>2962</v>
      </c>
      <c r="P1414" s="26"/>
      <c r="Q1414" s="25" t="s">
        <v>21</v>
      </c>
      <c r="R1414" s="25" t="s">
        <v>348</v>
      </c>
    </row>
    <row r="1415" spans="1:18" x14ac:dyDescent="0.25">
      <c r="A1415">
        <v>28594</v>
      </c>
      <c r="B1415" t="s">
        <v>31</v>
      </c>
      <c r="C1415" t="s">
        <v>32</v>
      </c>
      <c r="D1415" t="s">
        <v>33</v>
      </c>
      <c r="E1415">
        <v>299</v>
      </c>
      <c r="F1415">
        <v>51</v>
      </c>
      <c r="G1415" s="1">
        <v>42746</v>
      </c>
      <c r="I1415">
        <v>242.72</v>
      </c>
      <c r="J1415">
        <v>-8</v>
      </c>
      <c r="N1415" s="27" t="s">
        <v>2963</v>
      </c>
      <c r="O1415" s="27" t="s">
        <v>2964</v>
      </c>
      <c r="P1415" s="28"/>
      <c r="Q1415" s="27" t="s">
        <v>270</v>
      </c>
      <c r="R1415" s="27" t="s">
        <v>350</v>
      </c>
    </row>
    <row r="1416" spans="1:18" x14ac:dyDescent="0.25">
      <c r="A1416">
        <v>28593</v>
      </c>
      <c r="B1416" t="s">
        <v>207</v>
      </c>
      <c r="C1416" t="s">
        <v>208</v>
      </c>
      <c r="D1416" t="s">
        <v>34</v>
      </c>
      <c r="E1416">
        <v>47</v>
      </c>
      <c r="F1416">
        <v>51</v>
      </c>
      <c r="G1416" s="1">
        <v>42746</v>
      </c>
      <c r="I1416">
        <v>238.74799400000001</v>
      </c>
      <c r="J1416">
        <v>-2</v>
      </c>
      <c r="N1416" s="25" t="s">
        <v>2965</v>
      </c>
      <c r="O1416" s="25" t="s">
        <v>2966</v>
      </c>
      <c r="P1416" s="26"/>
      <c r="Q1416" s="25" t="s">
        <v>2021</v>
      </c>
      <c r="R1416" s="25"/>
    </row>
    <row r="1417" spans="1:18" x14ac:dyDescent="0.25">
      <c r="A1417">
        <v>28593</v>
      </c>
      <c r="B1417" t="s">
        <v>251</v>
      </c>
      <c r="C1417" t="s">
        <v>588</v>
      </c>
      <c r="D1417" t="s">
        <v>97</v>
      </c>
      <c r="E1417">
        <v>47</v>
      </c>
      <c r="F1417">
        <v>51</v>
      </c>
      <c r="G1417" s="1">
        <v>42746</v>
      </c>
      <c r="I1417">
        <v>126.27809000000001</v>
      </c>
      <c r="J1417">
        <v>-3</v>
      </c>
      <c r="N1417" s="27" t="s">
        <v>2967</v>
      </c>
      <c r="O1417" s="27" t="s">
        <v>2968</v>
      </c>
      <c r="P1417" s="28"/>
      <c r="Q1417" s="27" t="s">
        <v>100</v>
      </c>
      <c r="R1417" s="27" t="s">
        <v>348</v>
      </c>
    </row>
    <row r="1418" spans="1:18" x14ac:dyDescent="0.25">
      <c r="A1418">
        <v>28593</v>
      </c>
      <c r="B1418" t="s">
        <v>62</v>
      </c>
      <c r="C1418" t="s">
        <v>63</v>
      </c>
      <c r="D1418" t="s">
        <v>50</v>
      </c>
      <c r="E1418">
        <v>47</v>
      </c>
      <c r="F1418">
        <v>51</v>
      </c>
      <c r="G1418" s="1">
        <v>42746</v>
      </c>
      <c r="I1418">
        <v>115</v>
      </c>
      <c r="J1418">
        <v>-1</v>
      </c>
      <c r="N1418" s="25" t="s">
        <v>2969</v>
      </c>
      <c r="O1418" s="25" t="s">
        <v>2970</v>
      </c>
      <c r="P1418" s="26"/>
      <c r="Q1418" s="25" t="s">
        <v>100</v>
      </c>
      <c r="R1418" s="25" t="s">
        <v>348</v>
      </c>
    </row>
    <row r="1419" spans="1:18" x14ac:dyDescent="0.25">
      <c r="A1419">
        <v>28593</v>
      </c>
      <c r="B1419" t="s">
        <v>486</v>
      </c>
      <c r="C1419" t="s">
        <v>487</v>
      </c>
      <c r="D1419" t="s">
        <v>97</v>
      </c>
      <c r="E1419">
        <v>47</v>
      </c>
      <c r="F1419">
        <v>51</v>
      </c>
      <c r="G1419" s="1">
        <v>42746</v>
      </c>
      <c r="I1419">
        <v>125.966292</v>
      </c>
      <c r="J1419">
        <v>-2</v>
      </c>
      <c r="N1419" s="27" t="s">
        <v>2971</v>
      </c>
      <c r="O1419" s="27" t="s">
        <v>2972</v>
      </c>
      <c r="P1419" s="28"/>
      <c r="Q1419" s="27" t="s">
        <v>85</v>
      </c>
      <c r="R1419" s="27" t="s">
        <v>350</v>
      </c>
    </row>
    <row r="1420" spans="1:18" x14ac:dyDescent="0.25">
      <c r="A1420">
        <v>28593</v>
      </c>
      <c r="B1420" t="s">
        <v>139</v>
      </c>
      <c r="C1420" t="s">
        <v>140</v>
      </c>
      <c r="D1420" t="s">
        <v>34</v>
      </c>
      <c r="E1420">
        <v>47</v>
      </c>
      <c r="F1420">
        <v>51</v>
      </c>
      <c r="G1420" s="1">
        <v>42746</v>
      </c>
      <c r="I1420">
        <v>242.12134800000001</v>
      </c>
      <c r="J1420">
        <v>-2</v>
      </c>
      <c r="N1420" s="25" t="s">
        <v>2973</v>
      </c>
      <c r="O1420" s="25" t="s">
        <v>2974</v>
      </c>
      <c r="P1420" s="26"/>
      <c r="Q1420" s="25" t="s">
        <v>1247</v>
      </c>
      <c r="R1420" s="25" t="s">
        <v>350</v>
      </c>
    </row>
    <row r="1421" spans="1:18" x14ac:dyDescent="0.25">
      <c r="A1421">
        <v>28592</v>
      </c>
      <c r="B1421" t="s">
        <v>515</v>
      </c>
      <c r="C1421" t="s">
        <v>516</v>
      </c>
      <c r="D1421" t="s">
        <v>50</v>
      </c>
      <c r="E1421">
        <v>35</v>
      </c>
      <c r="F1421">
        <v>51</v>
      </c>
      <c r="G1421" s="1">
        <v>42746</v>
      </c>
      <c r="I1421">
        <v>13.02</v>
      </c>
      <c r="J1421">
        <v>-1</v>
      </c>
      <c r="N1421" s="27" t="s">
        <v>2975</v>
      </c>
      <c r="O1421" s="27" t="s">
        <v>2976</v>
      </c>
      <c r="P1421" s="28"/>
      <c r="Q1421" s="27" t="s">
        <v>74</v>
      </c>
      <c r="R1421" s="27" t="s">
        <v>339</v>
      </c>
    </row>
    <row r="1422" spans="1:18" x14ac:dyDescent="0.25">
      <c r="A1422">
        <v>28592</v>
      </c>
      <c r="B1422" t="s">
        <v>519</v>
      </c>
      <c r="C1422" t="s">
        <v>520</v>
      </c>
      <c r="D1422" t="s">
        <v>50</v>
      </c>
      <c r="E1422">
        <v>35</v>
      </c>
      <c r="F1422">
        <v>51</v>
      </c>
      <c r="G1422" s="1">
        <v>42746</v>
      </c>
      <c r="I1422">
        <v>13.02</v>
      </c>
      <c r="J1422">
        <v>-1</v>
      </c>
      <c r="N1422" s="25" t="s">
        <v>2977</v>
      </c>
      <c r="O1422" s="25" t="s">
        <v>2978</v>
      </c>
      <c r="P1422" s="26"/>
      <c r="Q1422" s="25" t="s">
        <v>21</v>
      </c>
      <c r="R1422" s="25" t="s">
        <v>348</v>
      </c>
    </row>
    <row r="1423" spans="1:18" x14ac:dyDescent="0.25">
      <c r="A1423">
        <v>28592</v>
      </c>
      <c r="B1423" t="s">
        <v>521</v>
      </c>
      <c r="C1423" t="s">
        <v>522</v>
      </c>
      <c r="D1423" t="s">
        <v>50</v>
      </c>
      <c r="E1423">
        <v>35</v>
      </c>
      <c r="F1423">
        <v>51</v>
      </c>
      <c r="G1423" s="1">
        <v>42746</v>
      </c>
      <c r="I1423">
        <v>13.02</v>
      </c>
      <c r="J1423">
        <v>-1</v>
      </c>
      <c r="N1423" s="27" t="s">
        <v>2979</v>
      </c>
      <c r="O1423" s="27" t="s">
        <v>2980</v>
      </c>
      <c r="P1423" s="28"/>
      <c r="Q1423" s="27" t="s">
        <v>74</v>
      </c>
      <c r="R1423" s="27" t="s">
        <v>339</v>
      </c>
    </row>
    <row r="1424" spans="1:18" x14ac:dyDescent="0.25">
      <c r="A1424">
        <v>28592</v>
      </c>
      <c r="B1424" t="s">
        <v>511</v>
      </c>
      <c r="C1424" t="s">
        <v>512</v>
      </c>
      <c r="D1424" t="s">
        <v>50</v>
      </c>
      <c r="E1424">
        <v>35</v>
      </c>
      <c r="F1424">
        <v>51</v>
      </c>
      <c r="G1424" s="1">
        <v>42746</v>
      </c>
      <c r="I1424">
        <v>13.02</v>
      </c>
      <c r="J1424">
        <v>-2</v>
      </c>
      <c r="N1424" s="25" t="s">
        <v>2981</v>
      </c>
      <c r="O1424" s="25" t="s">
        <v>2982</v>
      </c>
      <c r="P1424" s="26"/>
      <c r="Q1424" s="25" t="s">
        <v>2983</v>
      </c>
      <c r="R1424" s="25" t="s">
        <v>348</v>
      </c>
    </row>
    <row r="1425" spans="1:18" x14ac:dyDescent="0.25">
      <c r="A1425">
        <v>28591</v>
      </c>
      <c r="B1425" t="s">
        <v>168</v>
      </c>
      <c r="C1425" t="s">
        <v>169</v>
      </c>
      <c r="D1425" t="s">
        <v>463</v>
      </c>
      <c r="E1425">
        <v>80</v>
      </c>
      <c r="F1425">
        <v>51</v>
      </c>
      <c r="G1425" s="1">
        <v>42746</v>
      </c>
      <c r="H1425">
        <v>2</v>
      </c>
      <c r="I1425">
        <v>136.01459</v>
      </c>
      <c r="J1425">
        <v>-1</v>
      </c>
      <c r="N1425" s="27" t="s">
        <v>2984</v>
      </c>
      <c r="O1425" s="27" t="s">
        <v>2985</v>
      </c>
      <c r="P1425" s="28"/>
      <c r="Q1425" s="27" t="s">
        <v>50</v>
      </c>
      <c r="R1425" s="27" t="s">
        <v>350</v>
      </c>
    </row>
    <row r="1426" spans="1:18" x14ac:dyDescent="0.25">
      <c r="A1426">
        <v>28591</v>
      </c>
      <c r="B1426" t="s">
        <v>83</v>
      </c>
      <c r="C1426" t="s">
        <v>84</v>
      </c>
      <c r="D1426" t="s">
        <v>85</v>
      </c>
      <c r="E1426">
        <v>80</v>
      </c>
      <c r="F1426">
        <v>51</v>
      </c>
      <c r="G1426" s="1">
        <v>42746</v>
      </c>
      <c r="H1426">
        <v>2</v>
      </c>
      <c r="I1426">
        <v>111</v>
      </c>
      <c r="J1426">
        <v>-2</v>
      </c>
      <c r="N1426" s="25" t="s">
        <v>2986</v>
      </c>
      <c r="O1426" s="25" t="s">
        <v>2987</v>
      </c>
      <c r="P1426" s="26"/>
      <c r="Q1426" s="25" t="s">
        <v>2021</v>
      </c>
      <c r="R1426" s="25"/>
    </row>
    <row r="1427" spans="1:18" x14ac:dyDescent="0.25">
      <c r="A1427">
        <v>28591</v>
      </c>
      <c r="B1427" t="s">
        <v>24</v>
      </c>
      <c r="C1427" t="s">
        <v>25</v>
      </c>
      <c r="D1427" t="s">
        <v>21</v>
      </c>
      <c r="E1427">
        <v>80</v>
      </c>
      <c r="F1427">
        <v>51</v>
      </c>
      <c r="G1427" s="1">
        <v>42746</v>
      </c>
      <c r="H1427">
        <v>2</v>
      </c>
      <c r="I1427">
        <v>103.244563</v>
      </c>
      <c r="J1427">
        <v>-2</v>
      </c>
      <c r="N1427" s="27" t="s">
        <v>2988</v>
      </c>
      <c r="O1427" s="27" t="s">
        <v>2989</v>
      </c>
      <c r="P1427" s="28"/>
      <c r="Q1427" s="27" t="s">
        <v>21</v>
      </c>
      <c r="R1427" s="27" t="s">
        <v>348</v>
      </c>
    </row>
    <row r="1428" spans="1:18" x14ac:dyDescent="0.25">
      <c r="A1428">
        <v>28590</v>
      </c>
      <c r="B1428" t="s">
        <v>42</v>
      </c>
      <c r="C1428" t="s">
        <v>43</v>
      </c>
      <c r="D1428" t="s">
        <v>100</v>
      </c>
      <c r="E1428">
        <v>295</v>
      </c>
      <c r="F1428">
        <v>51</v>
      </c>
      <c r="G1428" s="1">
        <v>42746</v>
      </c>
      <c r="H1428">
        <v>2</v>
      </c>
      <c r="I1428">
        <v>33.212865000000001</v>
      </c>
      <c r="J1428">
        <v>-1</v>
      </c>
      <c r="N1428" s="25" t="s">
        <v>2990</v>
      </c>
      <c r="O1428" s="25" t="s">
        <v>2991</v>
      </c>
      <c r="P1428" s="26"/>
      <c r="Q1428" s="25" t="s">
        <v>74</v>
      </c>
      <c r="R1428" s="25" t="s">
        <v>339</v>
      </c>
    </row>
    <row r="1429" spans="1:18" x14ac:dyDescent="0.25">
      <c r="A1429">
        <v>28590</v>
      </c>
      <c r="B1429" t="s">
        <v>153</v>
      </c>
      <c r="C1429" t="s">
        <v>154</v>
      </c>
      <c r="D1429" t="s">
        <v>21</v>
      </c>
      <c r="E1429">
        <v>295</v>
      </c>
      <c r="F1429">
        <v>51</v>
      </c>
      <c r="G1429" s="1">
        <v>42746</v>
      </c>
      <c r="H1429">
        <v>2</v>
      </c>
      <c r="I1429">
        <v>69.367440999999999</v>
      </c>
      <c r="J1429">
        <v>-1</v>
      </c>
      <c r="N1429" s="27" t="s">
        <v>2992</v>
      </c>
      <c r="O1429" s="27" t="s">
        <v>2993</v>
      </c>
      <c r="P1429" s="28"/>
      <c r="Q1429" s="27" t="s">
        <v>41</v>
      </c>
      <c r="R1429" s="27" t="s">
        <v>350</v>
      </c>
    </row>
    <row r="1430" spans="1:18" x14ac:dyDescent="0.25">
      <c r="A1430">
        <v>28590</v>
      </c>
      <c r="B1430" t="s">
        <v>62</v>
      </c>
      <c r="C1430" t="s">
        <v>63</v>
      </c>
      <c r="D1430" t="s">
        <v>50</v>
      </c>
      <c r="E1430">
        <v>295</v>
      </c>
      <c r="F1430">
        <v>51</v>
      </c>
      <c r="G1430" s="1">
        <v>42746</v>
      </c>
      <c r="H1430">
        <v>2</v>
      </c>
      <c r="I1430">
        <v>115</v>
      </c>
      <c r="J1430">
        <v>-2</v>
      </c>
      <c r="N1430" s="29" t="s">
        <v>2994</v>
      </c>
      <c r="O1430" s="29" t="s">
        <v>2995</v>
      </c>
      <c r="P1430" s="30">
        <v>42517</v>
      </c>
      <c r="Q1430" s="29" t="s">
        <v>122</v>
      </c>
      <c r="R1430" s="29" t="s">
        <v>348</v>
      </c>
    </row>
    <row r="1431" spans="1:18" x14ac:dyDescent="0.25">
      <c r="A1431">
        <v>28590</v>
      </c>
      <c r="B1431" t="s">
        <v>24</v>
      </c>
      <c r="C1431" t="s">
        <v>25</v>
      </c>
      <c r="D1431" t="s">
        <v>21</v>
      </c>
      <c r="E1431">
        <v>295</v>
      </c>
      <c r="F1431">
        <v>51</v>
      </c>
      <c r="G1431" s="1">
        <v>42746</v>
      </c>
      <c r="H1431">
        <v>2</v>
      </c>
      <c r="I1431">
        <v>103.244563</v>
      </c>
      <c r="J1431">
        <v>-1</v>
      </c>
      <c r="N1431" s="27" t="s">
        <v>2996</v>
      </c>
      <c r="O1431" s="27" t="s">
        <v>2997</v>
      </c>
      <c r="P1431" s="28"/>
      <c r="Q1431" s="27" t="s">
        <v>117</v>
      </c>
      <c r="R1431" s="27" t="s">
        <v>350</v>
      </c>
    </row>
    <row r="1432" spans="1:18" x14ac:dyDescent="0.25">
      <c r="A1432">
        <v>28589</v>
      </c>
      <c r="B1432" t="s">
        <v>262</v>
      </c>
      <c r="C1432" t="s">
        <v>263</v>
      </c>
      <c r="D1432" t="s">
        <v>33</v>
      </c>
      <c r="E1432">
        <v>50</v>
      </c>
      <c r="F1432">
        <v>51</v>
      </c>
      <c r="G1432" s="1">
        <v>42746</v>
      </c>
      <c r="I1432">
        <v>851.67272700000001</v>
      </c>
      <c r="J1432">
        <v>-2</v>
      </c>
      <c r="N1432" s="25" t="s">
        <v>2998</v>
      </c>
      <c r="O1432" s="25" t="s">
        <v>2999</v>
      </c>
      <c r="P1432" s="26"/>
      <c r="Q1432" s="25" t="s">
        <v>21</v>
      </c>
      <c r="R1432" s="25" t="s">
        <v>348</v>
      </c>
    </row>
    <row r="1433" spans="1:18" x14ac:dyDescent="0.25">
      <c r="A1433">
        <v>28588</v>
      </c>
      <c r="B1433" t="s">
        <v>42</v>
      </c>
      <c r="C1433" t="s">
        <v>43</v>
      </c>
      <c r="D1433" t="s">
        <v>100</v>
      </c>
      <c r="E1433">
        <v>295</v>
      </c>
      <c r="F1433">
        <v>51</v>
      </c>
      <c r="G1433" s="1">
        <v>42746</v>
      </c>
      <c r="H1433">
        <v>2</v>
      </c>
      <c r="I1433">
        <v>33.212865000000001</v>
      </c>
      <c r="J1433">
        <v>-1</v>
      </c>
      <c r="N1433" s="27" t="s">
        <v>3000</v>
      </c>
      <c r="O1433" s="27" t="s">
        <v>3001</v>
      </c>
      <c r="P1433" s="28"/>
      <c r="Q1433" s="27" t="s">
        <v>117</v>
      </c>
      <c r="R1433" s="27" t="s">
        <v>350</v>
      </c>
    </row>
    <row r="1434" spans="1:18" x14ac:dyDescent="0.25">
      <c r="A1434">
        <v>28588</v>
      </c>
      <c r="B1434" t="s">
        <v>153</v>
      </c>
      <c r="C1434" t="s">
        <v>154</v>
      </c>
      <c r="D1434" t="s">
        <v>21</v>
      </c>
      <c r="E1434">
        <v>295</v>
      </c>
      <c r="F1434">
        <v>51</v>
      </c>
      <c r="G1434" s="1">
        <v>42746</v>
      </c>
      <c r="H1434">
        <v>2</v>
      </c>
      <c r="I1434">
        <v>69.367440999999999</v>
      </c>
      <c r="J1434">
        <v>-1</v>
      </c>
      <c r="N1434" s="25" t="s">
        <v>3002</v>
      </c>
      <c r="O1434" s="25" t="s">
        <v>3003</v>
      </c>
      <c r="P1434" s="26"/>
      <c r="Q1434" s="25" t="s">
        <v>50</v>
      </c>
      <c r="R1434" s="25" t="s">
        <v>350</v>
      </c>
    </row>
    <row r="1435" spans="1:18" x14ac:dyDescent="0.25">
      <c r="A1435">
        <v>28588</v>
      </c>
      <c r="B1435" t="s">
        <v>291</v>
      </c>
      <c r="C1435" t="s">
        <v>292</v>
      </c>
      <c r="D1435" t="s">
        <v>117</v>
      </c>
      <c r="E1435">
        <v>295</v>
      </c>
      <c r="F1435">
        <v>51</v>
      </c>
      <c r="G1435" s="1">
        <v>42746</v>
      </c>
      <c r="H1435">
        <v>2</v>
      </c>
      <c r="I1435">
        <v>172.97499999999999</v>
      </c>
      <c r="J1435">
        <v>-2</v>
      </c>
      <c r="N1435" s="27" t="s">
        <v>3004</v>
      </c>
      <c r="O1435" s="27" t="s">
        <v>3005</v>
      </c>
      <c r="P1435" s="28"/>
      <c r="Q1435" s="27" t="s">
        <v>33</v>
      </c>
      <c r="R1435" s="27" t="s">
        <v>349</v>
      </c>
    </row>
    <row r="1436" spans="1:18" x14ac:dyDescent="0.25">
      <c r="A1436">
        <v>28588</v>
      </c>
      <c r="B1436" t="s">
        <v>62</v>
      </c>
      <c r="C1436" t="s">
        <v>63</v>
      </c>
      <c r="D1436" t="s">
        <v>50</v>
      </c>
      <c r="E1436">
        <v>295</v>
      </c>
      <c r="F1436">
        <v>51</v>
      </c>
      <c r="G1436" s="1">
        <v>42746</v>
      </c>
      <c r="H1436">
        <v>2</v>
      </c>
      <c r="I1436">
        <v>115</v>
      </c>
      <c r="J1436">
        <v>-2</v>
      </c>
      <c r="N1436" s="25" t="s">
        <v>3006</v>
      </c>
      <c r="O1436" s="25" t="s">
        <v>3007</v>
      </c>
      <c r="P1436" s="26"/>
      <c r="Q1436" s="25" t="s">
        <v>21</v>
      </c>
      <c r="R1436" s="25" t="s">
        <v>348</v>
      </c>
    </row>
    <row r="1437" spans="1:18" x14ac:dyDescent="0.25">
      <c r="A1437">
        <v>28588</v>
      </c>
      <c r="B1437" t="s">
        <v>24</v>
      </c>
      <c r="C1437" t="s">
        <v>25</v>
      </c>
      <c r="D1437" t="s">
        <v>21</v>
      </c>
      <c r="E1437">
        <v>295</v>
      </c>
      <c r="F1437">
        <v>51</v>
      </c>
      <c r="G1437" s="1">
        <v>42746</v>
      </c>
      <c r="H1437">
        <v>2</v>
      </c>
      <c r="I1437">
        <v>103.244563</v>
      </c>
      <c r="J1437">
        <v>-1</v>
      </c>
      <c r="N1437" s="27" t="s">
        <v>3008</v>
      </c>
      <c r="O1437" s="27" t="s">
        <v>3009</v>
      </c>
      <c r="P1437" s="28"/>
      <c r="Q1437" s="27" t="s">
        <v>21</v>
      </c>
      <c r="R1437" s="27" t="s">
        <v>348</v>
      </c>
    </row>
    <row r="1438" spans="1:18" x14ac:dyDescent="0.25">
      <c r="A1438">
        <v>28587</v>
      </c>
      <c r="B1438" t="s">
        <v>252</v>
      </c>
      <c r="C1438" t="s">
        <v>253</v>
      </c>
      <c r="D1438" t="s">
        <v>34</v>
      </c>
      <c r="E1438">
        <v>279</v>
      </c>
      <c r="F1438">
        <v>51</v>
      </c>
      <c r="G1438" s="1">
        <v>42746</v>
      </c>
      <c r="I1438">
        <v>252.09887599999999</v>
      </c>
      <c r="J1438">
        <v>-1</v>
      </c>
      <c r="N1438" s="25" t="s">
        <v>3010</v>
      </c>
      <c r="O1438" s="25" t="s">
        <v>3011</v>
      </c>
      <c r="P1438" s="26"/>
      <c r="Q1438" s="25" t="s">
        <v>50</v>
      </c>
      <c r="R1438" s="25" t="s">
        <v>350</v>
      </c>
    </row>
    <row r="1439" spans="1:18" x14ac:dyDescent="0.25">
      <c r="A1439">
        <v>28587</v>
      </c>
      <c r="B1439" t="s">
        <v>956</v>
      </c>
      <c r="C1439" t="s">
        <v>957</v>
      </c>
      <c r="D1439" t="s">
        <v>41</v>
      </c>
      <c r="E1439">
        <v>279</v>
      </c>
      <c r="F1439">
        <v>51</v>
      </c>
      <c r="G1439" s="1">
        <v>42746</v>
      </c>
      <c r="I1439">
        <v>29.6</v>
      </c>
      <c r="J1439">
        <v>-1</v>
      </c>
      <c r="N1439" s="27" t="s">
        <v>3012</v>
      </c>
      <c r="O1439" s="27" t="s">
        <v>3013</v>
      </c>
      <c r="P1439" s="28"/>
      <c r="Q1439" s="27" t="s">
        <v>21</v>
      </c>
      <c r="R1439" s="27" t="s">
        <v>348</v>
      </c>
    </row>
    <row r="1440" spans="1:18" x14ac:dyDescent="0.25">
      <c r="A1440">
        <v>28587</v>
      </c>
      <c r="B1440" t="s">
        <v>862</v>
      </c>
      <c r="C1440" t="s">
        <v>863</v>
      </c>
      <c r="D1440" t="s">
        <v>21</v>
      </c>
      <c r="E1440">
        <v>279</v>
      </c>
      <c r="F1440">
        <v>51</v>
      </c>
      <c r="G1440" s="1">
        <v>42746</v>
      </c>
      <c r="I1440">
        <v>72.453553999999997</v>
      </c>
      <c r="J1440">
        <v>-1</v>
      </c>
      <c r="N1440" s="25" t="s">
        <v>3014</v>
      </c>
      <c r="O1440" s="25" t="s">
        <v>3015</v>
      </c>
      <c r="P1440" s="26"/>
      <c r="Q1440" s="25" t="s">
        <v>34</v>
      </c>
      <c r="R1440" s="25" t="s">
        <v>339</v>
      </c>
    </row>
    <row r="1441" spans="1:18" x14ac:dyDescent="0.25">
      <c r="A1441">
        <v>28586</v>
      </c>
      <c r="B1441" t="s">
        <v>125</v>
      </c>
      <c r="C1441" t="s">
        <v>126</v>
      </c>
      <c r="D1441" t="s">
        <v>34</v>
      </c>
      <c r="E1441">
        <v>500</v>
      </c>
      <c r="F1441">
        <v>51</v>
      </c>
      <c r="G1441" s="1">
        <v>42746</v>
      </c>
      <c r="I1441">
        <v>172.846001</v>
      </c>
      <c r="J1441">
        <v>-1</v>
      </c>
      <c r="N1441" s="27" t="s">
        <v>3016</v>
      </c>
      <c r="O1441" s="27" t="s">
        <v>3017</v>
      </c>
      <c r="P1441" s="28"/>
      <c r="Q1441" s="27" t="s">
        <v>74</v>
      </c>
      <c r="R1441" s="27" t="s">
        <v>339</v>
      </c>
    </row>
    <row r="1442" spans="1:18" x14ac:dyDescent="0.25">
      <c r="A1442">
        <v>28585</v>
      </c>
      <c r="B1442" t="s">
        <v>252</v>
      </c>
      <c r="C1442" t="s">
        <v>253</v>
      </c>
      <c r="D1442" t="s">
        <v>34</v>
      </c>
      <c r="E1442">
        <v>367</v>
      </c>
      <c r="F1442">
        <v>51</v>
      </c>
      <c r="G1442" s="1">
        <v>42746</v>
      </c>
      <c r="I1442">
        <v>252.09887599999999</v>
      </c>
      <c r="J1442">
        <v>-3</v>
      </c>
      <c r="N1442" s="25" t="s">
        <v>3018</v>
      </c>
      <c r="O1442" s="25" t="s">
        <v>3019</v>
      </c>
      <c r="P1442" s="26"/>
      <c r="Q1442" s="25" t="s">
        <v>41</v>
      </c>
      <c r="R1442" s="25" t="s">
        <v>350</v>
      </c>
    </row>
    <row r="1443" spans="1:18" x14ac:dyDescent="0.25">
      <c r="A1443">
        <v>28584</v>
      </c>
      <c r="B1443" t="s">
        <v>958</v>
      </c>
      <c r="C1443" t="s">
        <v>959</v>
      </c>
      <c r="D1443" t="s">
        <v>450</v>
      </c>
      <c r="E1443" t="s">
        <v>64</v>
      </c>
      <c r="F1443">
        <v>51</v>
      </c>
      <c r="G1443" s="1">
        <v>42746</v>
      </c>
      <c r="I1443">
        <v>38.793199999999999</v>
      </c>
      <c r="J1443">
        <v>-1</v>
      </c>
      <c r="N1443" s="27" t="s">
        <v>3020</v>
      </c>
      <c r="O1443" s="27" t="s">
        <v>3021</v>
      </c>
      <c r="P1443" s="28"/>
      <c r="Q1443" s="27" t="s">
        <v>74</v>
      </c>
      <c r="R1443" s="27" t="s">
        <v>339</v>
      </c>
    </row>
    <row r="1444" spans="1:18" x14ac:dyDescent="0.25">
      <c r="A1444">
        <v>28584</v>
      </c>
      <c r="B1444" t="s">
        <v>881</v>
      </c>
      <c r="C1444" t="s">
        <v>882</v>
      </c>
      <c r="D1444" t="s">
        <v>450</v>
      </c>
      <c r="E1444" t="s">
        <v>64</v>
      </c>
      <c r="F1444">
        <v>51</v>
      </c>
      <c r="G1444" s="1">
        <v>42746</v>
      </c>
      <c r="I1444">
        <v>38.793199999999999</v>
      </c>
      <c r="J1444">
        <v>-1</v>
      </c>
      <c r="N1444" s="25" t="s">
        <v>807</v>
      </c>
      <c r="O1444" s="25" t="s">
        <v>808</v>
      </c>
      <c r="P1444" s="26"/>
      <c r="Q1444" s="25" t="s">
        <v>74</v>
      </c>
      <c r="R1444" s="25" t="s">
        <v>339</v>
      </c>
    </row>
    <row r="1445" spans="1:18" x14ac:dyDescent="0.25">
      <c r="A1445">
        <v>28584</v>
      </c>
      <c r="B1445" t="s">
        <v>166</v>
      </c>
      <c r="C1445" t="s">
        <v>167</v>
      </c>
      <c r="D1445" t="s">
        <v>450</v>
      </c>
      <c r="E1445" t="s">
        <v>64</v>
      </c>
      <c r="F1445">
        <v>51</v>
      </c>
      <c r="G1445" s="1">
        <v>42746</v>
      </c>
      <c r="I1445">
        <v>30.172499999999999</v>
      </c>
      <c r="J1445">
        <v>-1</v>
      </c>
      <c r="N1445" s="27" t="s">
        <v>3022</v>
      </c>
      <c r="O1445" s="27" t="s">
        <v>3023</v>
      </c>
      <c r="P1445" s="28"/>
      <c r="Q1445" s="27" t="s">
        <v>682</v>
      </c>
      <c r="R1445" s="27" t="s">
        <v>350</v>
      </c>
    </row>
    <row r="1446" spans="1:18" x14ac:dyDescent="0.25">
      <c r="A1446">
        <v>28584</v>
      </c>
      <c r="B1446" t="s">
        <v>164</v>
      </c>
      <c r="C1446" t="s">
        <v>165</v>
      </c>
      <c r="D1446" t="s">
        <v>450</v>
      </c>
      <c r="E1446" t="s">
        <v>64</v>
      </c>
      <c r="F1446">
        <v>51</v>
      </c>
      <c r="G1446" s="1">
        <v>42746</v>
      </c>
      <c r="I1446">
        <v>30.172499999999999</v>
      </c>
      <c r="J1446">
        <v>-1</v>
      </c>
      <c r="N1446" s="25" t="s">
        <v>3024</v>
      </c>
      <c r="O1446" s="25" t="s">
        <v>3025</v>
      </c>
      <c r="P1446" s="26"/>
      <c r="Q1446" s="25" t="s">
        <v>10</v>
      </c>
      <c r="R1446" s="25" t="s">
        <v>351</v>
      </c>
    </row>
    <row r="1447" spans="1:18" x14ac:dyDescent="0.25">
      <c r="A1447">
        <v>28583</v>
      </c>
      <c r="B1447" t="s">
        <v>19</v>
      </c>
      <c r="C1447" t="s">
        <v>20</v>
      </c>
      <c r="D1447" t="s">
        <v>100</v>
      </c>
      <c r="E1447">
        <v>353</v>
      </c>
      <c r="F1447">
        <v>51</v>
      </c>
      <c r="G1447" s="1">
        <v>42746</v>
      </c>
      <c r="I1447">
        <v>455.7</v>
      </c>
      <c r="J1447">
        <v>-1</v>
      </c>
      <c r="N1447" s="27" t="s">
        <v>3026</v>
      </c>
      <c r="O1447" s="27" t="s">
        <v>3027</v>
      </c>
      <c r="P1447" s="28"/>
      <c r="Q1447" s="27" t="s">
        <v>1548</v>
      </c>
      <c r="R1447" s="27" t="s">
        <v>350</v>
      </c>
    </row>
    <row r="1448" spans="1:18" x14ac:dyDescent="0.25">
      <c r="A1448">
        <v>28583</v>
      </c>
      <c r="B1448" t="s">
        <v>283</v>
      </c>
      <c r="C1448" t="s">
        <v>284</v>
      </c>
      <c r="D1448" t="s">
        <v>100</v>
      </c>
      <c r="E1448">
        <v>353</v>
      </c>
      <c r="F1448">
        <v>51</v>
      </c>
      <c r="G1448" s="1">
        <v>42746</v>
      </c>
      <c r="I1448">
        <v>334.61399999999998</v>
      </c>
      <c r="J1448">
        <v>-1</v>
      </c>
      <c r="N1448" s="25" t="s">
        <v>3028</v>
      </c>
      <c r="O1448" s="25" t="s">
        <v>3029</v>
      </c>
      <c r="P1448" s="26"/>
      <c r="Q1448" s="25" t="s">
        <v>21</v>
      </c>
      <c r="R1448" s="25" t="s">
        <v>348</v>
      </c>
    </row>
    <row r="1449" spans="1:18" x14ac:dyDescent="0.25">
      <c r="A1449">
        <v>28583</v>
      </c>
      <c r="B1449" t="s">
        <v>960</v>
      </c>
      <c r="C1449" t="s">
        <v>961</v>
      </c>
      <c r="D1449" t="s">
        <v>21</v>
      </c>
      <c r="E1449">
        <v>353</v>
      </c>
      <c r="F1449">
        <v>51</v>
      </c>
      <c r="G1449" s="1">
        <v>42746</v>
      </c>
      <c r="I1449">
        <v>44.231428000000001</v>
      </c>
      <c r="J1449">
        <v>-3</v>
      </c>
      <c r="N1449" s="27" t="s">
        <v>3030</v>
      </c>
      <c r="O1449" s="27" t="s">
        <v>3031</v>
      </c>
      <c r="P1449" s="28"/>
      <c r="Q1449" s="27" t="s">
        <v>50</v>
      </c>
      <c r="R1449" s="27" t="s">
        <v>350</v>
      </c>
    </row>
    <row r="1450" spans="1:18" x14ac:dyDescent="0.25">
      <c r="A1450">
        <v>28583</v>
      </c>
      <c r="B1450" t="s">
        <v>37</v>
      </c>
      <c r="C1450" t="s">
        <v>38</v>
      </c>
      <c r="D1450" t="s">
        <v>21</v>
      </c>
      <c r="E1450">
        <v>353</v>
      </c>
      <c r="F1450">
        <v>51</v>
      </c>
      <c r="G1450" s="1">
        <v>42746</v>
      </c>
      <c r="I1450">
        <v>129.30277000000001</v>
      </c>
      <c r="J1450">
        <v>-5</v>
      </c>
      <c r="N1450" s="25" t="s">
        <v>3032</v>
      </c>
      <c r="O1450" s="25" t="s">
        <v>3033</v>
      </c>
      <c r="P1450" s="26"/>
      <c r="Q1450" s="25" t="s">
        <v>50</v>
      </c>
      <c r="R1450" s="25" t="s">
        <v>350</v>
      </c>
    </row>
    <row r="1451" spans="1:18" x14ac:dyDescent="0.25">
      <c r="A1451">
        <v>28583</v>
      </c>
      <c r="B1451" t="s">
        <v>189</v>
      </c>
      <c r="C1451" t="s">
        <v>190</v>
      </c>
      <c r="D1451" t="s">
        <v>41</v>
      </c>
      <c r="E1451">
        <v>353</v>
      </c>
      <c r="F1451">
        <v>51</v>
      </c>
      <c r="G1451" s="1">
        <v>42746</v>
      </c>
      <c r="I1451">
        <v>27.125</v>
      </c>
      <c r="J1451">
        <v>-3</v>
      </c>
      <c r="N1451" s="27" t="s">
        <v>3034</v>
      </c>
      <c r="O1451" s="27" t="s">
        <v>3035</v>
      </c>
      <c r="P1451" s="28"/>
      <c r="Q1451" s="27" t="s">
        <v>21</v>
      </c>
      <c r="R1451" s="27" t="s">
        <v>348</v>
      </c>
    </row>
    <row r="1452" spans="1:18" x14ac:dyDescent="0.25">
      <c r="A1452">
        <v>28583</v>
      </c>
      <c r="B1452" t="s">
        <v>62</v>
      </c>
      <c r="C1452" t="s">
        <v>63</v>
      </c>
      <c r="D1452" t="s">
        <v>50</v>
      </c>
      <c r="E1452">
        <v>353</v>
      </c>
      <c r="F1452">
        <v>51</v>
      </c>
      <c r="G1452" s="1">
        <v>42746</v>
      </c>
      <c r="I1452">
        <v>115</v>
      </c>
      <c r="J1452">
        <v>-10</v>
      </c>
      <c r="N1452" s="25" t="s">
        <v>3036</v>
      </c>
      <c r="O1452" s="25" t="s">
        <v>3037</v>
      </c>
      <c r="P1452" s="26"/>
      <c r="Q1452" s="25" t="s">
        <v>88</v>
      </c>
      <c r="R1452" s="25" t="s">
        <v>348</v>
      </c>
    </row>
    <row r="1453" spans="1:18" x14ac:dyDescent="0.25">
      <c r="A1453">
        <v>28583</v>
      </c>
      <c r="B1453" t="s">
        <v>145</v>
      </c>
      <c r="C1453" t="s">
        <v>146</v>
      </c>
      <c r="D1453" t="s">
        <v>41</v>
      </c>
      <c r="E1453">
        <v>353</v>
      </c>
      <c r="F1453">
        <v>51</v>
      </c>
      <c r="G1453" s="1">
        <v>42746</v>
      </c>
      <c r="I1453">
        <v>27.125</v>
      </c>
      <c r="J1453">
        <v>-10</v>
      </c>
      <c r="N1453" s="27" t="s">
        <v>3038</v>
      </c>
      <c r="O1453" s="27" t="s">
        <v>3039</v>
      </c>
      <c r="P1453" s="28"/>
      <c r="Q1453" s="27" t="s">
        <v>50</v>
      </c>
      <c r="R1453" s="27" t="s">
        <v>350</v>
      </c>
    </row>
    <row r="1454" spans="1:18" x14ac:dyDescent="0.25">
      <c r="A1454">
        <v>28582</v>
      </c>
      <c r="B1454" t="s">
        <v>249</v>
      </c>
      <c r="C1454" t="s">
        <v>250</v>
      </c>
      <c r="D1454" t="s">
        <v>50</v>
      </c>
      <c r="E1454">
        <v>556</v>
      </c>
      <c r="F1454">
        <v>51</v>
      </c>
      <c r="G1454" s="1">
        <v>42746</v>
      </c>
      <c r="I1454">
        <v>15.54</v>
      </c>
      <c r="J1454">
        <v>-2</v>
      </c>
      <c r="N1454" s="25" t="s">
        <v>3040</v>
      </c>
      <c r="O1454" s="25" t="s">
        <v>3041</v>
      </c>
      <c r="P1454" s="26"/>
      <c r="Q1454" s="25" t="s">
        <v>100</v>
      </c>
      <c r="R1454" s="25" t="s">
        <v>350</v>
      </c>
    </row>
    <row r="1455" spans="1:18" x14ac:dyDescent="0.25">
      <c r="A1455">
        <v>28582</v>
      </c>
      <c r="B1455" t="s">
        <v>453</v>
      </c>
      <c r="C1455" t="s">
        <v>454</v>
      </c>
      <c r="D1455" t="s">
        <v>34</v>
      </c>
      <c r="E1455">
        <v>556</v>
      </c>
      <c r="F1455">
        <v>51</v>
      </c>
      <c r="G1455" s="1">
        <v>42746</v>
      </c>
      <c r="I1455">
        <v>176.388443</v>
      </c>
      <c r="J1455">
        <v>-1</v>
      </c>
      <c r="N1455" s="27" t="s">
        <v>3042</v>
      </c>
      <c r="O1455" s="27" t="s">
        <v>3043</v>
      </c>
      <c r="P1455" s="28"/>
      <c r="Q1455" s="27" t="s">
        <v>21</v>
      </c>
      <c r="R1455" s="27" t="s">
        <v>348</v>
      </c>
    </row>
    <row r="1456" spans="1:18" x14ac:dyDescent="0.25">
      <c r="A1456">
        <v>28582</v>
      </c>
      <c r="B1456" t="s">
        <v>455</v>
      </c>
      <c r="C1456" t="s">
        <v>456</v>
      </c>
      <c r="D1456" t="s">
        <v>34</v>
      </c>
      <c r="E1456">
        <v>556</v>
      </c>
      <c r="F1456">
        <v>51</v>
      </c>
      <c r="G1456" s="1">
        <v>42746</v>
      </c>
      <c r="I1456">
        <v>176.388443</v>
      </c>
      <c r="J1456">
        <v>-1</v>
      </c>
      <c r="N1456" s="25" t="s">
        <v>3044</v>
      </c>
      <c r="O1456" s="25" t="s">
        <v>3045</v>
      </c>
      <c r="P1456" s="26"/>
      <c r="Q1456" s="25" t="s">
        <v>50</v>
      </c>
      <c r="R1456" s="25" t="s">
        <v>350</v>
      </c>
    </row>
    <row r="1457" spans="1:18" x14ac:dyDescent="0.25">
      <c r="A1457">
        <v>28582</v>
      </c>
      <c r="B1457" t="s">
        <v>457</v>
      </c>
      <c r="C1457" t="s">
        <v>458</v>
      </c>
      <c r="D1457" t="s">
        <v>34</v>
      </c>
      <c r="E1457">
        <v>556</v>
      </c>
      <c r="F1457">
        <v>51</v>
      </c>
      <c r="G1457" s="1">
        <v>42746</v>
      </c>
      <c r="I1457">
        <v>176.388443</v>
      </c>
      <c r="J1457">
        <v>-1</v>
      </c>
      <c r="N1457" s="27" t="s">
        <v>3046</v>
      </c>
      <c r="O1457" s="27" t="s">
        <v>3047</v>
      </c>
      <c r="P1457" s="28"/>
      <c r="Q1457" s="27" t="s">
        <v>1810</v>
      </c>
      <c r="R1457" s="27" t="s">
        <v>339</v>
      </c>
    </row>
    <row r="1458" spans="1:18" x14ac:dyDescent="0.25">
      <c r="A1458">
        <v>28582</v>
      </c>
      <c r="B1458" t="s">
        <v>459</v>
      </c>
      <c r="C1458" t="s">
        <v>460</v>
      </c>
      <c r="D1458" t="s">
        <v>34</v>
      </c>
      <c r="E1458">
        <v>556</v>
      </c>
      <c r="F1458">
        <v>51</v>
      </c>
      <c r="G1458" s="1">
        <v>42746</v>
      </c>
      <c r="I1458">
        <v>176.388443</v>
      </c>
      <c r="J1458">
        <v>-1</v>
      </c>
      <c r="N1458" s="25" t="s">
        <v>3048</v>
      </c>
      <c r="O1458" s="25" t="s">
        <v>3049</v>
      </c>
      <c r="P1458" s="26"/>
      <c r="Q1458" s="25" t="s">
        <v>41</v>
      </c>
      <c r="R1458" s="25" t="s">
        <v>350</v>
      </c>
    </row>
    <row r="1459" spans="1:18" x14ac:dyDescent="0.25">
      <c r="A1459">
        <v>28581</v>
      </c>
      <c r="B1459" t="s">
        <v>503</v>
      </c>
      <c r="C1459" t="s">
        <v>504</v>
      </c>
      <c r="D1459" t="s">
        <v>122</v>
      </c>
      <c r="E1459">
        <v>81</v>
      </c>
      <c r="F1459">
        <v>51</v>
      </c>
      <c r="G1459" s="1">
        <v>42746</v>
      </c>
      <c r="I1459">
        <v>170.86516900000001</v>
      </c>
      <c r="J1459">
        <v>-2</v>
      </c>
      <c r="N1459" s="27" t="s">
        <v>3050</v>
      </c>
      <c r="O1459" s="27" t="s">
        <v>3051</v>
      </c>
      <c r="P1459" s="28"/>
      <c r="Q1459" s="27" t="s">
        <v>1072</v>
      </c>
      <c r="R1459" s="27" t="s">
        <v>350</v>
      </c>
    </row>
    <row r="1460" spans="1:18" x14ac:dyDescent="0.25">
      <c r="A1460">
        <v>28580</v>
      </c>
      <c r="B1460" t="s">
        <v>115</v>
      </c>
      <c r="C1460" t="s">
        <v>116</v>
      </c>
      <c r="D1460" t="s">
        <v>41</v>
      </c>
      <c r="E1460">
        <v>378</v>
      </c>
      <c r="F1460">
        <v>51</v>
      </c>
      <c r="G1460" s="1">
        <v>42746</v>
      </c>
      <c r="I1460">
        <v>115.44</v>
      </c>
      <c r="J1460">
        <v>-3</v>
      </c>
      <c r="N1460" s="25" t="s">
        <v>3052</v>
      </c>
      <c r="O1460" s="25" t="s">
        <v>3053</v>
      </c>
      <c r="P1460" s="26"/>
      <c r="Q1460" s="25" t="s">
        <v>1466</v>
      </c>
      <c r="R1460" s="25" t="s">
        <v>350</v>
      </c>
    </row>
    <row r="1461" spans="1:18" x14ac:dyDescent="0.25">
      <c r="A1461">
        <v>28579</v>
      </c>
      <c r="B1461" t="s">
        <v>445</v>
      </c>
      <c r="C1461" t="s">
        <v>170</v>
      </c>
      <c r="D1461" t="s">
        <v>97</v>
      </c>
      <c r="E1461">
        <v>533</v>
      </c>
      <c r="F1461">
        <v>51</v>
      </c>
      <c r="G1461" s="1">
        <v>42746</v>
      </c>
      <c r="I1461">
        <v>137.148876</v>
      </c>
      <c r="J1461">
        <v>-1</v>
      </c>
      <c r="N1461" s="27" t="s">
        <v>3054</v>
      </c>
      <c r="O1461" s="27" t="s">
        <v>3055</v>
      </c>
      <c r="P1461" s="28"/>
      <c r="Q1461" s="27" t="s">
        <v>41</v>
      </c>
      <c r="R1461" s="27" t="s">
        <v>350</v>
      </c>
    </row>
    <row r="1462" spans="1:18" x14ac:dyDescent="0.25">
      <c r="A1462">
        <v>28578</v>
      </c>
      <c r="B1462" t="s">
        <v>491</v>
      </c>
      <c r="C1462" t="s">
        <v>492</v>
      </c>
      <c r="D1462" t="s">
        <v>122</v>
      </c>
      <c r="E1462" t="s">
        <v>64</v>
      </c>
      <c r="F1462">
        <v>51</v>
      </c>
      <c r="G1462" s="1">
        <v>42746</v>
      </c>
      <c r="I1462">
        <v>260</v>
      </c>
      <c r="J1462">
        <v>-1</v>
      </c>
      <c r="N1462" s="25" t="s">
        <v>3056</v>
      </c>
      <c r="O1462" s="25" t="s">
        <v>3057</v>
      </c>
      <c r="P1462" s="26"/>
      <c r="Q1462" s="25" t="s">
        <v>41</v>
      </c>
      <c r="R1462" s="25" t="s">
        <v>350</v>
      </c>
    </row>
    <row r="1463" spans="1:18" x14ac:dyDescent="0.25">
      <c r="A1463">
        <v>28578</v>
      </c>
      <c r="B1463" t="s">
        <v>493</v>
      </c>
      <c r="C1463" t="s">
        <v>494</v>
      </c>
      <c r="D1463" t="s">
        <v>122</v>
      </c>
      <c r="E1463" t="s">
        <v>64</v>
      </c>
      <c r="F1463">
        <v>51</v>
      </c>
      <c r="G1463" s="1">
        <v>42746</v>
      </c>
      <c r="I1463">
        <v>260</v>
      </c>
      <c r="J1463">
        <v>-1</v>
      </c>
      <c r="N1463" s="27" t="s">
        <v>3058</v>
      </c>
      <c r="O1463" s="27" t="s">
        <v>3059</v>
      </c>
      <c r="P1463" s="28"/>
      <c r="Q1463" s="27" t="s">
        <v>1072</v>
      </c>
      <c r="R1463" s="27" t="s">
        <v>350</v>
      </c>
    </row>
    <row r="1464" spans="1:18" x14ac:dyDescent="0.25">
      <c r="A1464">
        <v>28577</v>
      </c>
      <c r="B1464" t="s">
        <v>53</v>
      </c>
      <c r="C1464" t="s">
        <v>54</v>
      </c>
      <c r="D1464" t="s">
        <v>17</v>
      </c>
      <c r="E1464" t="s">
        <v>64</v>
      </c>
      <c r="F1464">
        <v>51</v>
      </c>
      <c r="G1464" s="1">
        <v>42745</v>
      </c>
      <c r="H1464">
        <v>1</v>
      </c>
      <c r="I1464">
        <v>35</v>
      </c>
      <c r="J1464">
        <v>-1</v>
      </c>
      <c r="N1464" s="25" t="s">
        <v>3060</v>
      </c>
      <c r="O1464" s="25" t="s">
        <v>3061</v>
      </c>
      <c r="P1464" s="26"/>
      <c r="Q1464" s="25" t="s">
        <v>682</v>
      </c>
      <c r="R1464" s="25" t="s">
        <v>350</v>
      </c>
    </row>
    <row r="1465" spans="1:18" x14ac:dyDescent="0.25">
      <c r="A1465">
        <v>28577</v>
      </c>
      <c r="B1465" t="s">
        <v>638</v>
      </c>
      <c r="C1465" t="s">
        <v>237</v>
      </c>
      <c r="D1465" t="s">
        <v>17</v>
      </c>
      <c r="E1465" t="s">
        <v>64</v>
      </c>
      <c r="F1465">
        <v>51</v>
      </c>
      <c r="G1465" s="1">
        <v>42745</v>
      </c>
      <c r="H1465">
        <v>1</v>
      </c>
      <c r="I1465">
        <v>30.172414</v>
      </c>
      <c r="J1465">
        <v>-3</v>
      </c>
      <c r="N1465" s="27" t="s">
        <v>3062</v>
      </c>
      <c r="O1465" s="27" t="s">
        <v>3063</v>
      </c>
      <c r="P1465" s="28"/>
      <c r="Q1465" s="27" t="s">
        <v>50</v>
      </c>
      <c r="R1465" s="27" t="s">
        <v>350</v>
      </c>
    </row>
    <row r="1466" spans="1:18" x14ac:dyDescent="0.25">
      <c r="A1466">
        <v>28576</v>
      </c>
      <c r="B1466" t="s">
        <v>476</v>
      </c>
      <c r="C1466" t="s">
        <v>477</v>
      </c>
      <c r="D1466" t="s">
        <v>41</v>
      </c>
      <c r="E1466">
        <v>532</v>
      </c>
      <c r="F1466">
        <v>51</v>
      </c>
      <c r="G1466" s="1">
        <v>42745</v>
      </c>
      <c r="H1466">
        <v>1</v>
      </c>
      <c r="I1466">
        <v>15.19</v>
      </c>
      <c r="J1466">
        <v>-1</v>
      </c>
      <c r="N1466" s="25" t="s">
        <v>3064</v>
      </c>
      <c r="O1466" s="25" t="s">
        <v>3065</v>
      </c>
      <c r="P1466" s="26"/>
      <c r="Q1466" s="25" t="s">
        <v>50</v>
      </c>
      <c r="R1466" s="25" t="s">
        <v>350</v>
      </c>
    </row>
    <row r="1467" spans="1:18" x14ac:dyDescent="0.25">
      <c r="A1467">
        <v>28576</v>
      </c>
      <c r="B1467" t="s">
        <v>478</v>
      </c>
      <c r="C1467" t="s">
        <v>479</v>
      </c>
      <c r="D1467" t="s">
        <v>41</v>
      </c>
      <c r="E1467">
        <v>532</v>
      </c>
      <c r="F1467">
        <v>51</v>
      </c>
      <c r="G1467" s="1">
        <v>42745</v>
      </c>
      <c r="H1467">
        <v>1</v>
      </c>
      <c r="I1467">
        <v>15.19</v>
      </c>
      <c r="J1467">
        <v>-1</v>
      </c>
      <c r="N1467" s="27" t="s">
        <v>3066</v>
      </c>
      <c r="O1467" s="27" t="s">
        <v>3067</v>
      </c>
      <c r="P1467" s="28"/>
      <c r="Q1467" s="27" t="s">
        <v>33</v>
      </c>
      <c r="R1467" s="27" t="s">
        <v>349</v>
      </c>
    </row>
    <row r="1468" spans="1:18" x14ac:dyDescent="0.25">
      <c r="A1468">
        <v>28576</v>
      </c>
      <c r="B1468" t="s">
        <v>474</v>
      </c>
      <c r="C1468" t="s">
        <v>475</v>
      </c>
      <c r="D1468" t="s">
        <v>41</v>
      </c>
      <c r="E1468">
        <v>532</v>
      </c>
      <c r="F1468">
        <v>51</v>
      </c>
      <c r="G1468" s="1">
        <v>42745</v>
      </c>
      <c r="H1468">
        <v>1</v>
      </c>
      <c r="I1468">
        <v>15.19</v>
      </c>
      <c r="J1468">
        <v>-1</v>
      </c>
      <c r="N1468" s="25" t="s">
        <v>3068</v>
      </c>
      <c r="O1468" s="25" t="s">
        <v>3069</v>
      </c>
      <c r="P1468" s="26"/>
      <c r="Q1468" s="25" t="s">
        <v>50</v>
      </c>
      <c r="R1468" s="25" t="s">
        <v>350</v>
      </c>
    </row>
    <row r="1469" spans="1:18" x14ac:dyDescent="0.25">
      <c r="A1469">
        <v>28576</v>
      </c>
      <c r="B1469" t="s">
        <v>135</v>
      </c>
      <c r="C1469" t="s">
        <v>136</v>
      </c>
      <c r="D1469" t="s">
        <v>41</v>
      </c>
      <c r="E1469">
        <v>532</v>
      </c>
      <c r="F1469">
        <v>51</v>
      </c>
      <c r="G1469" s="1">
        <v>42745</v>
      </c>
      <c r="H1469">
        <v>1</v>
      </c>
      <c r="I1469">
        <v>15.19</v>
      </c>
      <c r="J1469">
        <v>-1</v>
      </c>
      <c r="N1469" s="27" t="s">
        <v>3070</v>
      </c>
      <c r="O1469" s="27" t="s">
        <v>3071</v>
      </c>
      <c r="P1469" s="28"/>
      <c r="Q1469" s="27" t="s">
        <v>50</v>
      </c>
      <c r="R1469" s="27" t="s">
        <v>350</v>
      </c>
    </row>
    <row r="1470" spans="1:18" x14ac:dyDescent="0.25">
      <c r="A1470">
        <v>28576</v>
      </c>
      <c r="B1470" t="s">
        <v>77</v>
      </c>
      <c r="C1470" t="s">
        <v>78</v>
      </c>
      <c r="D1470" t="s">
        <v>50</v>
      </c>
      <c r="E1470">
        <v>532</v>
      </c>
      <c r="F1470">
        <v>51</v>
      </c>
      <c r="G1470" s="1">
        <v>42745</v>
      </c>
      <c r="H1470">
        <v>1</v>
      </c>
      <c r="I1470">
        <v>9.7650000000000006</v>
      </c>
      <c r="J1470">
        <v>-3</v>
      </c>
      <c r="N1470" s="25" t="s">
        <v>3072</v>
      </c>
      <c r="O1470" s="25" t="s">
        <v>3073</v>
      </c>
      <c r="P1470" s="26"/>
      <c r="Q1470" s="25" t="s">
        <v>50</v>
      </c>
      <c r="R1470" s="25" t="s">
        <v>350</v>
      </c>
    </row>
    <row r="1471" spans="1:18" x14ac:dyDescent="0.25">
      <c r="A1471">
        <v>28576</v>
      </c>
      <c r="B1471" t="s">
        <v>79</v>
      </c>
      <c r="C1471" t="s">
        <v>80</v>
      </c>
      <c r="D1471" t="s">
        <v>50</v>
      </c>
      <c r="E1471">
        <v>532</v>
      </c>
      <c r="F1471">
        <v>51</v>
      </c>
      <c r="G1471" s="1">
        <v>42745</v>
      </c>
      <c r="H1471">
        <v>1</v>
      </c>
      <c r="I1471">
        <v>9.7650000000000006</v>
      </c>
      <c r="J1471">
        <v>-3</v>
      </c>
      <c r="N1471" s="27" t="s">
        <v>3074</v>
      </c>
      <c r="O1471" s="27" t="s">
        <v>3075</v>
      </c>
      <c r="P1471" s="28"/>
      <c r="Q1471" s="27" t="s">
        <v>50</v>
      </c>
      <c r="R1471" s="27" t="s">
        <v>350</v>
      </c>
    </row>
    <row r="1472" spans="1:18" x14ac:dyDescent="0.25">
      <c r="A1472">
        <v>28576</v>
      </c>
      <c r="B1472" t="s">
        <v>143</v>
      </c>
      <c r="C1472" t="s">
        <v>144</v>
      </c>
      <c r="D1472" t="s">
        <v>50</v>
      </c>
      <c r="E1472">
        <v>532</v>
      </c>
      <c r="F1472">
        <v>51</v>
      </c>
      <c r="G1472" s="1">
        <v>42745</v>
      </c>
      <c r="H1472">
        <v>1</v>
      </c>
      <c r="I1472">
        <v>9.7650000000000006</v>
      </c>
      <c r="J1472">
        <v>-3</v>
      </c>
      <c r="N1472" s="25" t="s">
        <v>3076</v>
      </c>
      <c r="O1472" s="25" t="s">
        <v>3077</v>
      </c>
      <c r="P1472" s="26"/>
      <c r="Q1472" s="25" t="s">
        <v>50</v>
      </c>
      <c r="R1472" s="25" t="s">
        <v>350</v>
      </c>
    </row>
    <row r="1473" spans="1:18" x14ac:dyDescent="0.25">
      <c r="A1473">
        <v>28576</v>
      </c>
      <c r="B1473" t="s">
        <v>81</v>
      </c>
      <c r="C1473" t="s">
        <v>82</v>
      </c>
      <c r="D1473" t="s">
        <v>50</v>
      </c>
      <c r="E1473">
        <v>532</v>
      </c>
      <c r="F1473">
        <v>51</v>
      </c>
      <c r="G1473" s="1">
        <v>42745</v>
      </c>
      <c r="H1473">
        <v>1</v>
      </c>
      <c r="I1473">
        <v>9.7650000000000006</v>
      </c>
      <c r="J1473">
        <v>-3</v>
      </c>
      <c r="N1473" s="27" t="s">
        <v>3078</v>
      </c>
      <c r="O1473" s="27" t="s">
        <v>3079</v>
      </c>
      <c r="P1473" s="28"/>
      <c r="Q1473" s="27" t="s">
        <v>50</v>
      </c>
      <c r="R1473" s="27" t="s">
        <v>350</v>
      </c>
    </row>
    <row r="1474" spans="1:18" x14ac:dyDescent="0.25">
      <c r="A1474">
        <v>28575</v>
      </c>
      <c r="B1474" t="s">
        <v>507</v>
      </c>
      <c r="C1474" t="s">
        <v>508</v>
      </c>
      <c r="D1474" t="s">
        <v>50</v>
      </c>
      <c r="E1474">
        <v>100</v>
      </c>
      <c r="F1474">
        <v>51</v>
      </c>
      <c r="G1474" s="1">
        <v>42745</v>
      </c>
      <c r="H1474">
        <v>1</v>
      </c>
      <c r="I1474">
        <v>218.808333</v>
      </c>
      <c r="J1474">
        <v>-2</v>
      </c>
      <c r="N1474" s="25" t="s">
        <v>3080</v>
      </c>
      <c r="O1474" s="25" t="s">
        <v>3081</v>
      </c>
      <c r="P1474" s="26"/>
      <c r="Q1474" s="25" t="s">
        <v>1466</v>
      </c>
      <c r="R1474" s="25" t="s">
        <v>350</v>
      </c>
    </row>
    <row r="1475" spans="1:18" x14ac:dyDescent="0.25">
      <c r="A1475">
        <v>28574</v>
      </c>
      <c r="B1475" t="s">
        <v>199</v>
      </c>
      <c r="C1475" t="s">
        <v>200</v>
      </c>
      <c r="D1475" t="s">
        <v>34</v>
      </c>
      <c r="E1475">
        <v>26</v>
      </c>
      <c r="F1475">
        <v>51</v>
      </c>
      <c r="G1475" s="1">
        <v>42745</v>
      </c>
      <c r="H1475">
        <v>2</v>
      </c>
      <c r="I1475">
        <v>150.82022499999999</v>
      </c>
      <c r="J1475">
        <v>-1</v>
      </c>
      <c r="N1475" s="27" t="s">
        <v>3082</v>
      </c>
      <c r="O1475" s="27" t="s">
        <v>3083</v>
      </c>
      <c r="P1475" s="28"/>
      <c r="Q1475" s="27" t="s">
        <v>122</v>
      </c>
      <c r="R1475" s="27" t="s">
        <v>348</v>
      </c>
    </row>
    <row r="1476" spans="1:18" x14ac:dyDescent="0.25">
      <c r="A1476">
        <v>28573</v>
      </c>
      <c r="B1476" t="s">
        <v>604</v>
      </c>
      <c r="C1476" t="s">
        <v>605</v>
      </c>
      <c r="D1476" t="s">
        <v>33</v>
      </c>
      <c r="E1476">
        <v>562</v>
      </c>
      <c r="F1476">
        <v>51</v>
      </c>
      <c r="G1476" s="1">
        <v>42745</v>
      </c>
      <c r="I1476">
        <v>319.78947399999998</v>
      </c>
      <c r="J1476">
        <v>-2</v>
      </c>
      <c r="N1476" s="25" t="s">
        <v>3084</v>
      </c>
      <c r="O1476" s="25" t="s">
        <v>3085</v>
      </c>
      <c r="P1476" s="26"/>
      <c r="Q1476" s="25" t="s">
        <v>21</v>
      </c>
      <c r="R1476" s="25" t="s">
        <v>348</v>
      </c>
    </row>
    <row r="1477" spans="1:18" x14ac:dyDescent="0.25">
      <c r="A1477">
        <v>28572</v>
      </c>
      <c r="B1477" t="s">
        <v>113</v>
      </c>
      <c r="C1477" t="s">
        <v>114</v>
      </c>
      <c r="D1477" t="s">
        <v>34</v>
      </c>
      <c r="E1477" t="s">
        <v>64</v>
      </c>
      <c r="F1477">
        <v>51</v>
      </c>
      <c r="G1477" s="1">
        <v>42745</v>
      </c>
      <c r="I1477">
        <v>405.22921400000001</v>
      </c>
      <c r="J1477">
        <v>-1</v>
      </c>
      <c r="N1477" s="27" t="s">
        <v>3086</v>
      </c>
      <c r="O1477" s="27" t="s">
        <v>3087</v>
      </c>
      <c r="P1477" s="28"/>
      <c r="Q1477" s="27" t="s">
        <v>21</v>
      </c>
      <c r="R1477" s="27" t="s">
        <v>348</v>
      </c>
    </row>
    <row r="1478" spans="1:18" x14ac:dyDescent="0.25">
      <c r="A1478">
        <v>28571</v>
      </c>
      <c r="B1478" t="s">
        <v>266</v>
      </c>
      <c r="C1478" t="s">
        <v>267</v>
      </c>
      <c r="D1478" t="s">
        <v>88</v>
      </c>
      <c r="E1478">
        <v>24</v>
      </c>
      <c r="F1478">
        <v>51</v>
      </c>
      <c r="G1478" s="1">
        <v>42745</v>
      </c>
      <c r="H1478">
        <v>1</v>
      </c>
      <c r="I1478">
        <v>70.942307999999997</v>
      </c>
      <c r="J1478">
        <v>-5</v>
      </c>
      <c r="N1478" s="25" t="s">
        <v>3088</v>
      </c>
      <c r="O1478" s="25" t="s">
        <v>3089</v>
      </c>
      <c r="P1478" s="26"/>
      <c r="Q1478" s="25" t="s">
        <v>50</v>
      </c>
      <c r="R1478" s="25" t="s">
        <v>350</v>
      </c>
    </row>
    <row r="1479" spans="1:18" x14ac:dyDescent="0.25">
      <c r="A1479">
        <v>28571</v>
      </c>
      <c r="B1479" t="s">
        <v>118</v>
      </c>
      <c r="C1479" t="s">
        <v>119</v>
      </c>
      <c r="D1479" t="s">
        <v>21</v>
      </c>
      <c r="E1479">
        <v>24</v>
      </c>
      <c r="F1479">
        <v>51</v>
      </c>
      <c r="G1479" s="1">
        <v>42745</v>
      </c>
      <c r="H1479">
        <v>1</v>
      </c>
      <c r="I1479">
        <v>219.58013</v>
      </c>
      <c r="J1479">
        <v>-2</v>
      </c>
      <c r="N1479" s="27" t="s">
        <v>3090</v>
      </c>
      <c r="O1479" s="27" t="s">
        <v>3091</v>
      </c>
      <c r="P1479" s="28"/>
      <c r="Q1479" s="27" t="s">
        <v>74</v>
      </c>
      <c r="R1479" s="27" t="s">
        <v>339</v>
      </c>
    </row>
    <row r="1480" spans="1:18" x14ac:dyDescent="0.25">
      <c r="A1480">
        <v>28570</v>
      </c>
      <c r="B1480" t="s">
        <v>151</v>
      </c>
      <c r="C1480" t="s">
        <v>152</v>
      </c>
      <c r="D1480" t="s">
        <v>34</v>
      </c>
      <c r="E1480">
        <v>463</v>
      </c>
      <c r="F1480">
        <v>51</v>
      </c>
      <c r="G1480" s="1">
        <v>42745</v>
      </c>
      <c r="H1480">
        <v>1</v>
      </c>
      <c r="I1480">
        <v>154.303371</v>
      </c>
      <c r="J1480">
        <v>-1</v>
      </c>
      <c r="N1480" s="25" t="s">
        <v>3092</v>
      </c>
      <c r="O1480" s="25" t="s">
        <v>3093</v>
      </c>
      <c r="P1480" s="26"/>
      <c r="Q1480" s="25" t="s">
        <v>85</v>
      </c>
      <c r="R1480" s="25" t="s">
        <v>350</v>
      </c>
    </row>
    <row r="1481" spans="1:18" x14ac:dyDescent="0.25">
      <c r="A1481">
        <v>28569</v>
      </c>
      <c r="B1481" t="s">
        <v>962</v>
      </c>
      <c r="C1481" t="s">
        <v>963</v>
      </c>
      <c r="D1481" t="s">
        <v>34</v>
      </c>
      <c r="E1481">
        <v>120</v>
      </c>
      <c r="F1481">
        <v>51</v>
      </c>
      <c r="G1481" s="1">
        <v>42745</v>
      </c>
      <c r="H1481">
        <v>1</v>
      </c>
      <c r="I1481">
        <v>322.14747199999999</v>
      </c>
      <c r="J1481">
        <v>-1</v>
      </c>
      <c r="N1481" s="27" t="s">
        <v>3094</v>
      </c>
      <c r="O1481" s="27" t="s">
        <v>3095</v>
      </c>
      <c r="P1481" s="28"/>
      <c r="Q1481" s="27" t="s">
        <v>463</v>
      </c>
      <c r="R1481" s="27" t="s">
        <v>348</v>
      </c>
    </row>
    <row r="1482" spans="1:18" x14ac:dyDescent="0.25">
      <c r="A1482">
        <v>28568</v>
      </c>
      <c r="B1482" t="s">
        <v>643</v>
      </c>
      <c r="C1482" t="s">
        <v>644</v>
      </c>
      <c r="D1482" t="s">
        <v>18</v>
      </c>
      <c r="E1482">
        <v>564</v>
      </c>
      <c r="F1482">
        <v>51</v>
      </c>
      <c r="G1482" s="1">
        <v>42745</v>
      </c>
      <c r="I1482">
        <v>137.9324</v>
      </c>
      <c r="J1482">
        <v>-4</v>
      </c>
      <c r="N1482" s="25" t="s">
        <v>3096</v>
      </c>
      <c r="O1482" s="25" t="s">
        <v>3097</v>
      </c>
      <c r="P1482" s="26"/>
      <c r="Q1482" s="25" t="s">
        <v>33</v>
      </c>
      <c r="R1482" s="25" t="s">
        <v>349</v>
      </c>
    </row>
    <row r="1483" spans="1:18" x14ac:dyDescent="0.25">
      <c r="A1483">
        <v>28567</v>
      </c>
      <c r="B1483" t="s">
        <v>964</v>
      </c>
      <c r="C1483" t="s">
        <v>965</v>
      </c>
      <c r="D1483" t="s">
        <v>585</v>
      </c>
      <c r="E1483">
        <v>564</v>
      </c>
      <c r="F1483">
        <v>4</v>
      </c>
      <c r="G1483" s="1">
        <v>42745</v>
      </c>
      <c r="I1483">
        <v>288.79320000000001</v>
      </c>
      <c r="J1483">
        <v>1</v>
      </c>
      <c r="N1483" s="27" t="s">
        <v>3098</v>
      </c>
      <c r="O1483" s="27" t="s">
        <v>3099</v>
      </c>
      <c r="P1483" s="28"/>
      <c r="Q1483" s="27" t="s">
        <v>44</v>
      </c>
      <c r="R1483" s="27" t="s">
        <v>348</v>
      </c>
    </row>
    <row r="1484" spans="1:18" x14ac:dyDescent="0.25">
      <c r="A1484">
        <v>28567</v>
      </c>
      <c r="B1484" t="s">
        <v>643</v>
      </c>
      <c r="C1484" t="s">
        <v>644</v>
      </c>
      <c r="D1484" t="s">
        <v>18</v>
      </c>
      <c r="E1484">
        <v>564</v>
      </c>
      <c r="F1484">
        <v>4</v>
      </c>
      <c r="G1484" s="1">
        <v>42745</v>
      </c>
      <c r="I1484">
        <v>137.9324</v>
      </c>
      <c r="J1484">
        <v>4</v>
      </c>
      <c r="N1484" s="25" t="s">
        <v>3100</v>
      </c>
      <c r="O1484" s="25" t="s">
        <v>3101</v>
      </c>
      <c r="P1484" s="26"/>
      <c r="Q1484" s="25" t="s">
        <v>50</v>
      </c>
      <c r="R1484" s="25" t="s">
        <v>350</v>
      </c>
    </row>
    <row r="1485" spans="1:18" x14ac:dyDescent="0.25">
      <c r="A1485">
        <v>28567</v>
      </c>
      <c r="B1485" t="s">
        <v>964</v>
      </c>
      <c r="C1485" t="s">
        <v>965</v>
      </c>
      <c r="D1485" t="s">
        <v>585</v>
      </c>
      <c r="E1485">
        <v>564</v>
      </c>
      <c r="F1485">
        <v>51</v>
      </c>
      <c r="G1485" s="1">
        <v>42745</v>
      </c>
      <c r="I1485">
        <v>288.79320000000001</v>
      </c>
      <c r="J1485">
        <v>-1</v>
      </c>
      <c r="N1485" s="27" t="s">
        <v>3102</v>
      </c>
      <c r="O1485" s="27" t="s">
        <v>3103</v>
      </c>
      <c r="P1485" s="28"/>
      <c r="Q1485" s="27" t="s">
        <v>50</v>
      </c>
      <c r="R1485" s="27" t="s">
        <v>350</v>
      </c>
    </row>
    <row r="1486" spans="1:18" x14ac:dyDescent="0.25">
      <c r="A1486">
        <v>28567</v>
      </c>
      <c r="B1486" t="s">
        <v>643</v>
      </c>
      <c r="C1486" t="s">
        <v>644</v>
      </c>
      <c r="D1486" t="s">
        <v>18</v>
      </c>
      <c r="E1486">
        <v>564</v>
      </c>
      <c r="F1486">
        <v>51</v>
      </c>
      <c r="G1486" s="1">
        <v>42745</v>
      </c>
      <c r="I1486">
        <v>137.9324</v>
      </c>
      <c r="J1486">
        <v>-4</v>
      </c>
      <c r="N1486" s="25" t="s">
        <v>3104</v>
      </c>
      <c r="O1486" s="25" t="s">
        <v>3105</v>
      </c>
      <c r="P1486" s="26"/>
      <c r="Q1486" s="25" t="s">
        <v>21</v>
      </c>
      <c r="R1486" s="25" t="s">
        <v>348</v>
      </c>
    </row>
    <row r="1487" spans="1:18" x14ac:dyDescent="0.25">
      <c r="A1487">
        <v>28566</v>
      </c>
      <c r="B1487" t="s">
        <v>254</v>
      </c>
      <c r="C1487" t="s">
        <v>255</v>
      </c>
      <c r="D1487" t="s">
        <v>34</v>
      </c>
      <c r="E1487">
        <v>554</v>
      </c>
      <c r="F1487">
        <v>51</v>
      </c>
      <c r="G1487" s="1">
        <v>42745</v>
      </c>
      <c r="H1487">
        <v>1</v>
      </c>
      <c r="I1487">
        <v>261.58427</v>
      </c>
      <c r="J1487">
        <v>-1</v>
      </c>
      <c r="N1487" s="27" t="s">
        <v>3106</v>
      </c>
      <c r="O1487" s="27" t="s">
        <v>3107</v>
      </c>
      <c r="P1487" s="28"/>
      <c r="Q1487" s="27" t="s">
        <v>33</v>
      </c>
      <c r="R1487" s="27" t="s">
        <v>349</v>
      </c>
    </row>
    <row r="1488" spans="1:18" x14ac:dyDescent="0.25">
      <c r="A1488">
        <v>28566</v>
      </c>
      <c r="B1488" t="s">
        <v>258</v>
      </c>
      <c r="C1488" t="s">
        <v>259</v>
      </c>
      <c r="D1488" t="s">
        <v>34</v>
      </c>
      <c r="E1488">
        <v>554</v>
      </c>
      <c r="F1488">
        <v>51</v>
      </c>
      <c r="G1488" s="1">
        <v>42745</v>
      </c>
      <c r="H1488">
        <v>1</v>
      </c>
      <c r="I1488">
        <v>261.58427</v>
      </c>
      <c r="J1488">
        <v>-1</v>
      </c>
      <c r="N1488" s="25" t="s">
        <v>3108</v>
      </c>
      <c r="O1488" s="25" t="s">
        <v>3109</v>
      </c>
      <c r="P1488" s="26"/>
      <c r="Q1488" s="25" t="s">
        <v>2021</v>
      </c>
      <c r="R1488" s="25"/>
    </row>
    <row r="1489" spans="1:18" x14ac:dyDescent="0.25">
      <c r="A1489">
        <v>28566</v>
      </c>
      <c r="B1489" t="s">
        <v>19</v>
      </c>
      <c r="C1489" t="s">
        <v>20</v>
      </c>
      <c r="D1489" t="s">
        <v>100</v>
      </c>
      <c r="E1489">
        <v>554</v>
      </c>
      <c r="F1489">
        <v>51</v>
      </c>
      <c r="G1489" s="1">
        <v>42745</v>
      </c>
      <c r="H1489">
        <v>1</v>
      </c>
      <c r="I1489">
        <v>455.7</v>
      </c>
      <c r="J1489">
        <v>-1</v>
      </c>
      <c r="N1489" s="27" t="s">
        <v>3110</v>
      </c>
      <c r="O1489" s="27" t="s">
        <v>3111</v>
      </c>
      <c r="P1489" s="28"/>
      <c r="Q1489" s="27" t="s">
        <v>50</v>
      </c>
      <c r="R1489" s="27" t="s">
        <v>350</v>
      </c>
    </row>
    <row r="1490" spans="1:18" x14ac:dyDescent="0.25">
      <c r="A1490">
        <v>28565</v>
      </c>
      <c r="B1490" t="s">
        <v>24</v>
      </c>
      <c r="C1490" t="s">
        <v>25</v>
      </c>
      <c r="D1490" t="s">
        <v>21</v>
      </c>
      <c r="E1490">
        <v>331</v>
      </c>
      <c r="F1490">
        <v>51</v>
      </c>
      <c r="G1490" s="1">
        <v>42745</v>
      </c>
      <c r="I1490">
        <v>100.919235</v>
      </c>
      <c r="J1490">
        <v>-1</v>
      </c>
      <c r="N1490" s="25" t="s">
        <v>3112</v>
      </c>
      <c r="O1490" s="25" t="s">
        <v>3113</v>
      </c>
      <c r="P1490" s="26"/>
      <c r="Q1490" s="25" t="s">
        <v>1072</v>
      </c>
      <c r="R1490" s="25" t="s">
        <v>350</v>
      </c>
    </row>
    <row r="1491" spans="1:18" x14ac:dyDescent="0.25">
      <c r="A1491">
        <v>28565</v>
      </c>
      <c r="B1491" t="s">
        <v>201</v>
      </c>
      <c r="C1491" t="s">
        <v>202</v>
      </c>
      <c r="D1491" t="s">
        <v>85</v>
      </c>
      <c r="E1491">
        <v>331</v>
      </c>
      <c r="F1491">
        <v>51</v>
      </c>
      <c r="G1491" s="1">
        <v>42745</v>
      </c>
      <c r="I1491">
        <v>95.48</v>
      </c>
      <c r="J1491">
        <v>-2</v>
      </c>
      <c r="N1491" s="27" t="s">
        <v>3114</v>
      </c>
      <c r="O1491" s="27" t="s">
        <v>3115</v>
      </c>
      <c r="P1491" s="28"/>
      <c r="Q1491" s="27" t="s">
        <v>3116</v>
      </c>
      <c r="R1491" s="27" t="s">
        <v>350</v>
      </c>
    </row>
    <row r="1492" spans="1:18" x14ac:dyDescent="0.25">
      <c r="A1492">
        <v>28564</v>
      </c>
      <c r="B1492" t="s">
        <v>825</v>
      </c>
      <c r="C1492" t="s">
        <v>826</v>
      </c>
      <c r="D1492" t="s">
        <v>74</v>
      </c>
      <c r="E1492">
        <v>16</v>
      </c>
      <c r="F1492">
        <v>51</v>
      </c>
      <c r="G1492" s="1">
        <v>42745</v>
      </c>
      <c r="I1492">
        <v>485</v>
      </c>
      <c r="J1492">
        <v>-1</v>
      </c>
      <c r="N1492" s="25" t="s">
        <v>3117</v>
      </c>
      <c r="O1492" s="25" t="s">
        <v>3118</v>
      </c>
      <c r="P1492" s="26"/>
      <c r="Q1492" s="25" t="s">
        <v>1072</v>
      </c>
      <c r="R1492" s="25" t="s">
        <v>350</v>
      </c>
    </row>
    <row r="1493" spans="1:18" x14ac:dyDescent="0.25">
      <c r="A1493">
        <v>28564</v>
      </c>
      <c r="B1493" t="s">
        <v>62</v>
      </c>
      <c r="C1493" t="s">
        <v>63</v>
      </c>
      <c r="D1493" t="s">
        <v>50</v>
      </c>
      <c r="E1493">
        <v>16</v>
      </c>
      <c r="F1493">
        <v>51</v>
      </c>
      <c r="G1493" s="1">
        <v>42745</v>
      </c>
      <c r="I1493">
        <v>115</v>
      </c>
      <c r="J1493">
        <v>-10</v>
      </c>
      <c r="N1493" s="27" t="s">
        <v>3119</v>
      </c>
      <c r="O1493" s="27" t="s">
        <v>3120</v>
      </c>
      <c r="P1493" s="28"/>
      <c r="Q1493" s="27" t="s">
        <v>50</v>
      </c>
      <c r="R1493" s="27" t="s">
        <v>350</v>
      </c>
    </row>
    <row r="1494" spans="1:18" x14ac:dyDescent="0.25">
      <c r="A1494">
        <v>28563</v>
      </c>
      <c r="B1494" t="s">
        <v>141</v>
      </c>
      <c r="C1494" t="s">
        <v>142</v>
      </c>
      <c r="D1494" t="s">
        <v>88</v>
      </c>
      <c r="E1494">
        <v>16</v>
      </c>
      <c r="F1494">
        <v>51</v>
      </c>
      <c r="G1494" s="1">
        <v>42745</v>
      </c>
      <c r="I1494">
        <v>40.29907</v>
      </c>
      <c r="J1494">
        <v>-5</v>
      </c>
      <c r="N1494" s="25" t="s">
        <v>3121</v>
      </c>
      <c r="O1494" s="25" t="s">
        <v>3122</v>
      </c>
      <c r="P1494" s="26"/>
      <c r="Q1494" s="25" t="s">
        <v>50</v>
      </c>
      <c r="R1494" s="25" t="s">
        <v>350</v>
      </c>
    </row>
    <row r="1495" spans="1:18" x14ac:dyDescent="0.25">
      <c r="A1495">
        <v>28563</v>
      </c>
      <c r="B1495" t="s">
        <v>113</v>
      </c>
      <c r="C1495" t="s">
        <v>114</v>
      </c>
      <c r="D1495" t="s">
        <v>34</v>
      </c>
      <c r="E1495">
        <v>16</v>
      </c>
      <c r="F1495">
        <v>51</v>
      </c>
      <c r="G1495" s="1">
        <v>42745</v>
      </c>
      <c r="I1495">
        <v>257.61</v>
      </c>
      <c r="J1495">
        <v>-3</v>
      </c>
      <c r="N1495" s="27" t="s">
        <v>3123</v>
      </c>
      <c r="O1495" s="27" t="s">
        <v>3124</v>
      </c>
      <c r="P1495" s="28"/>
      <c r="Q1495" s="27" t="s">
        <v>50</v>
      </c>
      <c r="R1495" s="27" t="s">
        <v>350</v>
      </c>
    </row>
    <row r="1496" spans="1:18" x14ac:dyDescent="0.25">
      <c r="A1496">
        <v>28563</v>
      </c>
      <c r="B1496" t="s">
        <v>503</v>
      </c>
      <c r="C1496" t="s">
        <v>504</v>
      </c>
      <c r="D1496" t="s">
        <v>122</v>
      </c>
      <c r="E1496">
        <v>16</v>
      </c>
      <c r="F1496">
        <v>51</v>
      </c>
      <c r="G1496" s="1">
        <v>42745</v>
      </c>
      <c r="I1496">
        <v>148.64500000000001</v>
      </c>
      <c r="J1496">
        <v>-3</v>
      </c>
      <c r="N1496" s="25" t="s">
        <v>3125</v>
      </c>
      <c r="O1496" s="25" t="s">
        <v>3126</v>
      </c>
      <c r="P1496" s="26"/>
      <c r="Q1496" s="25" t="s">
        <v>50</v>
      </c>
      <c r="R1496" s="25" t="s">
        <v>350</v>
      </c>
    </row>
    <row r="1497" spans="1:18" x14ac:dyDescent="0.25">
      <c r="A1497">
        <v>28562</v>
      </c>
      <c r="B1497" t="s">
        <v>62</v>
      </c>
      <c r="C1497" t="s">
        <v>63</v>
      </c>
      <c r="D1497" t="s">
        <v>50</v>
      </c>
      <c r="E1497">
        <v>19</v>
      </c>
      <c r="F1497">
        <v>51</v>
      </c>
      <c r="G1497" s="1">
        <v>42745</v>
      </c>
      <c r="I1497">
        <v>115</v>
      </c>
      <c r="J1497">
        <v>-5</v>
      </c>
      <c r="N1497" s="27" t="s">
        <v>3127</v>
      </c>
      <c r="O1497" s="27" t="s">
        <v>3128</v>
      </c>
      <c r="P1497" s="28"/>
      <c r="Q1497" s="27" t="s">
        <v>50</v>
      </c>
      <c r="R1497" s="27" t="s">
        <v>350</v>
      </c>
    </row>
    <row r="1498" spans="1:18" x14ac:dyDescent="0.25">
      <c r="A1498">
        <v>28561</v>
      </c>
      <c r="B1498" t="s">
        <v>245</v>
      </c>
      <c r="C1498" t="s">
        <v>246</v>
      </c>
      <c r="D1498" t="s">
        <v>88</v>
      </c>
      <c r="E1498">
        <v>19</v>
      </c>
      <c r="F1498">
        <v>51</v>
      </c>
      <c r="G1498" s="1">
        <v>42745</v>
      </c>
      <c r="I1498">
        <v>56.007533000000002</v>
      </c>
      <c r="J1498">
        <v>-3</v>
      </c>
      <c r="N1498" s="25" t="s">
        <v>3129</v>
      </c>
      <c r="O1498" s="25" t="s">
        <v>3130</v>
      </c>
      <c r="P1498" s="26"/>
      <c r="Q1498" s="25" t="s">
        <v>50</v>
      </c>
      <c r="R1498" s="25" t="s">
        <v>350</v>
      </c>
    </row>
    <row r="1499" spans="1:18" x14ac:dyDescent="0.25">
      <c r="A1499">
        <v>28561</v>
      </c>
      <c r="B1499" t="s">
        <v>966</v>
      </c>
      <c r="C1499" t="s">
        <v>967</v>
      </c>
      <c r="D1499" t="s">
        <v>85</v>
      </c>
      <c r="E1499">
        <v>19</v>
      </c>
      <c r="F1499">
        <v>51</v>
      </c>
      <c r="G1499" s="1">
        <v>42745</v>
      </c>
      <c r="I1499">
        <v>45.392783000000001</v>
      </c>
      <c r="J1499">
        <v>-5</v>
      </c>
      <c r="N1499" s="27" t="s">
        <v>3131</v>
      </c>
      <c r="O1499" s="27" t="s">
        <v>3132</v>
      </c>
      <c r="P1499" s="28"/>
      <c r="Q1499" s="27" t="s">
        <v>33</v>
      </c>
      <c r="R1499" s="27" t="s">
        <v>349</v>
      </c>
    </row>
    <row r="1500" spans="1:18" x14ac:dyDescent="0.25">
      <c r="A1500">
        <v>28561</v>
      </c>
      <c r="B1500" t="s">
        <v>373</v>
      </c>
      <c r="C1500" t="s">
        <v>374</v>
      </c>
      <c r="D1500" t="s">
        <v>34</v>
      </c>
      <c r="E1500">
        <v>19</v>
      </c>
      <c r="F1500">
        <v>51</v>
      </c>
      <c r="G1500" s="1">
        <v>42745</v>
      </c>
      <c r="I1500">
        <v>596.13</v>
      </c>
      <c r="J1500">
        <v>-1</v>
      </c>
      <c r="N1500" s="25" t="s">
        <v>3133</v>
      </c>
      <c r="O1500" s="25" t="s">
        <v>3134</v>
      </c>
      <c r="P1500" s="26"/>
      <c r="Q1500" s="25" t="s">
        <v>2898</v>
      </c>
      <c r="R1500" s="25"/>
    </row>
    <row r="1501" spans="1:18" x14ac:dyDescent="0.25">
      <c r="A1501">
        <v>28560</v>
      </c>
      <c r="B1501" t="s">
        <v>425</v>
      </c>
      <c r="C1501" t="s">
        <v>426</v>
      </c>
      <c r="D1501" t="s">
        <v>461</v>
      </c>
      <c r="E1501" t="s">
        <v>64</v>
      </c>
      <c r="F1501">
        <v>51</v>
      </c>
      <c r="G1501" s="1">
        <v>42745</v>
      </c>
      <c r="I1501">
        <v>45.57</v>
      </c>
      <c r="J1501">
        <v>-1</v>
      </c>
      <c r="N1501" s="27" t="s">
        <v>3135</v>
      </c>
      <c r="O1501" s="27" t="s">
        <v>3136</v>
      </c>
      <c r="P1501" s="28"/>
      <c r="Q1501" s="27" t="s">
        <v>50</v>
      </c>
      <c r="R1501" s="27" t="s">
        <v>350</v>
      </c>
    </row>
    <row r="1502" spans="1:18" x14ac:dyDescent="0.25">
      <c r="A1502">
        <v>28560</v>
      </c>
      <c r="B1502" t="s">
        <v>419</v>
      </c>
      <c r="C1502" t="s">
        <v>420</v>
      </c>
      <c r="D1502" t="s">
        <v>461</v>
      </c>
      <c r="E1502" t="s">
        <v>64</v>
      </c>
      <c r="F1502">
        <v>51</v>
      </c>
      <c r="G1502" s="1">
        <v>42745</v>
      </c>
      <c r="I1502">
        <v>47.813172000000002</v>
      </c>
      <c r="J1502">
        <v>-1</v>
      </c>
      <c r="N1502" s="25" t="s">
        <v>3137</v>
      </c>
      <c r="O1502" s="25" t="s">
        <v>3138</v>
      </c>
      <c r="P1502" s="26"/>
      <c r="Q1502" s="25" t="s">
        <v>21</v>
      </c>
      <c r="R1502" s="25" t="s">
        <v>348</v>
      </c>
    </row>
    <row r="1503" spans="1:18" x14ac:dyDescent="0.25">
      <c r="A1503">
        <v>28560</v>
      </c>
      <c r="B1503" t="s">
        <v>423</v>
      </c>
      <c r="C1503" t="s">
        <v>424</v>
      </c>
      <c r="D1503" t="s">
        <v>461</v>
      </c>
      <c r="E1503" t="s">
        <v>64</v>
      </c>
      <c r="F1503">
        <v>51</v>
      </c>
      <c r="G1503" s="1">
        <v>42745</v>
      </c>
      <c r="I1503">
        <v>47.813172000000002</v>
      </c>
      <c r="J1503">
        <v>-1</v>
      </c>
      <c r="N1503" s="27" t="s">
        <v>3139</v>
      </c>
      <c r="O1503" s="27" t="s">
        <v>3140</v>
      </c>
      <c r="P1503" s="28"/>
      <c r="Q1503" s="27" t="s">
        <v>21</v>
      </c>
      <c r="R1503" s="27" t="s">
        <v>348</v>
      </c>
    </row>
    <row r="1504" spans="1:18" x14ac:dyDescent="0.25">
      <c r="A1504">
        <v>28560</v>
      </c>
      <c r="B1504" t="s">
        <v>421</v>
      </c>
      <c r="C1504" t="s">
        <v>422</v>
      </c>
      <c r="D1504" t="s">
        <v>461</v>
      </c>
      <c r="E1504" t="s">
        <v>64</v>
      </c>
      <c r="F1504">
        <v>51</v>
      </c>
      <c r="G1504" s="1">
        <v>42745</v>
      </c>
      <c r="I1504">
        <v>47.813172000000002</v>
      </c>
      <c r="J1504">
        <v>-1</v>
      </c>
      <c r="N1504" s="25" t="s">
        <v>3141</v>
      </c>
      <c r="O1504" s="25" t="s">
        <v>3142</v>
      </c>
      <c r="P1504" s="26"/>
      <c r="Q1504" s="25" t="s">
        <v>33</v>
      </c>
      <c r="R1504" s="25" t="s">
        <v>349</v>
      </c>
    </row>
    <row r="1505" spans="1:18" x14ac:dyDescent="0.25">
      <c r="A1505">
        <v>28559</v>
      </c>
      <c r="B1505" t="s">
        <v>513</v>
      </c>
      <c r="C1505" t="s">
        <v>514</v>
      </c>
      <c r="D1505" t="s">
        <v>85</v>
      </c>
      <c r="E1505">
        <v>488</v>
      </c>
      <c r="F1505">
        <v>51</v>
      </c>
      <c r="G1505" s="1">
        <v>42745</v>
      </c>
      <c r="I1505">
        <v>28.21</v>
      </c>
      <c r="J1505">
        <v>-10</v>
      </c>
      <c r="N1505" s="27" t="s">
        <v>3143</v>
      </c>
      <c r="O1505" s="27" t="s">
        <v>3144</v>
      </c>
      <c r="P1505" s="28"/>
      <c r="Q1505" s="27" t="s">
        <v>3145</v>
      </c>
      <c r="R1505" s="27" t="s">
        <v>348</v>
      </c>
    </row>
    <row r="1506" spans="1:18" x14ac:dyDescent="0.25">
      <c r="A1506">
        <v>28559</v>
      </c>
      <c r="B1506" t="s">
        <v>357</v>
      </c>
      <c r="C1506" t="s">
        <v>358</v>
      </c>
      <c r="D1506" t="s">
        <v>88</v>
      </c>
      <c r="E1506">
        <v>488</v>
      </c>
      <c r="F1506">
        <v>51</v>
      </c>
      <c r="G1506" s="1">
        <v>42745</v>
      </c>
      <c r="I1506">
        <v>40.29907</v>
      </c>
      <c r="J1506">
        <v>-5</v>
      </c>
      <c r="N1506" s="25" t="s">
        <v>3146</v>
      </c>
      <c r="O1506" s="25" t="s">
        <v>3147</v>
      </c>
      <c r="P1506" s="26"/>
      <c r="Q1506" s="25" t="s">
        <v>50</v>
      </c>
      <c r="R1506" s="25" t="s">
        <v>350</v>
      </c>
    </row>
    <row r="1507" spans="1:18" x14ac:dyDescent="0.25">
      <c r="A1507">
        <v>28559</v>
      </c>
      <c r="B1507" t="s">
        <v>673</v>
      </c>
      <c r="C1507" t="s">
        <v>674</v>
      </c>
      <c r="D1507" t="s">
        <v>193</v>
      </c>
      <c r="E1507">
        <v>488</v>
      </c>
      <c r="F1507">
        <v>51</v>
      </c>
      <c r="G1507" s="1">
        <v>42745</v>
      </c>
      <c r="I1507">
        <v>43.070160000000001</v>
      </c>
      <c r="J1507">
        <v>-4</v>
      </c>
      <c r="N1507" s="27" t="s">
        <v>3148</v>
      </c>
      <c r="O1507" s="27" t="s">
        <v>3149</v>
      </c>
      <c r="P1507" s="28"/>
      <c r="Q1507" s="27" t="s">
        <v>50</v>
      </c>
      <c r="R1507" s="27" t="s">
        <v>350</v>
      </c>
    </row>
    <row r="1508" spans="1:18" x14ac:dyDescent="0.25">
      <c r="A1508">
        <v>28559</v>
      </c>
      <c r="B1508" t="s">
        <v>326</v>
      </c>
      <c r="C1508" t="s">
        <v>327</v>
      </c>
      <c r="D1508" t="s">
        <v>117</v>
      </c>
      <c r="E1508">
        <v>488</v>
      </c>
      <c r="F1508">
        <v>51</v>
      </c>
      <c r="G1508" s="1">
        <v>42745</v>
      </c>
      <c r="I1508">
        <v>43.4</v>
      </c>
      <c r="J1508">
        <v>-1</v>
      </c>
      <c r="N1508" s="25" t="s">
        <v>3150</v>
      </c>
      <c r="O1508" s="25" t="s">
        <v>3151</v>
      </c>
      <c r="P1508" s="26"/>
      <c r="Q1508" s="25" t="s">
        <v>21</v>
      </c>
      <c r="R1508" s="25" t="s">
        <v>348</v>
      </c>
    </row>
    <row r="1509" spans="1:18" x14ac:dyDescent="0.25">
      <c r="A1509">
        <v>28559</v>
      </c>
      <c r="B1509" t="s">
        <v>251</v>
      </c>
      <c r="C1509" t="s">
        <v>588</v>
      </c>
      <c r="D1509" t="s">
        <v>97</v>
      </c>
      <c r="E1509">
        <v>488</v>
      </c>
      <c r="F1509">
        <v>51</v>
      </c>
      <c r="G1509" s="1">
        <v>42745</v>
      </c>
      <c r="I1509">
        <v>116.868351</v>
      </c>
      <c r="J1509">
        <v>-1</v>
      </c>
      <c r="N1509" s="27" t="s">
        <v>3152</v>
      </c>
      <c r="O1509" s="27" t="s">
        <v>3153</v>
      </c>
      <c r="P1509" s="28"/>
      <c r="Q1509" s="27" t="s">
        <v>50</v>
      </c>
      <c r="R1509" s="27" t="s">
        <v>350</v>
      </c>
    </row>
    <row r="1510" spans="1:18" x14ac:dyDescent="0.25">
      <c r="A1510">
        <v>28559</v>
      </c>
      <c r="B1510" t="s">
        <v>72</v>
      </c>
      <c r="C1510" t="s">
        <v>73</v>
      </c>
      <c r="D1510" t="s">
        <v>34</v>
      </c>
      <c r="E1510">
        <v>488</v>
      </c>
      <c r="F1510">
        <v>51</v>
      </c>
      <c r="G1510" s="1">
        <v>42745</v>
      </c>
      <c r="I1510">
        <v>122.639628</v>
      </c>
      <c r="J1510">
        <v>-2</v>
      </c>
      <c r="N1510" s="25" t="s">
        <v>3154</v>
      </c>
      <c r="O1510" s="25" t="s">
        <v>3155</v>
      </c>
      <c r="P1510" s="26"/>
      <c r="Q1510" s="25" t="s">
        <v>50</v>
      </c>
      <c r="R1510" s="25" t="s">
        <v>350</v>
      </c>
    </row>
    <row r="1511" spans="1:18" x14ac:dyDescent="0.25">
      <c r="A1511">
        <v>28559</v>
      </c>
      <c r="B1511" t="s">
        <v>968</v>
      </c>
      <c r="C1511" t="s">
        <v>969</v>
      </c>
      <c r="D1511" t="s">
        <v>85</v>
      </c>
      <c r="E1511">
        <v>488</v>
      </c>
      <c r="F1511">
        <v>51</v>
      </c>
      <c r="G1511" s="1">
        <v>42745</v>
      </c>
      <c r="I1511">
        <v>38.993231000000002</v>
      </c>
      <c r="J1511">
        <v>-3</v>
      </c>
      <c r="N1511" s="27" t="s">
        <v>3156</v>
      </c>
      <c r="O1511" s="27" t="s">
        <v>3157</v>
      </c>
      <c r="P1511" s="28"/>
      <c r="Q1511" s="27" t="s">
        <v>33</v>
      </c>
      <c r="R1511" s="27" t="s">
        <v>349</v>
      </c>
    </row>
    <row r="1512" spans="1:18" x14ac:dyDescent="0.25">
      <c r="A1512">
        <v>28559</v>
      </c>
      <c r="B1512" t="s">
        <v>143</v>
      </c>
      <c r="C1512" t="s">
        <v>144</v>
      </c>
      <c r="D1512" t="s">
        <v>50</v>
      </c>
      <c r="E1512">
        <v>488</v>
      </c>
      <c r="F1512">
        <v>51</v>
      </c>
      <c r="G1512" s="1">
        <v>42745</v>
      </c>
      <c r="I1512">
        <v>8.68</v>
      </c>
      <c r="J1512">
        <v>-2</v>
      </c>
      <c r="N1512" s="25" t="s">
        <v>3158</v>
      </c>
      <c r="O1512" s="25" t="s">
        <v>3159</v>
      </c>
      <c r="P1512" s="26"/>
      <c r="Q1512" s="25" t="s">
        <v>1466</v>
      </c>
      <c r="R1512" s="25" t="s">
        <v>350</v>
      </c>
    </row>
    <row r="1513" spans="1:18" x14ac:dyDescent="0.25">
      <c r="A1513">
        <v>28559</v>
      </c>
      <c r="B1513" t="s">
        <v>118</v>
      </c>
      <c r="C1513" t="s">
        <v>119</v>
      </c>
      <c r="D1513" t="s">
        <v>21</v>
      </c>
      <c r="E1513">
        <v>488</v>
      </c>
      <c r="F1513">
        <v>51</v>
      </c>
      <c r="G1513" s="1">
        <v>42745</v>
      </c>
      <c r="I1513">
        <v>216.99565999999999</v>
      </c>
      <c r="J1513">
        <v>-3</v>
      </c>
      <c r="N1513" s="27" t="s">
        <v>3160</v>
      </c>
      <c r="O1513" s="27" t="s">
        <v>1842</v>
      </c>
      <c r="P1513" s="28"/>
      <c r="Q1513" s="27" t="s">
        <v>85</v>
      </c>
      <c r="R1513" s="27" t="s">
        <v>350</v>
      </c>
    </row>
    <row r="1514" spans="1:18" x14ac:dyDescent="0.25">
      <c r="A1514">
        <v>28559</v>
      </c>
      <c r="B1514" t="s">
        <v>531</v>
      </c>
      <c r="C1514" t="s">
        <v>532</v>
      </c>
      <c r="D1514" t="s">
        <v>44</v>
      </c>
      <c r="E1514">
        <v>488</v>
      </c>
      <c r="F1514">
        <v>51</v>
      </c>
      <c r="G1514" s="1">
        <v>42745</v>
      </c>
      <c r="I1514">
        <v>340.69</v>
      </c>
      <c r="J1514">
        <v>-1</v>
      </c>
      <c r="N1514" s="25" t="s">
        <v>3161</v>
      </c>
      <c r="O1514" s="25" t="s">
        <v>3162</v>
      </c>
      <c r="P1514" s="26"/>
      <c r="Q1514" s="25" t="s">
        <v>21</v>
      </c>
      <c r="R1514" s="25" t="s">
        <v>348</v>
      </c>
    </row>
    <row r="1515" spans="1:18" x14ac:dyDescent="0.25">
      <c r="A1515">
        <v>28559</v>
      </c>
      <c r="B1515" t="s">
        <v>283</v>
      </c>
      <c r="C1515" t="s">
        <v>284</v>
      </c>
      <c r="D1515" t="s">
        <v>100</v>
      </c>
      <c r="E1515">
        <v>488</v>
      </c>
      <c r="F1515">
        <v>51</v>
      </c>
      <c r="G1515" s="1">
        <v>42745</v>
      </c>
      <c r="I1515">
        <v>334.61399999999998</v>
      </c>
      <c r="J1515">
        <v>-1</v>
      </c>
      <c r="N1515" s="27" t="s">
        <v>3163</v>
      </c>
      <c r="O1515" s="27" t="s">
        <v>3164</v>
      </c>
      <c r="P1515" s="28"/>
      <c r="Q1515" s="27" t="s">
        <v>50</v>
      </c>
      <c r="R1515" s="27" t="s">
        <v>350</v>
      </c>
    </row>
    <row r="1516" spans="1:18" x14ac:dyDescent="0.25">
      <c r="A1516">
        <v>28559</v>
      </c>
      <c r="B1516" t="s">
        <v>228</v>
      </c>
      <c r="C1516" t="s">
        <v>229</v>
      </c>
      <c r="D1516" t="s">
        <v>462</v>
      </c>
      <c r="E1516">
        <v>488</v>
      </c>
      <c r="F1516">
        <v>51</v>
      </c>
      <c r="G1516" s="1">
        <v>42745</v>
      </c>
      <c r="I1516">
        <v>15</v>
      </c>
      <c r="J1516">
        <v>-5</v>
      </c>
      <c r="N1516" s="25" t="s">
        <v>3165</v>
      </c>
      <c r="O1516" s="25" t="s">
        <v>3166</v>
      </c>
      <c r="P1516" s="26"/>
      <c r="Q1516" s="25" t="s">
        <v>50</v>
      </c>
      <c r="R1516" s="25" t="s">
        <v>350</v>
      </c>
    </row>
    <row r="1517" spans="1:18" x14ac:dyDescent="0.25">
      <c r="A1517">
        <v>28559</v>
      </c>
      <c r="B1517" t="s">
        <v>970</v>
      </c>
      <c r="C1517" t="s">
        <v>971</v>
      </c>
      <c r="D1517" t="s">
        <v>447</v>
      </c>
      <c r="E1517">
        <v>488</v>
      </c>
      <c r="F1517">
        <v>51</v>
      </c>
      <c r="G1517" s="1">
        <v>42745</v>
      </c>
      <c r="I1517">
        <v>44.556609999999999</v>
      </c>
      <c r="J1517">
        <v>-5</v>
      </c>
      <c r="N1517" s="27" t="s">
        <v>3167</v>
      </c>
      <c r="O1517" s="27" t="s">
        <v>3168</v>
      </c>
      <c r="P1517" s="28"/>
      <c r="Q1517" s="27" t="s">
        <v>50</v>
      </c>
      <c r="R1517" s="27" t="s">
        <v>350</v>
      </c>
    </row>
    <row r="1518" spans="1:18" x14ac:dyDescent="0.25">
      <c r="A1518">
        <v>28559</v>
      </c>
      <c r="B1518" t="s">
        <v>972</v>
      </c>
      <c r="C1518" t="s">
        <v>973</v>
      </c>
      <c r="D1518" t="s">
        <v>85</v>
      </c>
      <c r="E1518">
        <v>488</v>
      </c>
      <c r="F1518">
        <v>51</v>
      </c>
      <c r="G1518" s="1">
        <v>42745</v>
      </c>
      <c r="I1518">
        <v>54.394666999999998</v>
      </c>
      <c r="J1518">
        <v>-5</v>
      </c>
      <c r="N1518" s="25" t="s">
        <v>3169</v>
      </c>
      <c r="O1518" s="25" t="s">
        <v>3170</v>
      </c>
      <c r="P1518" s="26"/>
      <c r="Q1518" s="25" t="s">
        <v>1810</v>
      </c>
      <c r="R1518" s="25" t="s">
        <v>339</v>
      </c>
    </row>
    <row r="1519" spans="1:18" x14ac:dyDescent="0.25">
      <c r="A1519">
        <v>28559</v>
      </c>
      <c r="B1519" t="s">
        <v>419</v>
      </c>
      <c r="C1519" t="s">
        <v>420</v>
      </c>
      <c r="D1519" t="s">
        <v>461</v>
      </c>
      <c r="E1519">
        <v>488</v>
      </c>
      <c r="F1519">
        <v>51</v>
      </c>
      <c r="G1519" s="1">
        <v>42745</v>
      </c>
      <c r="I1519">
        <v>38.464146999999997</v>
      </c>
      <c r="J1519">
        <v>-5</v>
      </c>
      <c r="N1519" s="27" t="s">
        <v>3171</v>
      </c>
      <c r="O1519" s="27" t="s">
        <v>3172</v>
      </c>
      <c r="P1519" s="28"/>
      <c r="Q1519" s="27" t="s">
        <v>1072</v>
      </c>
      <c r="R1519" s="27" t="s">
        <v>350</v>
      </c>
    </row>
    <row r="1520" spans="1:18" x14ac:dyDescent="0.25">
      <c r="A1520">
        <v>28559</v>
      </c>
      <c r="B1520" t="s">
        <v>423</v>
      </c>
      <c r="C1520" t="s">
        <v>424</v>
      </c>
      <c r="D1520" t="s">
        <v>461</v>
      </c>
      <c r="E1520">
        <v>488</v>
      </c>
      <c r="F1520">
        <v>51</v>
      </c>
      <c r="G1520" s="1">
        <v>42745</v>
      </c>
      <c r="I1520">
        <v>38.464146999999997</v>
      </c>
      <c r="J1520">
        <v>-5</v>
      </c>
      <c r="N1520" s="25" t="s">
        <v>3173</v>
      </c>
      <c r="O1520" s="25" t="s">
        <v>3174</v>
      </c>
      <c r="P1520" s="26"/>
      <c r="Q1520" s="25" t="s">
        <v>21</v>
      </c>
      <c r="R1520" s="25" t="s">
        <v>348</v>
      </c>
    </row>
    <row r="1521" spans="1:18" x14ac:dyDescent="0.25">
      <c r="A1521">
        <v>28559</v>
      </c>
      <c r="B1521" t="s">
        <v>421</v>
      </c>
      <c r="C1521" t="s">
        <v>422</v>
      </c>
      <c r="D1521" t="s">
        <v>461</v>
      </c>
      <c r="E1521">
        <v>488</v>
      </c>
      <c r="F1521">
        <v>51</v>
      </c>
      <c r="G1521" s="1">
        <v>42745</v>
      </c>
      <c r="I1521">
        <v>38.464146999999997</v>
      </c>
      <c r="J1521">
        <v>-5</v>
      </c>
      <c r="N1521" s="27" t="s">
        <v>3175</v>
      </c>
      <c r="O1521" s="27" t="s">
        <v>3176</v>
      </c>
      <c r="P1521" s="28"/>
      <c r="Q1521" s="27" t="s">
        <v>1810</v>
      </c>
      <c r="R1521" s="27" t="s">
        <v>339</v>
      </c>
    </row>
    <row r="1522" spans="1:18" x14ac:dyDescent="0.25">
      <c r="A1522">
        <v>28559</v>
      </c>
      <c r="B1522" t="s">
        <v>425</v>
      </c>
      <c r="C1522" t="s">
        <v>426</v>
      </c>
      <c r="D1522" t="s">
        <v>461</v>
      </c>
      <c r="E1522">
        <v>488</v>
      </c>
      <c r="F1522">
        <v>51</v>
      </c>
      <c r="G1522" s="1">
        <v>42745</v>
      </c>
      <c r="I1522">
        <v>38.464146999999997</v>
      </c>
      <c r="J1522">
        <v>-8</v>
      </c>
      <c r="N1522" s="25" t="s">
        <v>3177</v>
      </c>
      <c r="O1522" s="25" t="s">
        <v>3178</v>
      </c>
      <c r="P1522" s="26"/>
      <c r="Q1522" s="25" t="s">
        <v>1810</v>
      </c>
      <c r="R1522" s="25" t="s">
        <v>339</v>
      </c>
    </row>
    <row r="1523" spans="1:18" x14ac:dyDescent="0.25">
      <c r="A1523">
        <v>28559</v>
      </c>
      <c r="B1523" t="s">
        <v>53</v>
      </c>
      <c r="C1523" t="s">
        <v>54</v>
      </c>
      <c r="D1523" t="s">
        <v>17</v>
      </c>
      <c r="E1523">
        <v>488</v>
      </c>
      <c r="F1523">
        <v>51</v>
      </c>
      <c r="G1523" s="1">
        <v>42745</v>
      </c>
      <c r="I1523">
        <v>22</v>
      </c>
      <c r="J1523">
        <v>-5</v>
      </c>
      <c r="N1523" s="27" t="s">
        <v>3179</v>
      </c>
      <c r="O1523" s="27" t="s">
        <v>3180</v>
      </c>
      <c r="P1523" s="28"/>
      <c r="Q1523" s="27" t="s">
        <v>50</v>
      </c>
      <c r="R1523" s="27" t="s">
        <v>350</v>
      </c>
    </row>
    <row r="1524" spans="1:18" x14ac:dyDescent="0.25">
      <c r="A1524">
        <v>28559</v>
      </c>
      <c r="B1524" t="s">
        <v>55</v>
      </c>
      <c r="C1524" t="s">
        <v>56</v>
      </c>
      <c r="D1524" t="s">
        <v>17</v>
      </c>
      <c r="E1524">
        <v>488</v>
      </c>
      <c r="F1524">
        <v>51</v>
      </c>
      <c r="G1524" s="1">
        <v>42745</v>
      </c>
      <c r="I1524">
        <v>22</v>
      </c>
      <c r="J1524">
        <v>-5</v>
      </c>
      <c r="N1524" s="25" t="s">
        <v>3181</v>
      </c>
      <c r="O1524" s="25" t="s">
        <v>3182</v>
      </c>
      <c r="P1524" s="26"/>
      <c r="Q1524" s="25" t="s">
        <v>21</v>
      </c>
      <c r="R1524" s="25" t="s">
        <v>348</v>
      </c>
    </row>
    <row r="1525" spans="1:18" x14ac:dyDescent="0.25">
      <c r="A1525">
        <v>28559</v>
      </c>
      <c r="B1525" t="s">
        <v>57</v>
      </c>
      <c r="C1525" t="s">
        <v>58</v>
      </c>
      <c r="D1525" t="s">
        <v>17</v>
      </c>
      <c r="E1525">
        <v>488</v>
      </c>
      <c r="F1525">
        <v>51</v>
      </c>
      <c r="G1525" s="1">
        <v>42745</v>
      </c>
      <c r="I1525">
        <v>22</v>
      </c>
      <c r="J1525">
        <v>-5</v>
      </c>
      <c r="N1525" s="27" t="s">
        <v>3183</v>
      </c>
      <c r="O1525" s="27" t="s">
        <v>3184</v>
      </c>
      <c r="P1525" s="28"/>
      <c r="Q1525" s="27" t="s">
        <v>88</v>
      </c>
      <c r="R1525" s="27" t="s">
        <v>348</v>
      </c>
    </row>
    <row r="1526" spans="1:18" x14ac:dyDescent="0.25">
      <c r="A1526">
        <v>28559</v>
      </c>
      <c r="B1526" t="s">
        <v>238</v>
      </c>
      <c r="C1526" t="s">
        <v>237</v>
      </c>
      <c r="D1526" t="s">
        <v>17</v>
      </c>
      <c r="E1526">
        <v>488</v>
      </c>
      <c r="F1526">
        <v>51</v>
      </c>
      <c r="G1526" s="1">
        <v>42745</v>
      </c>
      <c r="I1526">
        <v>22</v>
      </c>
      <c r="J1526">
        <v>-5</v>
      </c>
      <c r="N1526" s="25" t="s">
        <v>3185</v>
      </c>
      <c r="O1526" s="25" t="s">
        <v>3186</v>
      </c>
      <c r="P1526" s="26"/>
      <c r="Q1526" s="25" t="s">
        <v>50</v>
      </c>
      <c r="R1526" s="25" t="s">
        <v>350</v>
      </c>
    </row>
    <row r="1527" spans="1:18" x14ac:dyDescent="0.25">
      <c r="A1527">
        <v>28559</v>
      </c>
      <c r="B1527" t="s">
        <v>15</v>
      </c>
      <c r="C1527" t="s">
        <v>16</v>
      </c>
      <c r="D1527" t="s">
        <v>17</v>
      </c>
      <c r="E1527">
        <v>488</v>
      </c>
      <c r="F1527">
        <v>51</v>
      </c>
      <c r="G1527" s="1">
        <v>42745</v>
      </c>
      <c r="I1527">
        <v>22</v>
      </c>
      <c r="J1527">
        <v>-2</v>
      </c>
      <c r="N1527" s="27" t="s">
        <v>3187</v>
      </c>
      <c r="O1527" s="27" t="s">
        <v>3188</v>
      </c>
      <c r="P1527" s="28"/>
      <c r="Q1527" s="27" t="s">
        <v>682</v>
      </c>
      <c r="R1527" s="27" t="s">
        <v>350</v>
      </c>
    </row>
    <row r="1528" spans="1:18" x14ac:dyDescent="0.25">
      <c r="A1528">
        <v>28558</v>
      </c>
      <c r="B1528" t="s">
        <v>852</v>
      </c>
      <c r="C1528" t="s">
        <v>853</v>
      </c>
      <c r="D1528" t="s">
        <v>88</v>
      </c>
      <c r="E1528">
        <v>517</v>
      </c>
      <c r="F1528">
        <v>51</v>
      </c>
      <c r="G1528" s="1">
        <v>42745</v>
      </c>
      <c r="I1528">
        <v>113.28919</v>
      </c>
      <c r="J1528">
        <v>-1</v>
      </c>
      <c r="N1528" s="25" t="s">
        <v>3189</v>
      </c>
      <c r="O1528" s="25" t="s">
        <v>3190</v>
      </c>
      <c r="P1528" s="26"/>
      <c r="Q1528" s="25" t="s">
        <v>33</v>
      </c>
      <c r="R1528" s="25" t="s">
        <v>349</v>
      </c>
    </row>
    <row r="1529" spans="1:18" x14ac:dyDescent="0.25">
      <c r="A1529">
        <v>28558</v>
      </c>
      <c r="B1529" t="s">
        <v>145</v>
      </c>
      <c r="C1529" t="s">
        <v>146</v>
      </c>
      <c r="D1529" t="s">
        <v>41</v>
      </c>
      <c r="E1529">
        <v>517</v>
      </c>
      <c r="F1529">
        <v>51</v>
      </c>
      <c r="G1529" s="1">
        <v>42745</v>
      </c>
      <c r="I1529">
        <v>27.125</v>
      </c>
      <c r="J1529">
        <v>-1</v>
      </c>
      <c r="N1529" s="27" t="s">
        <v>3191</v>
      </c>
      <c r="O1529" s="27" t="s">
        <v>3192</v>
      </c>
      <c r="P1529" s="28"/>
      <c r="Q1529" s="27" t="s">
        <v>17</v>
      </c>
      <c r="R1529" s="27" t="s">
        <v>339</v>
      </c>
    </row>
    <row r="1530" spans="1:18" x14ac:dyDescent="0.25">
      <c r="A1530">
        <v>28558</v>
      </c>
      <c r="B1530" t="s">
        <v>123</v>
      </c>
      <c r="C1530" t="s">
        <v>124</v>
      </c>
      <c r="D1530" t="s">
        <v>44</v>
      </c>
      <c r="E1530">
        <v>517</v>
      </c>
      <c r="F1530">
        <v>51</v>
      </c>
      <c r="G1530" s="1">
        <v>42745</v>
      </c>
      <c r="I1530">
        <v>142.22686300000001</v>
      </c>
      <c r="J1530">
        <v>-1</v>
      </c>
      <c r="N1530" s="25" t="s">
        <v>3193</v>
      </c>
      <c r="O1530" s="25" t="s">
        <v>3194</v>
      </c>
      <c r="P1530" s="26"/>
      <c r="Q1530" s="25" t="s">
        <v>50</v>
      </c>
      <c r="R1530" s="25" t="s">
        <v>350</v>
      </c>
    </row>
    <row r="1531" spans="1:18" x14ac:dyDescent="0.25">
      <c r="A1531">
        <v>28557</v>
      </c>
      <c r="B1531" t="s">
        <v>155</v>
      </c>
      <c r="C1531" t="s">
        <v>156</v>
      </c>
      <c r="D1531" t="s">
        <v>100</v>
      </c>
      <c r="E1531">
        <v>466</v>
      </c>
      <c r="F1531">
        <v>51</v>
      </c>
      <c r="G1531" s="1">
        <v>42745</v>
      </c>
      <c r="H1531">
        <v>1</v>
      </c>
      <c r="I1531">
        <v>205.72685000000001</v>
      </c>
      <c r="J1531">
        <v>-2</v>
      </c>
      <c r="N1531" s="27" t="s">
        <v>3195</v>
      </c>
      <c r="O1531" s="27" t="s">
        <v>3196</v>
      </c>
      <c r="P1531" s="28"/>
      <c r="Q1531" s="27" t="s">
        <v>100</v>
      </c>
      <c r="R1531" s="27" t="s">
        <v>348</v>
      </c>
    </row>
    <row r="1532" spans="1:18" x14ac:dyDescent="0.25">
      <c r="A1532">
        <v>28556</v>
      </c>
      <c r="B1532" t="s">
        <v>207</v>
      </c>
      <c r="C1532" t="s">
        <v>208</v>
      </c>
      <c r="D1532" t="s">
        <v>34</v>
      </c>
      <c r="E1532">
        <v>519</v>
      </c>
      <c r="F1532">
        <v>51</v>
      </c>
      <c r="G1532" s="1">
        <v>42745</v>
      </c>
      <c r="I1532">
        <v>233.37078700000001</v>
      </c>
      <c r="J1532">
        <v>-2</v>
      </c>
      <c r="N1532" s="25" t="s">
        <v>3197</v>
      </c>
      <c r="O1532" s="25" t="s">
        <v>3198</v>
      </c>
      <c r="P1532" s="26"/>
      <c r="Q1532" s="25" t="s">
        <v>33</v>
      </c>
      <c r="R1532" s="25" t="s">
        <v>349</v>
      </c>
    </row>
    <row r="1533" spans="1:18" x14ac:dyDescent="0.25">
      <c r="A1533">
        <v>28556</v>
      </c>
      <c r="B1533" t="s">
        <v>445</v>
      </c>
      <c r="C1533" t="s">
        <v>170</v>
      </c>
      <c r="D1533" t="s">
        <v>97</v>
      </c>
      <c r="E1533">
        <v>519</v>
      </c>
      <c r="F1533">
        <v>51</v>
      </c>
      <c r="G1533" s="1">
        <v>42745</v>
      </c>
      <c r="I1533">
        <v>137.148876</v>
      </c>
      <c r="J1533">
        <v>-5</v>
      </c>
      <c r="N1533" s="27" t="s">
        <v>3199</v>
      </c>
      <c r="O1533" s="27" t="s">
        <v>3200</v>
      </c>
      <c r="P1533" s="28"/>
      <c r="Q1533" s="27" t="s">
        <v>50</v>
      </c>
      <c r="R1533" s="27" t="s">
        <v>350</v>
      </c>
    </row>
    <row r="1534" spans="1:18" x14ac:dyDescent="0.25">
      <c r="A1534">
        <v>28555</v>
      </c>
      <c r="B1534" t="s">
        <v>457</v>
      </c>
      <c r="C1534" t="s">
        <v>458</v>
      </c>
      <c r="D1534" t="s">
        <v>34</v>
      </c>
      <c r="E1534" t="s">
        <v>64</v>
      </c>
      <c r="F1534">
        <v>51</v>
      </c>
      <c r="G1534" s="1">
        <v>42745</v>
      </c>
      <c r="H1534">
        <v>1</v>
      </c>
      <c r="I1534">
        <v>241.382023</v>
      </c>
      <c r="J1534">
        <v>-1</v>
      </c>
      <c r="N1534" s="25" t="s">
        <v>3201</v>
      </c>
      <c r="O1534" s="25" t="s">
        <v>3202</v>
      </c>
      <c r="P1534" s="26"/>
      <c r="Q1534" s="25" t="s">
        <v>50</v>
      </c>
      <c r="R1534" s="25" t="s">
        <v>350</v>
      </c>
    </row>
    <row r="1535" spans="1:18" x14ac:dyDescent="0.25">
      <c r="A1535">
        <v>28554</v>
      </c>
      <c r="B1535" t="s">
        <v>26</v>
      </c>
      <c r="C1535" t="s">
        <v>27</v>
      </c>
      <c r="D1535" t="s">
        <v>28</v>
      </c>
      <c r="E1535">
        <v>295</v>
      </c>
      <c r="F1535">
        <v>51</v>
      </c>
      <c r="G1535" s="1">
        <v>42745</v>
      </c>
      <c r="H1535">
        <v>2</v>
      </c>
      <c r="I1535">
        <v>4.2879199999999997</v>
      </c>
      <c r="J1535">
        <v>-4</v>
      </c>
      <c r="N1535" s="27" t="s">
        <v>3203</v>
      </c>
      <c r="O1535" s="27" t="s">
        <v>3204</v>
      </c>
      <c r="P1535" s="28"/>
      <c r="Q1535" s="27" t="s">
        <v>100</v>
      </c>
      <c r="R1535" s="27" t="s">
        <v>348</v>
      </c>
    </row>
    <row r="1536" spans="1:18" x14ac:dyDescent="0.25">
      <c r="A1536">
        <v>28554</v>
      </c>
      <c r="B1536" t="s">
        <v>131</v>
      </c>
      <c r="C1536" t="s">
        <v>132</v>
      </c>
      <c r="D1536" t="s">
        <v>21</v>
      </c>
      <c r="E1536">
        <v>295</v>
      </c>
      <c r="F1536">
        <v>51</v>
      </c>
      <c r="G1536" s="1">
        <v>42745</v>
      </c>
      <c r="H1536">
        <v>2</v>
      </c>
      <c r="I1536">
        <v>69.381974</v>
      </c>
      <c r="J1536">
        <v>-1</v>
      </c>
      <c r="N1536" s="25" t="s">
        <v>3205</v>
      </c>
      <c r="O1536" s="25" t="s">
        <v>3206</v>
      </c>
      <c r="P1536" s="26"/>
      <c r="Q1536" s="25" t="s">
        <v>100</v>
      </c>
      <c r="R1536" s="25" t="s">
        <v>348</v>
      </c>
    </row>
    <row r="1537" spans="1:18" x14ac:dyDescent="0.25">
      <c r="A1537">
        <v>28553</v>
      </c>
      <c r="B1537" t="s">
        <v>457</v>
      </c>
      <c r="C1537" t="s">
        <v>458</v>
      </c>
      <c r="D1537" t="s">
        <v>34</v>
      </c>
      <c r="E1537">
        <v>384</v>
      </c>
      <c r="F1537">
        <v>51</v>
      </c>
      <c r="G1537" s="1">
        <v>42745</v>
      </c>
      <c r="H1537">
        <v>1</v>
      </c>
      <c r="I1537">
        <v>172.41573</v>
      </c>
      <c r="J1537">
        <v>-2</v>
      </c>
      <c r="N1537" s="27" t="s">
        <v>3207</v>
      </c>
      <c r="O1537" s="27" t="s">
        <v>3208</v>
      </c>
      <c r="P1537" s="28"/>
      <c r="Q1537" s="27" t="s">
        <v>33</v>
      </c>
      <c r="R1537" s="27" t="s">
        <v>349</v>
      </c>
    </row>
    <row r="1538" spans="1:18" x14ac:dyDescent="0.25">
      <c r="A1538">
        <v>28552</v>
      </c>
      <c r="B1538" t="s">
        <v>42</v>
      </c>
      <c r="C1538" t="s">
        <v>43</v>
      </c>
      <c r="D1538" t="s">
        <v>100</v>
      </c>
      <c r="E1538">
        <v>92</v>
      </c>
      <c r="F1538">
        <v>51</v>
      </c>
      <c r="G1538" s="1">
        <v>42745</v>
      </c>
      <c r="H1538">
        <v>1</v>
      </c>
      <c r="I1538">
        <v>32.464827999999997</v>
      </c>
      <c r="J1538">
        <v>-2</v>
      </c>
      <c r="N1538" s="25" t="s">
        <v>3209</v>
      </c>
      <c r="O1538" s="25" t="s">
        <v>3210</v>
      </c>
      <c r="P1538" s="26"/>
      <c r="Q1538" s="25" t="s">
        <v>50</v>
      </c>
      <c r="R1538" s="25" t="s">
        <v>350</v>
      </c>
    </row>
    <row r="1539" spans="1:18" x14ac:dyDescent="0.25">
      <c r="A1539">
        <v>28552</v>
      </c>
      <c r="B1539" t="s">
        <v>29</v>
      </c>
      <c r="C1539" t="s">
        <v>30</v>
      </c>
      <c r="D1539" t="s">
        <v>21</v>
      </c>
      <c r="E1539">
        <v>92</v>
      </c>
      <c r="F1539">
        <v>51</v>
      </c>
      <c r="G1539" s="1">
        <v>42745</v>
      </c>
      <c r="H1539">
        <v>1</v>
      </c>
      <c r="I1539">
        <v>32.787832000000002</v>
      </c>
      <c r="J1539">
        <v>-3</v>
      </c>
      <c r="N1539" s="27" t="s">
        <v>3211</v>
      </c>
      <c r="O1539" s="27" t="s">
        <v>3212</v>
      </c>
      <c r="P1539" s="28"/>
      <c r="Q1539" s="27" t="s">
        <v>50</v>
      </c>
      <c r="R1539" s="27" t="s">
        <v>350</v>
      </c>
    </row>
    <row r="1540" spans="1:18" x14ac:dyDescent="0.25">
      <c r="A1540">
        <v>28551</v>
      </c>
      <c r="B1540" t="s">
        <v>37</v>
      </c>
      <c r="C1540" t="s">
        <v>38</v>
      </c>
      <c r="D1540" t="s">
        <v>21</v>
      </c>
      <c r="E1540">
        <v>80</v>
      </c>
      <c r="F1540">
        <v>51</v>
      </c>
      <c r="G1540" s="1">
        <v>42745</v>
      </c>
      <c r="H1540">
        <v>1</v>
      </c>
      <c r="I1540">
        <v>129.30277000000001</v>
      </c>
      <c r="J1540">
        <v>-1</v>
      </c>
      <c r="N1540" s="25" t="s">
        <v>3213</v>
      </c>
      <c r="O1540" s="25" t="s">
        <v>3214</v>
      </c>
      <c r="P1540" s="26"/>
      <c r="Q1540" s="25" t="s">
        <v>1072</v>
      </c>
      <c r="R1540" s="25" t="s">
        <v>350</v>
      </c>
    </row>
    <row r="1541" spans="1:18" x14ac:dyDescent="0.25">
      <c r="A1541">
        <v>28551</v>
      </c>
      <c r="B1541" t="s">
        <v>243</v>
      </c>
      <c r="C1541" t="s">
        <v>244</v>
      </c>
      <c r="D1541" t="s">
        <v>41</v>
      </c>
      <c r="E1541">
        <v>80</v>
      </c>
      <c r="F1541">
        <v>51</v>
      </c>
      <c r="G1541" s="1">
        <v>42745</v>
      </c>
      <c r="H1541">
        <v>1</v>
      </c>
      <c r="I1541">
        <v>36.89</v>
      </c>
      <c r="J1541">
        <v>-1</v>
      </c>
      <c r="N1541" s="27" t="s">
        <v>3215</v>
      </c>
      <c r="O1541" s="27" t="s">
        <v>3216</v>
      </c>
      <c r="P1541" s="28"/>
      <c r="Q1541" s="27" t="s">
        <v>50</v>
      </c>
      <c r="R1541" s="27" t="s">
        <v>350</v>
      </c>
    </row>
    <row r="1542" spans="1:18" x14ac:dyDescent="0.25">
      <c r="A1542">
        <v>28551</v>
      </c>
      <c r="B1542" t="s">
        <v>315</v>
      </c>
      <c r="C1542" t="s">
        <v>316</v>
      </c>
      <c r="D1542" t="s">
        <v>34</v>
      </c>
      <c r="E1542">
        <v>80</v>
      </c>
      <c r="F1542">
        <v>51</v>
      </c>
      <c r="G1542" s="1">
        <v>42745</v>
      </c>
      <c r="H1542">
        <v>1</v>
      </c>
      <c r="I1542">
        <v>160.92134799999999</v>
      </c>
      <c r="J1542">
        <v>-1</v>
      </c>
      <c r="N1542" s="25" t="s">
        <v>3217</v>
      </c>
      <c r="O1542" s="25" t="s">
        <v>3218</v>
      </c>
      <c r="P1542" s="26"/>
      <c r="Q1542" s="25" t="s">
        <v>33</v>
      </c>
      <c r="R1542" s="25" t="s">
        <v>349</v>
      </c>
    </row>
    <row r="1543" spans="1:18" x14ac:dyDescent="0.25">
      <c r="A1543">
        <v>28550</v>
      </c>
      <c r="B1543" t="s">
        <v>604</v>
      </c>
      <c r="C1543" t="s">
        <v>605</v>
      </c>
      <c r="D1543" t="s">
        <v>33</v>
      </c>
      <c r="E1543">
        <v>80</v>
      </c>
      <c r="F1543">
        <v>51</v>
      </c>
      <c r="G1543" s="1">
        <v>42745</v>
      </c>
      <c r="H1543">
        <v>1</v>
      </c>
      <c r="I1543">
        <v>319.78947399999998</v>
      </c>
      <c r="J1543">
        <v>-1</v>
      </c>
      <c r="N1543" s="27" t="s">
        <v>3219</v>
      </c>
      <c r="O1543" s="27" t="s">
        <v>3220</v>
      </c>
      <c r="P1543" s="28"/>
      <c r="Q1543" s="27" t="s">
        <v>50</v>
      </c>
      <c r="R1543" s="27" t="s">
        <v>350</v>
      </c>
    </row>
    <row r="1544" spans="1:18" x14ac:dyDescent="0.25">
      <c r="A1544">
        <v>28550</v>
      </c>
      <c r="B1544" t="s">
        <v>168</v>
      </c>
      <c r="C1544" t="s">
        <v>169</v>
      </c>
      <c r="D1544" t="s">
        <v>463</v>
      </c>
      <c r="E1544">
        <v>80</v>
      </c>
      <c r="F1544">
        <v>51</v>
      </c>
      <c r="G1544" s="1">
        <v>42745</v>
      </c>
      <c r="H1544">
        <v>1</v>
      </c>
      <c r="I1544">
        <v>132.95119800000001</v>
      </c>
      <c r="J1544">
        <v>-1</v>
      </c>
      <c r="N1544" s="25" t="s">
        <v>3221</v>
      </c>
      <c r="O1544" s="25" t="s">
        <v>3222</v>
      </c>
      <c r="P1544" s="26"/>
      <c r="Q1544" s="25" t="s">
        <v>50</v>
      </c>
      <c r="R1544" s="25" t="s">
        <v>350</v>
      </c>
    </row>
    <row r="1545" spans="1:18" x14ac:dyDescent="0.25">
      <c r="A1545">
        <v>28550</v>
      </c>
      <c r="B1545" t="s">
        <v>226</v>
      </c>
      <c r="C1545" t="s">
        <v>227</v>
      </c>
      <c r="D1545" t="s">
        <v>193</v>
      </c>
      <c r="E1545">
        <v>80</v>
      </c>
      <c r="F1545">
        <v>51</v>
      </c>
      <c r="G1545" s="1">
        <v>42745</v>
      </c>
      <c r="H1545">
        <v>1</v>
      </c>
      <c r="I1545">
        <v>41.23</v>
      </c>
      <c r="J1545">
        <v>-1</v>
      </c>
      <c r="N1545" s="27" t="s">
        <v>3223</v>
      </c>
      <c r="O1545" s="27" t="s">
        <v>3224</v>
      </c>
      <c r="P1545" s="28"/>
      <c r="Q1545" s="27" t="s">
        <v>50</v>
      </c>
      <c r="R1545" s="27" t="s">
        <v>350</v>
      </c>
    </row>
    <row r="1546" spans="1:18" x14ac:dyDescent="0.25">
      <c r="A1546">
        <v>28550</v>
      </c>
      <c r="B1546" t="s">
        <v>83</v>
      </c>
      <c r="C1546" t="s">
        <v>84</v>
      </c>
      <c r="D1546" t="s">
        <v>85</v>
      </c>
      <c r="E1546">
        <v>80</v>
      </c>
      <c r="F1546">
        <v>51</v>
      </c>
      <c r="G1546" s="1">
        <v>42745</v>
      </c>
      <c r="H1546">
        <v>1</v>
      </c>
      <c r="I1546">
        <v>108.5</v>
      </c>
      <c r="J1546">
        <v>-1</v>
      </c>
      <c r="N1546" s="25" t="s">
        <v>3225</v>
      </c>
      <c r="O1546" s="25" t="s">
        <v>3226</v>
      </c>
      <c r="P1546" s="26"/>
      <c r="Q1546" s="25" t="s">
        <v>50</v>
      </c>
      <c r="R1546" s="25" t="s">
        <v>350</v>
      </c>
    </row>
    <row r="1547" spans="1:18" x14ac:dyDescent="0.25">
      <c r="A1547">
        <v>28549</v>
      </c>
      <c r="B1547" t="s">
        <v>139</v>
      </c>
      <c r="C1547" t="s">
        <v>140</v>
      </c>
      <c r="D1547" t="s">
        <v>34</v>
      </c>
      <c r="E1547">
        <v>37</v>
      </c>
      <c r="F1547">
        <v>51</v>
      </c>
      <c r="G1547" s="1">
        <v>42745</v>
      </c>
      <c r="I1547">
        <v>236.66816499999999</v>
      </c>
      <c r="J1547">
        <v>-2</v>
      </c>
      <c r="N1547" s="27" t="s">
        <v>3227</v>
      </c>
      <c r="O1547" s="27" t="s">
        <v>3228</v>
      </c>
      <c r="P1547" s="28"/>
      <c r="Q1547" s="27" t="s">
        <v>50</v>
      </c>
      <c r="R1547" s="27" t="s">
        <v>350</v>
      </c>
    </row>
    <row r="1548" spans="1:18" x14ac:dyDescent="0.25">
      <c r="A1548">
        <v>28548</v>
      </c>
      <c r="B1548" t="s">
        <v>718</v>
      </c>
      <c r="C1548" t="s">
        <v>613</v>
      </c>
      <c r="D1548" t="s">
        <v>34</v>
      </c>
      <c r="E1548">
        <v>556</v>
      </c>
      <c r="F1548">
        <v>51</v>
      </c>
      <c r="G1548" s="1">
        <v>42745</v>
      </c>
      <c r="I1548">
        <v>198.887641</v>
      </c>
      <c r="J1548">
        <v>-1</v>
      </c>
      <c r="N1548" s="25" t="s">
        <v>3229</v>
      </c>
      <c r="O1548" s="25" t="s">
        <v>3230</v>
      </c>
      <c r="P1548" s="26"/>
      <c r="Q1548" s="25" t="s">
        <v>21</v>
      </c>
      <c r="R1548" s="25" t="s">
        <v>348</v>
      </c>
    </row>
    <row r="1549" spans="1:18" x14ac:dyDescent="0.25">
      <c r="A1549">
        <v>28548</v>
      </c>
      <c r="B1549" t="s">
        <v>369</v>
      </c>
      <c r="C1549" t="s">
        <v>370</v>
      </c>
      <c r="D1549" t="s">
        <v>34</v>
      </c>
      <c r="E1549">
        <v>556</v>
      </c>
      <c r="F1549">
        <v>51</v>
      </c>
      <c r="G1549" s="1">
        <v>42745</v>
      </c>
      <c r="I1549">
        <v>669.808989</v>
      </c>
      <c r="J1549">
        <v>-1</v>
      </c>
      <c r="N1549" s="27" t="s">
        <v>3231</v>
      </c>
      <c r="O1549" s="27" t="s">
        <v>3232</v>
      </c>
      <c r="P1549" s="28"/>
      <c r="Q1549" s="27" t="s">
        <v>1466</v>
      </c>
      <c r="R1549" s="27" t="s">
        <v>350</v>
      </c>
    </row>
    <row r="1550" spans="1:18" x14ac:dyDescent="0.25">
      <c r="A1550">
        <v>28548</v>
      </c>
      <c r="B1550" t="s">
        <v>373</v>
      </c>
      <c r="C1550" t="s">
        <v>374</v>
      </c>
      <c r="D1550" t="s">
        <v>34</v>
      </c>
      <c r="E1550">
        <v>556</v>
      </c>
      <c r="F1550">
        <v>51</v>
      </c>
      <c r="G1550" s="1">
        <v>42745</v>
      </c>
      <c r="I1550">
        <v>669.808989</v>
      </c>
      <c r="J1550">
        <v>-1</v>
      </c>
      <c r="N1550" s="25" t="s">
        <v>3233</v>
      </c>
      <c r="O1550" s="25" t="s">
        <v>3234</v>
      </c>
      <c r="P1550" s="26"/>
      <c r="Q1550" s="25" t="s">
        <v>682</v>
      </c>
      <c r="R1550" s="25" t="s">
        <v>350</v>
      </c>
    </row>
    <row r="1551" spans="1:18" x14ac:dyDescent="0.25">
      <c r="A1551">
        <v>28547</v>
      </c>
      <c r="B1551" t="s">
        <v>319</v>
      </c>
      <c r="C1551" t="s">
        <v>320</v>
      </c>
      <c r="D1551" t="s">
        <v>33</v>
      </c>
      <c r="E1551" t="s">
        <v>64</v>
      </c>
      <c r="F1551">
        <v>51</v>
      </c>
      <c r="G1551" s="1">
        <v>42745</v>
      </c>
      <c r="H1551">
        <v>1</v>
      </c>
      <c r="I1551">
        <v>401.45</v>
      </c>
      <c r="J1551">
        <v>-1</v>
      </c>
      <c r="N1551" s="27" t="s">
        <v>3235</v>
      </c>
      <c r="O1551" s="27" t="s">
        <v>3236</v>
      </c>
      <c r="P1551" s="28"/>
      <c r="Q1551" s="27" t="s">
        <v>682</v>
      </c>
      <c r="R1551" s="27" t="s">
        <v>350</v>
      </c>
    </row>
    <row r="1552" spans="1:18" x14ac:dyDescent="0.25">
      <c r="A1552">
        <v>28546</v>
      </c>
      <c r="B1552" t="s">
        <v>445</v>
      </c>
      <c r="C1552" t="s">
        <v>170</v>
      </c>
      <c r="D1552" t="s">
        <v>97</v>
      </c>
      <c r="E1552">
        <v>503</v>
      </c>
      <c r="F1552">
        <v>51</v>
      </c>
      <c r="G1552" s="1">
        <v>42745</v>
      </c>
      <c r="I1552">
        <v>137.148876</v>
      </c>
      <c r="J1552">
        <v>-1</v>
      </c>
      <c r="N1552" s="25" t="s">
        <v>3237</v>
      </c>
      <c r="O1552" s="25" t="s">
        <v>3238</v>
      </c>
      <c r="P1552" s="26"/>
      <c r="Q1552" s="25" t="s">
        <v>1810</v>
      </c>
      <c r="R1552" s="25" t="s">
        <v>339</v>
      </c>
    </row>
    <row r="1553" spans="1:18" x14ac:dyDescent="0.25">
      <c r="A1553">
        <v>28546</v>
      </c>
      <c r="B1553" t="s">
        <v>455</v>
      </c>
      <c r="C1553" t="s">
        <v>456</v>
      </c>
      <c r="D1553" t="s">
        <v>34</v>
      </c>
      <c r="E1553">
        <v>503</v>
      </c>
      <c r="F1553">
        <v>51</v>
      </c>
      <c r="G1553" s="1">
        <v>42745</v>
      </c>
      <c r="I1553">
        <v>172.41573</v>
      </c>
      <c r="J1553">
        <v>-1</v>
      </c>
      <c r="N1553" s="27" t="s">
        <v>3239</v>
      </c>
      <c r="O1553" s="27" t="s">
        <v>3240</v>
      </c>
      <c r="P1553" s="28"/>
      <c r="Q1553" s="27" t="s">
        <v>50</v>
      </c>
      <c r="R1553" s="27" t="s">
        <v>350</v>
      </c>
    </row>
    <row r="1554" spans="1:18" x14ac:dyDescent="0.25">
      <c r="A1554">
        <v>28546</v>
      </c>
      <c r="B1554" t="s">
        <v>457</v>
      </c>
      <c r="C1554" t="s">
        <v>458</v>
      </c>
      <c r="D1554" t="s">
        <v>34</v>
      </c>
      <c r="E1554">
        <v>503</v>
      </c>
      <c r="F1554">
        <v>51</v>
      </c>
      <c r="G1554" s="1">
        <v>42745</v>
      </c>
      <c r="I1554">
        <v>172.41573</v>
      </c>
      <c r="J1554">
        <v>-1</v>
      </c>
      <c r="N1554" s="25" t="s">
        <v>3241</v>
      </c>
      <c r="O1554" s="25" t="s">
        <v>3242</v>
      </c>
      <c r="P1554" s="26"/>
      <c r="Q1554" s="25" t="s">
        <v>1810</v>
      </c>
      <c r="R1554" s="25" t="s">
        <v>339</v>
      </c>
    </row>
    <row r="1555" spans="1:18" x14ac:dyDescent="0.25">
      <c r="A1555">
        <v>28545</v>
      </c>
      <c r="B1555" t="s">
        <v>194</v>
      </c>
      <c r="C1555" t="s">
        <v>414</v>
      </c>
      <c r="D1555" t="s">
        <v>33</v>
      </c>
      <c r="E1555">
        <v>44</v>
      </c>
      <c r="F1555">
        <v>51</v>
      </c>
      <c r="G1555" s="1">
        <v>42745</v>
      </c>
      <c r="I1555">
        <v>162.75</v>
      </c>
      <c r="J1555">
        <v>-1</v>
      </c>
      <c r="N1555" s="27" t="s">
        <v>3243</v>
      </c>
      <c r="O1555" s="27" t="s">
        <v>3244</v>
      </c>
      <c r="P1555" s="28"/>
      <c r="Q1555" s="27" t="s">
        <v>50</v>
      </c>
      <c r="R1555" s="27" t="s">
        <v>350</v>
      </c>
    </row>
    <row r="1556" spans="1:18" x14ac:dyDescent="0.25">
      <c r="A1556">
        <v>28545</v>
      </c>
      <c r="B1556" t="s">
        <v>281</v>
      </c>
      <c r="C1556" t="s">
        <v>282</v>
      </c>
      <c r="D1556" t="s">
        <v>33</v>
      </c>
      <c r="E1556">
        <v>44</v>
      </c>
      <c r="F1556">
        <v>51</v>
      </c>
      <c r="G1556" s="1">
        <v>42745</v>
      </c>
      <c r="I1556">
        <v>175.57272699999999</v>
      </c>
      <c r="J1556">
        <v>-2</v>
      </c>
      <c r="N1556" s="25" t="s">
        <v>3245</v>
      </c>
      <c r="O1556" s="25" t="s">
        <v>3246</v>
      </c>
      <c r="P1556" s="26"/>
      <c r="Q1556" s="25" t="s">
        <v>1072</v>
      </c>
      <c r="R1556" s="25" t="s">
        <v>350</v>
      </c>
    </row>
    <row r="1557" spans="1:18" x14ac:dyDescent="0.25">
      <c r="A1557">
        <v>28544</v>
      </c>
      <c r="B1557" t="s">
        <v>974</v>
      </c>
      <c r="C1557" t="s">
        <v>975</v>
      </c>
      <c r="D1557" t="s">
        <v>33</v>
      </c>
      <c r="E1557">
        <v>27</v>
      </c>
      <c r="F1557">
        <v>51</v>
      </c>
      <c r="G1557" s="1">
        <v>42745</v>
      </c>
      <c r="H1557">
        <v>2</v>
      </c>
      <c r="I1557">
        <v>281.11363599999999</v>
      </c>
      <c r="J1557">
        <v>-1</v>
      </c>
      <c r="N1557" s="27" t="s">
        <v>3247</v>
      </c>
      <c r="O1557" s="27" t="s">
        <v>3248</v>
      </c>
      <c r="P1557" s="28"/>
      <c r="Q1557" s="27" t="s">
        <v>1072</v>
      </c>
      <c r="R1557" s="27" t="s">
        <v>350</v>
      </c>
    </row>
    <row r="1558" spans="1:18" x14ac:dyDescent="0.25">
      <c r="A1558">
        <v>28544</v>
      </c>
      <c r="B1558" t="s">
        <v>470</v>
      </c>
      <c r="C1558" t="s">
        <v>471</v>
      </c>
      <c r="D1558" t="s">
        <v>50</v>
      </c>
      <c r="E1558">
        <v>27</v>
      </c>
      <c r="F1558">
        <v>51</v>
      </c>
      <c r="G1558" s="1">
        <v>42745</v>
      </c>
      <c r="H1558">
        <v>2</v>
      </c>
      <c r="I1558">
        <v>26.04</v>
      </c>
      <c r="J1558">
        <v>-2</v>
      </c>
      <c r="N1558" s="25" t="s">
        <v>3249</v>
      </c>
      <c r="O1558" s="25" t="s">
        <v>3250</v>
      </c>
      <c r="P1558" s="26"/>
      <c r="Q1558" s="25" t="s">
        <v>1072</v>
      </c>
      <c r="R1558" s="25" t="s">
        <v>350</v>
      </c>
    </row>
    <row r="1559" spans="1:18" x14ac:dyDescent="0.25">
      <c r="A1559">
        <v>28544</v>
      </c>
      <c r="B1559" t="s">
        <v>201</v>
      </c>
      <c r="C1559" t="s">
        <v>202</v>
      </c>
      <c r="D1559" t="s">
        <v>85</v>
      </c>
      <c r="E1559">
        <v>27</v>
      </c>
      <c r="F1559">
        <v>51</v>
      </c>
      <c r="G1559" s="1">
        <v>42745</v>
      </c>
      <c r="H1559">
        <v>2</v>
      </c>
      <c r="I1559">
        <v>95.48</v>
      </c>
      <c r="J1559">
        <v>-1</v>
      </c>
      <c r="N1559" s="27" t="s">
        <v>3251</v>
      </c>
      <c r="O1559" s="27" t="s">
        <v>3252</v>
      </c>
      <c r="P1559" s="28"/>
      <c r="Q1559" s="27" t="s">
        <v>1072</v>
      </c>
      <c r="R1559" s="27" t="s">
        <v>350</v>
      </c>
    </row>
    <row r="1560" spans="1:18" x14ac:dyDescent="0.25">
      <c r="A1560">
        <v>28544</v>
      </c>
      <c r="B1560" t="s">
        <v>39</v>
      </c>
      <c r="C1560" t="s">
        <v>40</v>
      </c>
      <c r="D1560" t="s">
        <v>41</v>
      </c>
      <c r="E1560">
        <v>27</v>
      </c>
      <c r="F1560">
        <v>51</v>
      </c>
      <c r="G1560" s="1">
        <v>42745</v>
      </c>
      <c r="H1560">
        <v>2</v>
      </c>
      <c r="I1560">
        <v>27.125</v>
      </c>
      <c r="J1560">
        <v>-2</v>
      </c>
      <c r="N1560" s="25" t="s">
        <v>3253</v>
      </c>
      <c r="O1560" s="25" t="s">
        <v>3254</v>
      </c>
      <c r="P1560" s="26"/>
      <c r="Q1560" s="25" t="s">
        <v>122</v>
      </c>
      <c r="R1560" s="25" t="s">
        <v>350</v>
      </c>
    </row>
    <row r="1561" spans="1:18" x14ac:dyDescent="0.25">
      <c r="A1561">
        <v>28544</v>
      </c>
      <c r="B1561" t="s">
        <v>887</v>
      </c>
      <c r="C1561" t="s">
        <v>888</v>
      </c>
      <c r="D1561" t="s">
        <v>889</v>
      </c>
      <c r="E1561">
        <v>27</v>
      </c>
      <c r="F1561">
        <v>51</v>
      </c>
      <c r="G1561" s="1">
        <v>42745</v>
      </c>
      <c r="H1561">
        <v>2</v>
      </c>
      <c r="I1561">
        <v>65.439966999999996</v>
      </c>
      <c r="J1561">
        <v>-2</v>
      </c>
      <c r="N1561" s="27" t="s">
        <v>3255</v>
      </c>
      <c r="O1561" s="27" t="s">
        <v>3256</v>
      </c>
      <c r="P1561" s="28"/>
      <c r="Q1561" s="27" t="s">
        <v>1466</v>
      </c>
      <c r="R1561" s="27" t="s">
        <v>350</v>
      </c>
    </row>
    <row r="1562" spans="1:18" x14ac:dyDescent="0.25">
      <c r="A1562">
        <v>28544</v>
      </c>
      <c r="B1562" t="s">
        <v>541</v>
      </c>
      <c r="C1562" t="s">
        <v>542</v>
      </c>
      <c r="D1562" t="s">
        <v>85</v>
      </c>
      <c r="E1562">
        <v>27</v>
      </c>
      <c r="F1562">
        <v>51</v>
      </c>
      <c r="G1562" s="1">
        <v>42745</v>
      </c>
      <c r="H1562">
        <v>2</v>
      </c>
      <c r="I1562">
        <v>69.807231000000002</v>
      </c>
      <c r="J1562">
        <v>-4</v>
      </c>
      <c r="N1562" s="25" t="s">
        <v>3257</v>
      </c>
      <c r="O1562" s="25" t="s">
        <v>3258</v>
      </c>
      <c r="P1562" s="26"/>
      <c r="Q1562" s="25" t="s">
        <v>585</v>
      </c>
      <c r="R1562" s="25" t="s">
        <v>351</v>
      </c>
    </row>
    <row r="1563" spans="1:18" x14ac:dyDescent="0.25">
      <c r="A1563">
        <v>28544</v>
      </c>
      <c r="B1563" t="s">
        <v>235</v>
      </c>
      <c r="C1563" t="s">
        <v>236</v>
      </c>
      <c r="D1563" t="s">
        <v>88</v>
      </c>
      <c r="E1563">
        <v>27</v>
      </c>
      <c r="F1563">
        <v>51</v>
      </c>
      <c r="G1563" s="1">
        <v>42745</v>
      </c>
      <c r="H1563">
        <v>2</v>
      </c>
      <c r="I1563">
        <v>65.830205000000007</v>
      </c>
      <c r="J1563">
        <v>-3</v>
      </c>
      <c r="N1563" s="27" t="s">
        <v>3259</v>
      </c>
      <c r="O1563" s="27" t="s">
        <v>3260</v>
      </c>
      <c r="P1563" s="28"/>
      <c r="Q1563" s="27" t="s">
        <v>1466</v>
      </c>
      <c r="R1563" s="27" t="s">
        <v>350</v>
      </c>
    </row>
    <row r="1564" spans="1:18" x14ac:dyDescent="0.25">
      <c r="A1564">
        <v>28544</v>
      </c>
      <c r="B1564" t="s">
        <v>86</v>
      </c>
      <c r="C1564" t="s">
        <v>87</v>
      </c>
      <c r="D1564" t="s">
        <v>88</v>
      </c>
      <c r="E1564">
        <v>27</v>
      </c>
      <c r="F1564">
        <v>51</v>
      </c>
      <c r="G1564" s="1">
        <v>42745</v>
      </c>
      <c r="H1564">
        <v>2</v>
      </c>
      <c r="I1564">
        <v>58.845599999999997</v>
      </c>
      <c r="J1564">
        <v>-12</v>
      </c>
      <c r="N1564" s="25" t="s">
        <v>3261</v>
      </c>
      <c r="O1564" s="25" t="s">
        <v>3262</v>
      </c>
      <c r="P1564" s="26"/>
      <c r="Q1564" s="25" t="s">
        <v>100</v>
      </c>
      <c r="R1564" s="25" t="s">
        <v>349</v>
      </c>
    </row>
    <row r="1565" spans="1:18" x14ac:dyDescent="0.25">
      <c r="A1565">
        <v>28544</v>
      </c>
      <c r="B1565" t="s">
        <v>77</v>
      </c>
      <c r="C1565" t="s">
        <v>78</v>
      </c>
      <c r="D1565" t="s">
        <v>50</v>
      </c>
      <c r="E1565">
        <v>27</v>
      </c>
      <c r="F1565">
        <v>51</v>
      </c>
      <c r="G1565" s="1">
        <v>42745</v>
      </c>
      <c r="H1565">
        <v>2</v>
      </c>
      <c r="I1565">
        <v>9.7650000000000006</v>
      </c>
      <c r="J1565">
        <v>-4</v>
      </c>
      <c r="N1565" s="27" t="s">
        <v>3263</v>
      </c>
      <c r="O1565" s="27" t="s">
        <v>3264</v>
      </c>
      <c r="P1565" s="28"/>
      <c r="Q1565" s="27" t="s">
        <v>100</v>
      </c>
      <c r="R1565" s="27" t="s">
        <v>348</v>
      </c>
    </row>
    <row r="1566" spans="1:18" x14ac:dyDescent="0.25">
      <c r="A1566">
        <v>28544</v>
      </c>
      <c r="B1566" t="s">
        <v>79</v>
      </c>
      <c r="C1566" t="s">
        <v>80</v>
      </c>
      <c r="D1566" t="s">
        <v>50</v>
      </c>
      <c r="E1566">
        <v>27</v>
      </c>
      <c r="F1566">
        <v>51</v>
      </c>
      <c r="G1566" s="1">
        <v>42745</v>
      </c>
      <c r="H1566">
        <v>2</v>
      </c>
      <c r="I1566">
        <v>9.7650000000000006</v>
      </c>
      <c r="J1566">
        <v>-4</v>
      </c>
      <c r="N1566" s="25" t="s">
        <v>3265</v>
      </c>
      <c r="O1566" s="25" t="s">
        <v>3266</v>
      </c>
      <c r="P1566" s="26"/>
      <c r="Q1566" s="25" t="s">
        <v>33</v>
      </c>
      <c r="R1566" s="25" t="s">
        <v>349</v>
      </c>
    </row>
    <row r="1567" spans="1:18" x14ac:dyDescent="0.25">
      <c r="A1567">
        <v>28544</v>
      </c>
      <c r="B1567" t="s">
        <v>81</v>
      </c>
      <c r="C1567" t="s">
        <v>82</v>
      </c>
      <c r="D1567" t="s">
        <v>50</v>
      </c>
      <c r="E1567">
        <v>27</v>
      </c>
      <c r="F1567">
        <v>51</v>
      </c>
      <c r="G1567" s="1">
        <v>42745</v>
      </c>
      <c r="H1567">
        <v>2</v>
      </c>
      <c r="I1567">
        <v>9.7650000000000006</v>
      </c>
      <c r="J1567">
        <v>-4</v>
      </c>
      <c r="N1567" s="27" t="s">
        <v>3267</v>
      </c>
      <c r="O1567" s="27" t="s">
        <v>3268</v>
      </c>
      <c r="P1567" s="28"/>
      <c r="Q1567" s="27" t="s">
        <v>450</v>
      </c>
      <c r="R1567" s="27" t="s">
        <v>349</v>
      </c>
    </row>
    <row r="1568" spans="1:18" x14ac:dyDescent="0.25">
      <c r="A1568">
        <v>28544</v>
      </c>
      <c r="B1568" t="s">
        <v>143</v>
      </c>
      <c r="C1568" t="s">
        <v>144</v>
      </c>
      <c r="D1568" t="s">
        <v>50</v>
      </c>
      <c r="E1568">
        <v>27</v>
      </c>
      <c r="F1568">
        <v>51</v>
      </c>
      <c r="G1568" s="1">
        <v>42745</v>
      </c>
      <c r="H1568">
        <v>2</v>
      </c>
      <c r="I1568">
        <v>9.7650000000000006</v>
      </c>
      <c r="J1568">
        <v>-4</v>
      </c>
      <c r="N1568" s="25" t="s">
        <v>3269</v>
      </c>
      <c r="O1568" s="25" t="s">
        <v>3270</v>
      </c>
      <c r="P1568" s="26"/>
      <c r="Q1568" s="25" t="s">
        <v>447</v>
      </c>
      <c r="R1568" s="25" t="s">
        <v>47</v>
      </c>
    </row>
    <row r="1569" spans="1:18" x14ac:dyDescent="0.25">
      <c r="A1569">
        <v>28544</v>
      </c>
      <c r="B1569" t="s">
        <v>105</v>
      </c>
      <c r="C1569" t="s">
        <v>106</v>
      </c>
      <c r="D1569" t="s">
        <v>21</v>
      </c>
      <c r="E1569">
        <v>27</v>
      </c>
      <c r="F1569">
        <v>51</v>
      </c>
      <c r="G1569" s="1">
        <v>42745</v>
      </c>
      <c r="H1569">
        <v>2</v>
      </c>
      <c r="I1569">
        <v>70.821717000000007</v>
      </c>
      <c r="J1569">
        <v>-4</v>
      </c>
      <c r="N1569" s="27" t="s">
        <v>3271</v>
      </c>
      <c r="O1569" s="27" t="s">
        <v>3272</v>
      </c>
      <c r="P1569" s="28"/>
      <c r="Q1569" s="27" t="s">
        <v>1466</v>
      </c>
      <c r="R1569" s="27" t="s">
        <v>349</v>
      </c>
    </row>
    <row r="1570" spans="1:18" x14ac:dyDescent="0.25">
      <c r="A1570">
        <v>28544</v>
      </c>
      <c r="B1570" t="s">
        <v>107</v>
      </c>
      <c r="C1570" t="s">
        <v>108</v>
      </c>
      <c r="D1570" t="s">
        <v>21</v>
      </c>
      <c r="E1570">
        <v>27</v>
      </c>
      <c r="F1570">
        <v>51</v>
      </c>
      <c r="G1570" s="1">
        <v>42745</v>
      </c>
      <c r="H1570">
        <v>2</v>
      </c>
      <c r="I1570">
        <v>77.147840000000002</v>
      </c>
      <c r="J1570">
        <v>-3</v>
      </c>
      <c r="N1570" s="25" t="s">
        <v>3273</v>
      </c>
      <c r="O1570" s="25" t="s">
        <v>3274</v>
      </c>
      <c r="P1570" s="26"/>
      <c r="Q1570" s="25" t="s">
        <v>447</v>
      </c>
      <c r="R1570" s="25" t="s">
        <v>349</v>
      </c>
    </row>
    <row r="1571" spans="1:18" x14ac:dyDescent="0.25">
      <c r="A1571">
        <v>28544</v>
      </c>
      <c r="B1571" t="s">
        <v>109</v>
      </c>
      <c r="C1571" t="s">
        <v>110</v>
      </c>
      <c r="D1571" t="s">
        <v>21</v>
      </c>
      <c r="E1571">
        <v>27</v>
      </c>
      <c r="F1571">
        <v>51</v>
      </c>
      <c r="G1571" s="1">
        <v>42745</v>
      </c>
      <c r="H1571">
        <v>2</v>
      </c>
      <c r="I1571">
        <v>77.147840000000002</v>
      </c>
      <c r="J1571">
        <v>-4</v>
      </c>
      <c r="N1571" s="27" t="s">
        <v>3275</v>
      </c>
      <c r="O1571" s="27" t="s">
        <v>3276</v>
      </c>
      <c r="P1571" s="28"/>
      <c r="Q1571" s="27" t="s">
        <v>1072</v>
      </c>
      <c r="R1571" s="27" t="s">
        <v>350</v>
      </c>
    </row>
    <row r="1572" spans="1:18" x14ac:dyDescent="0.25">
      <c r="A1572">
        <v>28544</v>
      </c>
      <c r="B1572" t="s">
        <v>111</v>
      </c>
      <c r="C1572" t="s">
        <v>112</v>
      </c>
      <c r="D1572" t="s">
        <v>21</v>
      </c>
      <c r="E1572">
        <v>27</v>
      </c>
      <c r="F1572">
        <v>51</v>
      </c>
      <c r="G1572" s="1">
        <v>42745</v>
      </c>
      <c r="H1572">
        <v>2</v>
      </c>
      <c r="I1572">
        <v>93.117442999999994</v>
      </c>
      <c r="J1572">
        <v>-5</v>
      </c>
      <c r="N1572" s="25" t="s">
        <v>3277</v>
      </c>
      <c r="O1572" s="25" t="s">
        <v>3278</v>
      </c>
      <c r="P1572" s="26"/>
      <c r="Q1572" s="25" t="s">
        <v>3116</v>
      </c>
      <c r="R1572" s="25" t="s">
        <v>350</v>
      </c>
    </row>
    <row r="1573" spans="1:18" x14ac:dyDescent="0.25">
      <c r="A1573">
        <v>28543</v>
      </c>
      <c r="B1573" t="s">
        <v>214</v>
      </c>
      <c r="C1573" t="s">
        <v>215</v>
      </c>
      <c r="D1573" t="s">
        <v>17</v>
      </c>
      <c r="E1573" t="s">
        <v>64</v>
      </c>
      <c r="F1573">
        <v>51</v>
      </c>
      <c r="G1573" s="1">
        <v>42744</v>
      </c>
      <c r="H1573">
        <v>1</v>
      </c>
      <c r="I1573">
        <v>25</v>
      </c>
      <c r="J1573">
        <v>-1</v>
      </c>
      <c r="N1573" s="27" t="s">
        <v>3279</v>
      </c>
      <c r="O1573" s="27" t="s">
        <v>3280</v>
      </c>
      <c r="P1573" s="28"/>
      <c r="Q1573" s="27" t="s">
        <v>1466</v>
      </c>
      <c r="R1573" s="27" t="s">
        <v>350</v>
      </c>
    </row>
    <row r="1574" spans="1:18" x14ac:dyDescent="0.25">
      <c r="A1574">
        <v>28543</v>
      </c>
      <c r="B1574" t="s">
        <v>216</v>
      </c>
      <c r="C1574" t="s">
        <v>217</v>
      </c>
      <c r="D1574" t="s">
        <v>17</v>
      </c>
      <c r="E1574" t="s">
        <v>64</v>
      </c>
      <c r="F1574">
        <v>51</v>
      </c>
      <c r="G1574" s="1">
        <v>42744</v>
      </c>
      <c r="H1574">
        <v>1</v>
      </c>
      <c r="I1574">
        <v>25</v>
      </c>
      <c r="J1574">
        <v>-1</v>
      </c>
      <c r="N1574" s="25" t="s">
        <v>3281</v>
      </c>
      <c r="O1574" s="25" t="s">
        <v>3282</v>
      </c>
      <c r="P1574" s="26"/>
      <c r="Q1574" s="25" t="s">
        <v>50</v>
      </c>
      <c r="R1574" s="25" t="s">
        <v>350</v>
      </c>
    </row>
    <row r="1575" spans="1:18" x14ac:dyDescent="0.25">
      <c r="A1575">
        <v>28543</v>
      </c>
      <c r="B1575" t="s">
        <v>89</v>
      </c>
      <c r="C1575" t="s">
        <v>90</v>
      </c>
      <c r="D1575" t="s">
        <v>17</v>
      </c>
      <c r="E1575" t="s">
        <v>64</v>
      </c>
      <c r="F1575">
        <v>51</v>
      </c>
      <c r="G1575" s="1">
        <v>42744</v>
      </c>
      <c r="H1575">
        <v>1</v>
      </c>
      <c r="I1575">
        <v>25</v>
      </c>
      <c r="J1575">
        <v>-1</v>
      </c>
      <c r="N1575" s="27" t="s">
        <v>3283</v>
      </c>
      <c r="O1575" s="27" t="s">
        <v>3284</v>
      </c>
      <c r="P1575" s="28"/>
      <c r="Q1575" s="27" t="s">
        <v>585</v>
      </c>
      <c r="R1575" s="27" t="s">
        <v>351</v>
      </c>
    </row>
    <row r="1576" spans="1:18" x14ac:dyDescent="0.25">
      <c r="A1576">
        <v>28543</v>
      </c>
      <c r="B1576" t="s">
        <v>51</v>
      </c>
      <c r="C1576" t="s">
        <v>52</v>
      </c>
      <c r="D1576" t="s">
        <v>17</v>
      </c>
      <c r="E1576" t="s">
        <v>64</v>
      </c>
      <c r="F1576">
        <v>51</v>
      </c>
      <c r="G1576" s="1">
        <v>42744</v>
      </c>
      <c r="H1576">
        <v>1</v>
      </c>
      <c r="I1576">
        <v>25</v>
      </c>
      <c r="J1576">
        <v>-1</v>
      </c>
      <c r="N1576" s="25" t="s">
        <v>3285</v>
      </c>
      <c r="O1576" s="25" t="s">
        <v>3286</v>
      </c>
      <c r="P1576" s="26"/>
      <c r="Q1576" s="25" t="s">
        <v>50</v>
      </c>
      <c r="R1576" s="25" t="s">
        <v>350</v>
      </c>
    </row>
    <row r="1577" spans="1:18" x14ac:dyDescent="0.25">
      <c r="A1577">
        <v>28516</v>
      </c>
      <c r="B1577" t="s">
        <v>155</v>
      </c>
      <c r="C1577" t="s">
        <v>156</v>
      </c>
      <c r="D1577" t="s">
        <v>100</v>
      </c>
      <c r="E1577">
        <v>295</v>
      </c>
      <c r="F1577">
        <v>4</v>
      </c>
      <c r="G1577" s="1">
        <v>42744</v>
      </c>
      <c r="I1577">
        <v>205.72685000000001</v>
      </c>
      <c r="J1577">
        <v>1</v>
      </c>
      <c r="N1577" s="27" t="s">
        <v>3287</v>
      </c>
      <c r="O1577" s="27" t="s">
        <v>3288</v>
      </c>
      <c r="P1577" s="28">
        <v>42524</v>
      </c>
      <c r="Q1577" s="27" t="s">
        <v>122</v>
      </c>
      <c r="R1577" s="27" t="s">
        <v>348</v>
      </c>
    </row>
    <row r="1578" spans="1:18" x14ac:dyDescent="0.25">
      <c r="A1578">
        <v>28516</v>
      </c>
      <c r="B1578" t="s">
        <v>523</v>
      </c>
      <c r="C1578" t="s">
        <v>524</v>
      </c>
      <c r="D1578" t="s">
        <v>446</v>
      </c>
      <c r="E1578">
        <v>295</v>
      </c>
      <c r="F1578">
        <v>4</v>
      </c>
      <c r="G1578" s="1">
        <v>42744</v>
      </c>
      <c r="I1578">
        <v>384.09</v>
      </c>
      <c r="J1578">
        <v>1</v>
      </c>
      <c r="N1578" s="25" t="s">
        <v>3289</v>
      </c>
      <c r="O1578" s="25" t="s">
        <v>3290</v>
      </c>
      <c r="P1578" s="26"/>
      <c r="Q1578" s="25" t="s">
        <v>3291</v>
      </c>
      <c r="R1578" s="25" t="s">
        <v>350</v>
      </c>
    </row>
    <row r="1579" spans="1:18" x14ac:dyDescent="0.25">
      <c r="A1579">
        <v>28516</v>
      </c>
      <c r="B1579" t="s">
        <v>143</v>
      </c>
      <c r="C1579" t="s">
        <v>144</v>
      </c>
      <c r="D1579" t="s">
        <v>50</v>
      </c>
      <c r="E1579">
        <v>295</v>
      </c>
      <c r="F1579">
        <v>4</v>
      </c>
      <c r="G1579" s="1">
        <v>42744</v>
      </c>
      <c r="I1579">
        <v>9.7650000000000006</v>
      </c>
      <c r="J1579">
        <v>1</v>
      </c>
      <c r="N1579" s="27" t="s">
        <v>3292</v>
      </c>
      <c r="O1579" s="27" t="s">
        <v>3293</v>
      </c>
      <c r="P1579" s="28"/>
      <c r="Q1579" s="27" t="s">
        <v>2898</v>
      </c>
      <c r="R1579" s="27"/>
    </row>
    <row r="1580" spans="1:18" x14ac:dyDescent="0.25">
      <c r="A1580">
        <v>28516</v>
      </c>
      <c r="B1580" t="s">
        <v>111</v>
      </c>
      <c r="C1580" t="s">
        <v>112</v>
      </c>
      <c r="D1580" t="s">
        <v>21</v>
      </c>
      <c r="E1580">
        <v>295</v>
      </c>
      <c r="F1580">
        <v>4</v>
      </c>
      <c r="G1580" s="1">
        <v>42744</v>
      </c>
      <c r="I1580">
        <v>93.117442999999994</v>
      </c>
      <c r="J1580">
        <v>1</v>
      </c>
      <c r="N1580" s="25" t="s">
        <v>3294</v>
      </c>
      <c r="O1580" s="25" t="s">
        <v>3295</v>
      </c>
      <c r="P1580" s="26"/>
      <c r="Q1580" s="25" t="s">
        <v>50</v>
      </c>
      <c r="R1580" s="25" t="s">
        <v>350</v>
      </c>
    </row>
    <row r="1581" spans="1:18" x14ac:dyDescent="0.25">
      <c r="A1581">
        <v>28516</v>
      </c>
      <c r="B1581" t="s">
        <v>131</v>
      </c>
      <c r="C1581" t="s">
        <v>132</v>
      </c>
      <c r="D1581" t="s">
        <v>21</v>
      </c>
      <c r="E1581">
        <v>295</v>
      </c>
      <c r="F1581">
        <v>4</v>
      </c>
      <c r="G1581" s="1">
        <v>42744</v>
      </c>
      <c r="I1581">
        <v>69.381974</v>
      </c>
      <c r="J1581">
        <v>1</v>
      </c>
      <c r="N1581" s="27" t="s">
        <v>3296</v>
      </c>
      <c r="O1581" s="27" t="s">
        <v>3297</v>
      </c>
      <c r="P1581" s="28"/>
      <c r="Q1581" s="27" t="s">
        <v>44</v>
      </c>
      <c r="R1581" s="27" t="s">
        <v>348</v>
      </c>
    </row>
    <row r="1582" spans="1:18" x14ac:dyDescent="0.25">
      <c r="A1582">
        <v>28516</v>
      </c>
      <c r="B1582" t="s">
        <v>153</v>
      </c>
      <c r="C1582" t="s">
        <v>154</v>
      </c>
      <c r="D1582" t="s">
        <v>21</v>
      </c>
      <c r="E1582">
        <v>295</v>
      </c>
      <c r="F1582">
        <v>4</v>
      </c>
      <c r="G1582" s="1">
        <v>42744</v>
      </c>
      <c r="I1582">
        <v>67.805110999999997</v>
      </c>
      <c r="J1582">
        <v>1</v>
      </c>
      <c r="N1582" s="25" t="s">
        <v>3298</v>
      </c>
      <c r="O1582" s="25" t="s">
        <v>3299</v>
      </c>
      <c r="P1582" s="26"/>
      <c r="Q1582" s="25" t="s">
        <v>85</v>
      </c>
      <c r="R1582" s="25" t="s">
        <v>350</v>
      </c>
    </row>
    <row r="1583" spans="1:18" x14ac:dyDescent="0.25">
      <c r="A1583">
        <v>28516</v>
      </c>
      <c r="B1583" t="s">
        <v>199</v>
      </c>
      <c r="C1583" t="s">
        <v>200</v>
      </c>
      <c r="D1583" t="s">
        <v>34</v>
      </c>
      <c r="E1583">
        <v>295</v>
      </c>
      <c r="F1583">
        <v>4</v>
      </c>
      <c r="G1583" s="1">
        <v>42744</v>
      </c>
      <c r="I1583">
        <v>150.82022499999999</v>
      </c>
      <c r="J1583">
        <v>1</v>
      </c>
      <c r="N1583" s="27" t="s">
        <v>3300</v>
      </c>
      <c r="O1583" s="27" t="s">
        <v>3301</v>
      </c>
      <c r="P1583" s="28"/>
      <c r="Q1583" s="27" t="s">
        <v>2021</v>
      </c>
      <c r="R1583" s="27"/>
    </row>
    <row r="1584" spans="1:18" x14ac:dyDescent="0.25">
      <c r="A1584">
        <v>28542</v>
      </c>
      <c r="B1584" t="s">
        <v>491</v>
      </c>
      <c r="C1584" t="s">
        <v>492</v>
      </c>
      <c r="D1584" t="s">
        <v>122</v>
      </c>
      <c r="E1584">
        <v>536</v>
      </c>
      <c r="F1584">
        <v>51</v>
      </c>
      <c r="G1584" s="1">
        <v>42744</v>
      </c>
      <c r="I1584">
        <v>225</v>
      </c>
      <c r="J1584">
        <v>-1</v>
      </c>
      <c r="N1584" s="25" t="s">
        <v>3302</v>
      </c>
      <c r="O1584" s="25" t="s">
        <v>3303</v>
      </c>
      <c r="P1584" s="26"/>
      <c r="Q1584" s="25" t="s">
        <v>3116</v>
      </c>
      <c r="R1584" s="25" t="s">
        <v>350</v>
      </c>
    </row>
    <row r="1585" spans="1:18" x14ac:dyDescent="0.25">
      <c r="A1585">
        <v>28542</v>
      </c>
      <c r="B1585" t="s">
        <v>493</v>
      </c>
      <c r="C1585" t="s">
        <v>494</v>
      </c>
      <c r="D1585" t="s">
        <v>122</v>
      </c>
      <c r="E1585">
        <v>536</v>
      </c>
      <c r="F1585">
        <v>51</v>
      </c>
      <c r="G1585" s="1">
        <v>42744</v>
      </c>
      <c r="I1585">
        <v>225</v>
      </c>
      <c r="J1585">
        <v>-1</v>
      </c>
      <c r="N1585" s="27" t="s">
        <v>3304</v>
      </c>
      <c r="O1585" s="27" t="s">
        <v>3305</v>
      </c>
      <c r="P1585" s="28"/>
      <c r="Q1585" s="27" t="s">
        <v>50</v>
      </c>
      <c r="R1585" s="27" t="s">
        <v>350</v>
      </c>
    </row>
    <row r="1586" spans="1:18" x14ac:dyDescent="0.25">
      <c r="A1586">
        <v>28541</v>
      </c>
      <c r="B1586" t="s">
        <v>898</v>
      </c>
      <c r="C1586" t="s">
        <v>899</v>
      </c>
      <c r="D1586" t="s">
        <v>18</v>
      </c>
      <c r="E1586">
        <v>19</v>
      </c>
      <c r="F1586">
        <v>51</v>
      </c>
      <c r="G1586" s="1">
        <v>42744</v>
      </c>
      <c r="H1586">
        <v>1</v>
      </c>
      <c r="I1586">
        <v>51.7256</v>
      </c>
      <c r="J1586">
        <v>-5</v>
      </c>
      <c r="N1586" s="25" t="s">
        <v>3306</v>
      </c>
      <c r="O1586" s="25" t="s">
        <v>3307</v>
      </c>
      <c r="P1586" s="26"/>
      <c r="Q1586" s="25" t="s">
        <v>50</v>
      </c>
      <c r="R1586" s="25" t="s">
        <v>350</v>
      </c>
    </row>
    <row r="1587" spans="1:18" x14ac:dyDescent="0.25">
      <c r="A1587">
        <v>28541</v>
      </c>
      <c r="B1587" t="s">
        <v>976</v>
      </c>
      <c r="C1587" t="s">
        <v>977</v>
      </c>
      <c r="D1587" t="s">
        <v>18</v>
      </c>
      <c r="E1587">
        <v>19</v>
      </c>
      <c r="F1587">
        <v>51</v>
      </c>
      <c r="G1587" s="1">
        <v>42744</v>
      </c>
      <c r="H1587">
        <v>1</v>
      </c>
      <c r="I1587">
        <v>43.1053</v>
      </c>
      <c r="J1587">
        <v>-5</v>
      </c>
      <c r="N1587" s="27" t="s">
        <v>3308</v>
      </c>
      <c r="O1587" s="27" t="s">
        <v>3309</v>
      </c>
      <c r="P1587" s="28"/>
      <c r="Q1587" s="27" t="s">
        <v>50</v>
      </c>
      <c r="R1587" s="27" t="s">
        <v>350</v>
      </c>
    </row>
    <row r="1588" spans="1:18" x14ac:dyDescent="0.25">
      <c r="A1588">
        <v>28541</v>
      </c>
      <c r="B1588" t="s">
        <v>431</v>
      </c>
      <c r="C1588" t="s">
        <v>432</v>
      </c>
      <c r="D1588" t="s">
        <v>18</v>
      </c>
      <c r="E1588">
        <v>19</v>
      </c>
      <c r="F1588">
        <v>51</v>
      </c>
      <c r="G1588" s="1">
        <v>42744</v>
      </c>
      <c r="H1588">
        <v>1</v>
      </c>
      <c r="I1588">
        <v>206.89670000000001</v>
      </c>
      <c r="J1588">
        <v>-4</v>
      </c>
      <c r="N1588" s="25" t="s">
        <v>3310</v>
      </c>
      <c r="O1588" s="25" t="s">
        <v>3311</v>
      </c>
      <c r="P1588" s="26"/>
      <c r="Q1588" s="25" t="s">
        <v>50</v>
      </c>
      <c r="R1588" s="25" t="s">
        <v>350</v>
      </c>
    </row>
    <row r="1589" spans="1:18" x14ac:dyDescent="0.25">
      <c r="A1589">
        <v>28541</v>
      </c>
      <c r="B1589" t="s">
        <v>602</v>
      </c>
      <c r="C1589" t="s">
        <v>603</v>
      </c>
      <c r="D1589" t="s">
        <v>18</v>
      </c>
      <c r="E1589">
        <v>19</v>
      </c>
      <c r="F1589">
        <v>51</v>
      </c>
      <c r="G1589" s="1">
        <v>42744</v>
      </c>
      <c r="H1589">
        <v>1</v>
      </c>
      <c r="I1589">
        <v>85</v>
      </c>
      <c r="J1589">
        <v>-10</v>
      </c>
      <c r="N1589" s="27" t="s">
        <v>3312</v>
      </c>
      <c r="O1589" s="27" t="s">
        <v>3313</v>
      </c>
      <c r="P1589" s="28"/>
      <c r="Q1589" s="27" t="s">
        <v>41</v>
      </c>
      <c r="R1589" s="27" t="s">
        <v>350</v>
      </c>
    </row>
    <row r="1590" spans="1:18" x14ac:dyDescent="0.25">
      <c r="A1590">
        <v>28541</v>
      </c>
      <c r="B1590" t="s">
        <v>441</v>
      </c>
      <c r="C1590" t="s">
        <v>442</v>
      </c>
      <c r="D1590" t="s">
        <v>33</v>
      </c>
      <c r="E1590">
        <v>19</v>
      </c>
      <c r="F1590">
        <v>51</v>
      </c>
      <c r="G1590" s="1">
        <v>42744</v>
      </c>
      <c r="H1590">
        <v>1</v>
      </c>
      <c r="I1590">
        <v>887.28888900000004</v>
      </c>
      <c r="J1590">
        <v>-1</v>
      </c>
      <c r="N1590" s="25" t="s">
        <v>3314</v>
      </c>
      <c r="O1590" s="25" t="s">
        <v>3315</v>
      </c>
      <c r="P1590" s="26"/>
      <c r="Q1590" s="25" t="s">
        <v>10</v>
      </c>
      <c r="R1590" s="25" t="s">
        <v>351</v>
      </c>
    </row>
    <row r="1591" spans="1:18" x14ac:dyDescent="0.25">
      <c r="A1591">
        <v>28540</v>
      </c>
      <c r="B1591" t="s">
        <v>131</v>
      </c>
      <c r="C1591" t="s">
        <v>132</v>
      </c>
      <c r="D1591" t="s">
        <v>21</v>
      </c>
      <c r="E1591">
        <v>295</v>
      </c>
      <c r="F1591">
        <v>51</v>
      </c>
      <c r="G1591" s="1">
        <v>42744</v>
      </c>
      <c r="I1591">
        <v>69.381974</v>
      </c>
      <c r="J1591">
        <v>-1</v>
      </c>
      <c r="N1591" s="27" t="s">
        <v>3316</v>
      </c>
      <c r="O1591" s="27" t="s">
        <v>3317</v>
      </c>
      <c r="P1591" s="28"/>
      <c r="Q1591" s="27" t="s">
        <v>100</v>
      </c>
      <c r="R1591" s="27" t="s">
        <v>348</v>
      </c>
    </row>
    <row r="1592" spans="1:18" x14ac:dyDescent="0.25">
      <c r="A1592">
        <v>28540</v>
      </c>
      <c r="B1592" t="s">
        <v>291</v>
      </c>
      <c r="C1592" t="s">
        <v>292</v>
      </c>
      <c r="D1592" t="s">
        <v>117</v>
      </c>
      <c r="E1592">
        <v>295</v>
      </c>
      <c r="F1592">
        <v>51</v>
      </c>
      <c r="G1592" s="1">
        <v>42744</v>
      </c>
      <c r="I1592">
        <v>169.07916700000001</v>
      </c>
      <c r="J1592">
        <v>-1</v>
      </c>
      <c r="N1592" s="25" t="s">
        <v>3318</v>
      </c>
      <c r="O1592" s="25" t="s">
        <v>3319</v>
      </c>
      <c r="P1592" s="26"/>
      <c r="Q1592" s="25" t="s">
        <v>50</v>
      </c>
      <c r="R1592" s="25" t="s">
        <v>350</v>
      </c>
    </row>
    <row r="1593" spans="1:18" x14ac:dyDescent="0.25">
      <c r="A1593">
        <v>28539</v>
      </c>
      <c r="B1593" t="s">
        <v>245</v>
      </c>
      <c r="C1593" t="s">
        <v>246</v>
      </c>
      <c r="D1593" t="s">
        <v>88</v>
      </c>
      <c r="E1593">
        <v>127</v>
      </c>
      <c r="F1593">
        <v>51</v>
      </c>
      <c r="G1593" s="1">
        <v>42744</v>
      </c>
      <c r="I1593">
        <v>62.230592000000001</v>
      </c>
      <c r="J1593">
        <v>-1</v>
      </c>
      <c r="N1593" s="27" t="s">
        <v>3320</v>
      </c>
      <c r="O1593" s="27" t="s">
        <v>3321</v>
      </c>
      <c r="P1593" s="28"/>
      <c r="Q1593" s="27" t="s">
        <v>50</v>
      </c>
      <c r="R1593" s="27" t="s">
        <v>350</v>
      </c>
    </row>
    <row r="1594" spans="1:18" x14ac:dyDescent="0.25">
      <c r="A1594">
        <v>28539</v>
      </c>
      <c r="B1594" t="s">
        <v>42</v>
      </c>
      <c r="C1594" t="s">
        <v>43</v>
      </c>
      <c r="D1594" t="s">
        <v>100</v>
      </c>
      <c r="E1594">
        <v>127</v>
      </c>
      <c r="F1594">
        <v>51</v>
      </c>
      <c r="G1594" s="1">
        <v>42744</v>
      </c>
      <c r="I1594">
        <v>32.464827999999997</v>
      </c>
      <c r="J1594">
        <v>-2</v>
      </c>
      <c r="N1594" s="25" t="s">
        <v>3322</v>
      </c>
      <c r="O1594" s="25" t="s">
        <v>3323</v>
      </c>
      <c r="P1594" s="26"/>
      <c r="Q1594" s="25" t="s">
        <v>41</v>
      </c>
      <c r="R1594" s="25" t="s">
        <v>350</v>
      </c>
    </row>
    <row r="1595" spans="1:18" x14ac:dyDescent="0.25">
      <c r="A1595">
        <v>28539</v>
      </c>
      <c r="B1595" t="s">
        <v>145</v>
      </c>
      <c r="C1595" t="s">
        <v>146</v>
      </c>
      <c r="D1595" t="s">
        <v>41</v>
      </c>
      <c r="E1595">
        <v>127</v>
      </c>
      <c r="F1595">
        <v>51</v>
      </c>
      <c r="G1595" s="1">
        <v>42744</v>
      </c>
      <c r="I1595">
        <v>27.125</v>
      </c>
      <c r="J1595">
        <v>-1</v>
      </c>
      <c r="N1595" s="27" t="s">
        <v>3324</v>
      </c>
      <c r="O1595" s="27" t="s">
        <v>3325</v>
      </c>
      <c r="P1595" s="28"/>
      <c r="Q1595" s="27" t="s">
        <v>193</v>
      </c>
      <c r="R1595" s="27" t="s">
        <v>350</v>
      </c>
    </row>
    <row r="1596" spans="1:18" x14ac:dyDescent="0.25">
      <c r="A1596">
        <v>28539</v>
      </c>
      <c r="B1596" t="s">
        <v>62</v>
      </c>
      <c r="C1596" t="s">
        <v>63</v>
      </c>
      <c r="D1596" t="s">
        <v>50</v>
      </c>
      <c r="E1596">
        <v>127</v>
      </c>
      <c r="F1596">
        <v>51</v>
      </c>
      <c r="G1596" s="1">
        <v>42744</v>
      </c>
      <c r="I1596">
        <v>115</v>
      </c>
      <c r="J1596">
        <v>-1</v>
      </c>
      <c r="N1596" s="25" t="s">
        <v>3326</v>
      </c>
      <c r="O1596" s="25" t="s">
        <v>3327</v>
      </c>
      <c r="P1596" s="26"/>
      <c r="Q1596" s="25" t="s">
        <v>74</v>
      </c>
      <c r="R1596" s="25" t="s">
        <v>339</v>
      </c>
    </row>
    <row r="1597" spans="1:18" x14ac:dyDescent="0.25">
      <c r="A1597">
        <v>28538</v>
      </c>
      <c r="B1597" t="s">
        <v>517</v>
      </c>
      <c r="C1597" t="s">
        <v>518</v>
      </c>
      <c r="D1597" t="s">
        <v>34</v>
      </c>
      <c r="E1597">
        <v>463</v>
      </c>
      <c r="F1597">
        <v>51</v>
      </c>
      <c r="G1597" s="1">
        <v>42744</v>
      </c>
      <c r="H1597">
        <v>1</v>
      </c>
      <c r="I1597">
        <v>499.83146099999999</v>
      </c>
      <c r="J1597">
        <v>-1</v>
      </c>
      <c r="N1597" s="27" t="s">
        <v>3328</v>
      </c>
      <c r="O1597" s="27" t="s">
        <v>3329</v>
      </c>
      <c r="P1597" s="28"/>
      <c r="Q1597" s="27" t="s">
        <v>41</v>
      </c>
      <c r="R1597" s="27" t="s">
        <v>350</v>
      </c>
    </row>
    <row r="1598" spans="1:18" x14ac:dyDescent="0.25">
      <c r="A1598">
        <v>28537</v>
      </c>
      <c r="B1598" t="s">
        <v>978</v>
      </c>
      <c r="C1598" t="s">
        <v>979</v>
      </c>
      <c r="D1598" t="s">
        <v>34</v>
      </c>
      <c r="E1598">
        <v>299</v>
      </c>
      <c r="F1598">
        <v>51</v>
      </c>
      <c r="G1598" s="1">
        <v>42744</v>
      </c>
      <c r="H1598">
        <v>1</v>
      </c>
      <c r="I1598">
        <v>122.639628</v>
      </c>
      <c r="J1598">
        <v>-2</v>
      </c>
      <c r="N1598" s="25" t="s">
        <v>3330</v>
      </c>
      <c r="O1598" s="25" t="s">
        <v>3331</v>
      </c>
      <c r="P1598" s="26"/>
      <c r="Q1598" s="25" t="s">
        <v>159</v>
      </c>
      <c r="R1598" s="25" t="s">
        <v>348</v>
      </c>
    </row>
    <row r="1599" spans="1:18" x14ac:dyDescent="0.25">
      <c r="A1599">
        <v>28536</v>
      </c>
      <c r="B1599" t="s">
        <v>62</v>
      </c>
      <c r="C1599" t="s">
        <v>63</v>
      </c>
      <c r="D1599" t="s">
        <v>50</v>
      </c>
      <c r="E1599">
        <v>150</v>
      </c>
      <c r="F1599">
        <v>51</v>
      </c>
      <c r="G1599" s="1">
        <v>42744</v>
      </c>
      <c r="I1599">
        <v>115</v>
      </c>
      <c r="J1599">
        <v>-3</v>
      </c>
      <c r="N1599" s="27" t="s">
        <v>3332</v>
      </c>
      <c r="O1599" s="27" t="s">
        <v>3333</v>
      </c>
      <c r="P1599" s="28"/>
      <c r="Q1599" s="27" t="s">
        <v>682</v>
      </c>
      <c r="R1599" s="27" t="s">
        <v>350</v>
      </c>
    </row>
    <row r="1600" spans="1:18" x14ac:dyDescent="0.25">
      <c r="A1600">
        <v>28536</v>
      </c>
      <c r="B1600" t="s">
        <v>147</v>
      </c>
      <c r="C1600" t="s">
        <v>148</v>
      </c>
      <c r="D1600" t="s">
        <v>85</v>
      </c>
      <c r="E1600">
        <v>150</v>
      </c>
      <c r="F1600">
        <v>51</v>
      </c>
      <c r="G1600" s="1">
        <v>42744</v>
      </c>
      <c r="I1600">
        <v>54.200090000000003</v>
      </c>
      <c r="J1600">
        <v>-4</v>
      </c>
      <c r="N1600" s="25" t="s">
        <v>3334</v>
      </c>
      <c r="O1600" s="25" t="s">
        <v>3335</v>
      </c>
      <c r="P1600" s="26"/>
      <c r="Q1600" s="25" t="s">
        <v>682</v>
      </c>
      <c r="R1600" s="25" t="s">
        <v>350</v>
      </c>
    </row>
    <row r="1601" spans="1:18" x14ac:dyDescent="0.25">
      <c r="A1601">
        <v>28536</v>
      </c>
      <c r="B1601" t="s">
        <v>191</v>
      </c>
      <c r="C1601" t="s">
        <v>192</v>
      </c>
      <c r="D1601" t="s">
        <v>193</v>
      </c>
      <c r="E1601">
        <v>150</v>
      </c>
      <c r="F1601">
        <v>51</v>
      </c>
      <c r="G1601" s="1">
        <v>42744</v>
      </c>
      <c r="I1601">
        <v>34.72</v>
      </c>
      <c r="J1601">
        <v>-4</v>
      </c>
      <c r="N1601" s="27" t="s">
        <v>3336</v>
      </c>
      <c r="O1601" s="27" t="s">
        <v>3337</v>
      </c>
      <c r="P1601" s="28"/>
      <c r="Q1601" s="27" t="s">
        <v>21</v>
      </c>
      <c r="R1601" s="27" t="s">
        <v>348</v>
      </c>
    </row>
    <row r="1602" spans="1:18" x14ac:dyDescent="0.25">
      <c r="A1602">
        <v>28535</v>
      </c>
      <c r="B1602" t="s">
        <v>604</v>
      </c>
      <c r="C1602" t="s">
        <v>605</v>
      </c>
      <c r="D1602" t="s">
        <v>33</v>
      </c>
      <c r="E1602">
        <v>54</v>
      </c>
      <c r="F1602">
        <v>51</v>
      </c>
      <c r="G1602" s="1">
        <v>42744</v>
      </c>
      <c r="H1602">
        <v>1</v>
      </c>
      <c r="I1602">
        <v>319.78947399999998</v>
      </c>
      <c r="J1602">
        <v>-1</v>
      </c>
      <c r="N1602" s="25" t="s">
        <v>3338</v>
      </c>
      <c r="O1602" s="25" t="s">
        <v>3339</v>
      </c>
      <c r="P1602" s="26"/>
      <c r="Q1602" s="25" t="s">
        <v>117</v>
      </c>
      <c r="R1602" s="25" t="s">
        <v>350</v>
      </c>
    </row>
    <row r="1603" spans="1:18" x14ac:dyDescent="0.25">
      <c r="A1603">
        <v>28534</v>
      </c>
      <c r="B1603" t="s">
        <v>11</v>
      </c>
      <c r="C1603" t="s">
        <v>12</v>
      </c>
      <c r="D1603" t="s">
        <v>10</v>
      </c>
      <c r="E1603">
        <v>352</v>
      </c>
      <c r="F1603">
        <v>51</v>
      </c>
      <c r="G1603" s="1">
        <v>42744</v>
      </c>
      <c r="I1603">
        <v>94.827600000000004</v>
      </c>
      <c r="J1603">
        <v>-1</v>
      </c>
      <c r="N1603" s="27" t="s">
        <v>3340</v>
      </c>
      <c r="O1603" s="27" t="s">
        <v>3341</v>
      </c>
      <c r="P1603" s="28"/>
      <c r="Q1603" s="27" t="s">
        <v>85</v>
      </c>
      <c r="R1603" s="27" t="s">
        <v>350</v>
      </c>
    </row>
    <row r="1604" spans="1:18" x14ac:dyDescent="0.25">
      <c r="A1604">
        <v>28534</v>
      </c>
      <c r="B1604" t="s">
        <v>13</v>
      </c>
      <c r="C1604" t="s">
        <v>14</v>
      </c>
      <c r="D1604" t="s">
        <v>10</v>
      </c>
      <c r="E1604">
        <v>352</v>
      </c>
      <c r="F1604">
        <v>51</v>
      </c>
      <c r="G1604" s="1">
        <v>42744</v>
      </c>
      <c r="I1604">
        <v>94.827600000000004</v>
      </c>
      <c r="J1604">
        <v>-1</v>
      </c>
      <c r="N1604" s="25" t="s">
        <v>3342</v>
      </c>
      <c r="O1604" s="25" t="s">
        <v>3343</v>
      </c>
      <c r="P1604" s="26"/>
      <c r="Q1604" s="25" t="s">
        <v>585</v>
      </c>
      <c r="R1604" s="25" t="s">
        <v>351</v>
      </c>
    </row>
    <row r="1605" spans="1:18" x14ac:dyDescent="0.25">
      <c r="A1605">
        <v>28533</v>
      </c>
      <c r="B1605" t="s">
        <v>45</v>
      </c>
      <c r="C1605" t="s">
        <v>46</v>
      </c>
      <c r="D1605" t="s">
        <v>47</v>
      </c>
      <c r="E1605">
        <v>13</v>
      </c>
      <c r="F1605">
        <v>51</v>
      </c>
      <c r="G1605" s="1">
        <v>42744</v>
      </c>
      <c r="H1605">
        <v>1</v>
      </c>
      <c r="I1605">
        <v>1.2</v>
      </c>
      <c r="J1605">
        <v>-5</v>
      </c>
      <c r="N1605" s="27" t="s">
        <v>3344</v>
      </c>
      <c r="O1605" s="27" t="s">
        <v>3345</v>
      </c>
      <c r="P1605" s="28"/>
      <c r="Q1605" s="27" t="s">
        <v>682</v>
      </c>
      <c r="R1605" s="27" t="s">
        <v>350</v>
      </c>
    </row>
    <row r="1606" spans="1:18" x14ac:dyDescent="0.25">
      <c r="A1606">
        <v>28533</v>
      </c>
      <c r="B1606" t="s">
        <v>70</v>
      </c>
      <c r="C1606" t="s">
        <v>71</v>
      </c>
      <c r="D1606" t="s">
        <v>450</v>
      </c>
      <c r="E1606">
        <v>13</v>
      </c>
      <c r="F1606">
        <v>51</v>
      </c>
      <c r="G1606" s="1">
        <v>42744</v>
      </c>
      <c r="H1606">
        <v>1</v>
      </c>
      <c r="I1606">
        <v>20.689699999999998</v>
      </c>
      <c r="J1606">
        <v>-1</v>
      </c>
      <c r="N1606" s="25" t="s">
        <v>3346</v>
      </c>
      <c r="O1606" s="25" t="s">
        <v>3347</v>
      </c>
      <c r="P1606" s="26"/>
      <c r="Q1606" s="25" t="s">
        <v>682</v>
      </c>
      <c r="R1606" s="25" t="s">
        <v>350</v>
      </c>
    </row>
    <row r="1607" spans="1:18" x14ac:dyDescent="0.25">
      <c r="A1607">
        <v>28533</v>
      </c>
      <c r="B1607" t="s">
        <v>166</v>
      </c>
      <c r="C1607" t="s">
        <v>167</v>
      </c>
      <c r="D1607" t="s">
        <v>450</v>
      </c>
      <c r="E1607">
        <v>13</v>
      </c>
      <c r="F1607">
        <v>51</v>
      </c>
      <c r="G1607" s="1">
        <v>42744</v>
      </c>
      <c r="H1607">
        <v>1</v>
      </c>
      <c r="I1607">
        <v>20.689699999999998</v>
      </c>
      <c r="J1607">
        <v>-1</v>
      </c>
      <c r="N1607" s="27" t="s">
        <v>3348</v>
      </c>
      <c r="O1607" s="27" t="s">
        <v>3349</v>
      </c>
      <c r="P1607" s="28"/>
      <c r="Q1607" s="27" t="s">
        <v>41</v>
      </c>
      <c r="R1607" s="27" t="s">
        <v>350</v>
      </c>
    </row>
    <row r="1608" spans="1:18" x14ac:dyDescent="0.25">
      <c r="A1608">
        <v>28533</v>
      </c>
      <c r="B1608" t="s">
        <v>62</v>
      </c>
      <c r="C1608" t="s">
        <v>63</v>
      </c>
      <c r="D1608" t="s">
        <v>50</v>
      </c>
      <c r="E1608">
        <v>13</v>
      </c>
      <c r="F1608">
        <v>51</v>
      </c>
      <c r="G1608" s="1">
        <v>42744</v>
      </c>
      <c r="H1608">
        <v>1</v>
      </c>
      <c r="I1608">
        <v>115</v>
      </c>
      <c r="J1608">
        <v>-1</v>
      </c>
      <c r="N1608" s="25" t="s">
        <v>3350</v>
      </c>
      <c r="O1608" s="25" t="s">
        <v>3351</v>
      </c>
      <c r="P1608" s="26"/>
      <c r="Q1608" s="25" t="s">
        <v>50</v>
      </c>
      <c r="R1608" s="25" t="s">
        <v>350</v>
      </c>
    </row>
    <row r="1609" spans="1:18" x14ac:dyDescent="0.25">
      <c r="A1609">
        <v>28532</v>
      </c>
      <c r="B1609" t="s">
        <v>262</v>
      </c>
      <c r="C1609" t="s">
        <v>263</v>
      </c>
      <c r="D1609" t="s">
        <v>33</v>
      </c>
      <c r="E1609">
        <v>61</v>
      </c>
      <c r="F1609">
        <v>51</v>
      </c>
      <c r="G1609" s="1">
        <v>42744</v>
      </c>
      <c r="I1609">
        <v>832.49090899999999</v>
      </c>
      <c r="J1609">
        <v>-1</v>
      </c>
      <c r="N1609" s="27" t="s">
        <v>3352</v>
      </c>
      <c r="O1609" s="27" t="s">
        <v>3353</v>
      </c>
      <c r="P1609" s="28"/>
      <c r="Q1609" s="27" t="s">
        <v>1661</v>
      </c>
      <c r="R1609" s="27" t="s">
        <v>351</v>
      </c>
    </row>
    <row r="1610" spans="1:18" x14ac:dyDescent="0.25">
      <c r="A1610">
        <v>28531</v>
      </c>
      <c r="B1610" t="s">
        <v>980</v>
      </c>
      <c r="C1610" t="s">
        <v>981</v>
      </c>
      <c r="D1610" t="s">
        <v>47</v>
      </c>
      <c r="E1610" t="s">
        <v>64</v>
      </c>
      <c r="F1610">
        <v>51</v>
      </c>
      <c r="G1610" s="1">
        <v>42744</v>
      </c>
      <c r="H1610">
        <v>1</v>
      </c>
      <c r="I1610">
        <v>20.5</v>
      </c>
      <c r="J1610">
        <v>-1</v>
      </c>
      <c r="N1610" s="25" t="s">
        <v>3354</v>
      </c>
      <c r="O1610" s="25" t="s">
        <v>3355</v>
      </c>
      <c r="P1610" s="26"/>
      <c r="Q1610" s="25" t="s">
        <v>41</v>
      </c>
      <c r="R1610" s="25" t="s">
        <v>350</v>
      </c>
    </row>
    <row r="1611" spans="1:18" x14ac:dyDescent="0.25">
      <c r="A1611">
        <v>28530</v>
      </c>
      <c r="B1611" t="s">
        <v>251</v>
      </c>
      <c r="C1611" t="s">
        <v>588</v>
      </c>
      <c r="D1611" t="s">
        <v>97</v>
      </c>
      <c r="E1611">
        <v>500</v>
      </c>
      <c r="F1611">
        <v>51</v>
      </c>
      <c r="G1611" s="1">
        <v>42744</v>
      </c>
      <c r="I1611">
        <v>123.433989</v>
      </c>
      <c r="J1611">
        <v>-2</v>
      </c>
      <c r="N1611" s="27" t="s">
        <v>3356</v>
      </c>
      <c r="O1611" s="27" t="s">
        <v>3357</v>
      </c>
      <c r="P1611" s="28"/>
      <c r="Q1611" s="27" t="s">
        <v>50</v>
      </c>
      <c r="R1611" s="27" t="s">
        <v>350</v>
      </c>
    </row>
    <row r="1612" spans="1:18" x14ac:dyDescent="0.25">
      <c r="A1612">
        <v>28529</v>
      </c>
      <c r="B1612" t="s">
        <v>281</v>
      </c>
      <c r="C1612" t="s">
        <v>282</v>
      </c>
      <c r="D1612" t="s">
        <v>33</v>
      </c>
      <c r="E1612">
        <v>16</v>
      </c>
      <c r="F1612">
        <v>51</v>
      </c>
      <c r="G1612" s="1">
        <v>42744</v>
      </c>
      <c r="I1612">
        <v>171.671111</v>
      </c>
      <c r="J1612">
        <v>-1</v>
      </c>
      <c r="N1612" s="25" t="s">
        <v>3358</v>
      </c>
      <c r="O1612" s="25" t="s">
        <v>3359</v>
      </c>
      <c r="P1612" s="26"/>
      <c r="Q1612" s="25" t="s">
        <v>50</v>
      </c>
      <c r="R1612" s="25" t="s">
        <v>350</v>
      </c>
    </row>
    <row r="1613" spans="1:18" x14ac:dyDescent="0.25">
      <c r="A1613">
        <v>28529</v>
      </c>
      <c r="B1613" t="s">
        <v>486</v>
      </c>
      <c r="C1613" t="s">
        <v>487</v>
      </c>
      <c r="D1613" t="s">
        <v>97</v>
      </c>
      <c r="E1613">
        <v>16</v>
      </c>
      <c r="F1613">
        <v>51</v>
      </c>
      <c r="G1613" s="1">
        <v>42744</v>
      </c>
      <c r="I1613">
        <v>109.58499999999999</v>
      </c>
      <c r="J1613">
        <v>-2</v>
      </c>
      <c r="N1613" s="27" t="s">
        <v>3360</v>
      </c>
      <c r="O1613" s="27" t="s">
        <v>3361</v>
      </c>
      <c r="P1613" s="28"/>
      <c r="Q1613" s="27" t="s">
        <v>1072</v>
      </c>
      <c r="R1613" s="27" t="s">
        <v>350</v>
      </c>
    </row>
    <row r="1614" spans="1:18" x14ac:dyDescent="0.25">
      <c r="A1614">
        <v>28529</v>
      </c>
      <c r="B1614" t="s">
        <v>689</v>
      </c>
      <c r="C1614" t="s">
        <v>690</v>
      </c>
      <c r="D1614" t="s">
        <v>34</v>
      </c>
      <c r="E1614">
        <v>16</v>
      </c>
      <c r="F1614">
        <v>51</v>
      </c>
      <c r="G1614" s="1">
        <v>42744</v>
      </c>
      <c r="I1614">
        <v>353.837647</v>
      </c>
      <c r="J1614">
        <v>-1</v>
      </c>
      <c r="N1614" s="25" t="s">
        <v>3362</v>
      </c>
      <c r="O1614" s="25" t="s">
        <v>3363</v>
      </c>
      <c r="P1614" s="26"/>
      <c r="Q1614" s="25" t="s">
        <v>41</v>
      </c>
      <c r="R1614" s="25" t="s">
        <v>350</v>
      </c>
    </row>
    <row r="1615" spans="1:18" x14ac:dyDescent="0.25">
      <c r="A1615">
        <v>28529</v>
      </c>
      <c r="B1615" t="s">
        <v>205</v>
      </c>
      <c r="C1615" t="s">
        <v>206</v>
      </c>
      <c r="D1615" t="s">
        <v>88</v>
      </c>
      <c r="E1615">
        <v>16</v>
      </c>
      <c r="F1615">
        <v>51</v>
      </c>
      <c r="G1615" s="1">
        <v>42744</v>
      </c>
      <c r="I1615">
        <v>55.390335</v>
      </c>
      <c r="J1615">
        <v>-2</v>
      </c>
      <c r="N1615" s="27" t="s">
        <v>3364</v>
      </c>
      <c r="O1615" s="27" t="s">
        <v>3365</v>
      </c>
      <c r="P1615" s="28"/>
      <c r="Q1615" s="27" t="s">
        <v>50</v>
      </c>
      <c r="R1615" s="27" t="s">
        <v>350</v>
      </c>
    </row>
    <row r="1616" spans="1:18" x14ac:dyDescent="0.25">
      <c r="A1616">
        <v>28529</v>
      </c>
      <c r="B1616" t="s">
        <v>53</v>
      </c>
      <c r="C1616" t="s">
        <v>54</v>
      </c>
      <c r="D1616" t="s">
        <v>17</v>
      </c>
      <c r="E1616">
        <v>16</v>
      </c>
      <c r="F1616">
        <v>51</v>
      </c>
      <c r="G1616" s="1">
        <v>42744</v>
      </c>
      <c r="I1616">
        <v>20</v>
      </c>
      <c r="J1616">
        <v>-10</v>
      </c>
      <c r="N1616" s="25" t="s">
        <v>3366</v>
      </c>
      <c r="O1616" s="25" t="s">
        <v>3367</v>
      </c>
      <c r="P1616" s="26"/>
      <c r="Q1616" s="25" t="s">
        <v>50</v>
      </c>
      <c r="R1616" s="25" t="s">
        <v>350</v>
      </c>
    </row>
    <row r="1617" spans="1:18" x14ac:dyDescent="0.25">
      <c r="A1617">
        <v>28529</v>
      </c>
      <c r="B1617" t="s">
        <v>141</v>
      </c>
      <c r="C1617" t="s">
        <v>142</v>
      </c>
      <c r="D1617" t="s">
        <v>88</v>
      </c>
      <c r="E1617">
        <v>16</v>
      </c>
      <c r="F1617">
        <v>51</v>
      </c>
      <c r="G1617" s="1">
        <v>42744</v>
      </c>
      <c r="I1617">
        <v>40.29907</v>
      </c>
      <c r="J1617">
        <v>-10</v>
      </c>
      <c r="N1617" s="27" t="s">
        <v>3368</v>
      </c>
      <c r="O1617" s="27" t="s">
        <v>3369</v>
      </c>
      <c r="P1617" s="28"/>
      <c r="Q1617" s="27" t="s">
        <v>100</v>
      </c>
      <c r="R1617" s="27" t="s">
        <v>348</v>
      </c>
    </row>
    <row r="1618" spans="1:18" x14ac:dyDescent="0.25">
      <c r="A1618">
        <v>28529</v>
      </c>
      <c r="B1618" t="s">
        <v>115</v>
      </c>
      <c r="C1618" t="s">
        <v>116</v>
      </c>
      <c r="D1618" t="s">
        <v>41</v>
      </c>
      <c r="E1618">
        <v>16</v>
      </c>
      <c r="F1618">
        <v>51</v>
      </c>
      <c r="G1618" s="1">
        <v>42744</v>
      </c>
      <c r="I1618">
        <v>102.3</v>
      </c>
      <c r="J1618">
        <v>-5</v>
      </c>
      <c r="N1618" s="25" t="s">
        <v>3370</v>
      </c>
      <c r="O1618" s="25" t="s">
        <v>3371</v>
      </c>
      <c r="P1618" s="26"/>
      <c r="Q1618" s="25" t="s">
        <v>41</v>
      </c>
      <c r="R1618" s="25" t="s">
        <v>350</v>
      </c>
    </row>
    <row r="1619" spans="1:18" x14ac:dyDescent="0.25">
      <c r="A1619">
        <v>28529</v>
      </c>
      <c r="B1619" t="s">
        <v>101</v>
      </c>
      <c r="C1619" t="s">
        <v>102</v>
      </c>
      <c r="D1619" t="s">
        <v>21</v>
      </c>
      <c r="E1619">
        <v>16</v>
      </c>
      <c r="F1619">
        <v>51</v>
      </c>
      <c r="G1619" s="1">
        <v>42744</v>
      </c>
      <c r="I1619">
        <v>114.01223400000001</v>
      </c>
      <c r="J1619">
        <v>-1</v>
      </c>
      <c r="N1619" s="27" t="s">
        <v>3372</v>
      </c>
      <c r="O1619" s="27" t="s">
        <v>3373</v>
      </c>
      <c r="P1619" s="28"/>
      <c r="Q1619" s="27" t="s">
        <v>41</v>
      </c>
      <c r="R1619" s="27" t="s">
        <v>350</v>
      </c>
    </row>
    <row r="1620" spans="1:18" x14ac:dyDescent="0.25">
      <c r="A1620">
        <v>28528</v>
      </c>
      <c r="B1620" t="s">
        <v>214</v>
      </c>
      <c r="C1620" t="s">
        <v>215</v>
      </c>
      <c r="D1620" t="s">
        <v>17</v>
      </c>
      <c r="E1620">
        <v>16</v>
      </c>
      <c r="F1620">
        <v>51</v>
      </c>
      <c r="G1620" s="1">
        <v>42744</v>
      </c>
      <c r="I1620">
        <v>12</v>
      </c>
      <c r="J1620">
        <v>-10</v>
      </c>
      <c r="N1620" s="25" t="s">
        <v>3374</v>
      </c>
      <c r="O1620" s="25" t="s">
        <v>3375</v>
      </c>
      <c r="P1620" s="26"/>
      <c r="Q1620" s="25" t="s">
        <v>41</v>
      </c>
      <c r="R1620" s="25" t="s">
        <v>350</v>
      </c>
    </row>
    <row r="1621" spans="1:18" x14ac:dyDescent="0.25">
      <c r="A1621">
        <v>28528</v>
      </c>
      <c r="B1621" t="s">
        <v>216</v>
      </c>
      <c r="C1621" t="s">
        <v>217</v>
      </c>
      <c r="D1621" t="s">
        <v>17</v>
      </c>
      <c r="E1621">
        <v>16</v>
      </c>
      <c r="F1621">
        <v>51</v>
      </c>
      <c r="G1621" s="1">
        <v>42744</v>
      </c>
      <c r="I1621">
        <v>12</v>
      </c>
      <c r="J1621">
        <v>-10</v>
      </c>
      <c r="N1621" s="27" t="s">
        <v>3376</v>
      </c>
      <c r="O1621" s="27" t="s">
        <v>3377</v>
      </c>
      <c r="P1621" s="28"/>
      <c r="Q1621" s="27" t="s">
        <v>447</v>
      </c>
      <c r="R1621" s="27" t="s">
        <v>350</v>
      </c>
    </row>
    <row r="1622" spans="1:18" x14ac:dyDescent="0.25">
      <c r="A1622">
        <v>28528</v>
      </c>
      <c r="B1622" t="s">
        <v>89</v>
      </c>
      <c r="C1622" t="s">
        <v>90</v>
      </c>
      <c r="D1622" t="s">
        <v>17</v>
      </c>
      <c r="E1622">
        <v>16</v>
      </c>
      <c r="F1622">
        <v>51</v>
      </c>
      <c r="G1622" s="1">
        <v>42744</v>
      </c>
      <c r="I1622">
        <v>12</v>
      </c>
      <c r="J1622">
        <v>-10</v>
      </c>
      <c r="N1622" s="25" t="s">
        <v>3378</v>
      </c>
      <c r="O1622" s="25" t="s">
        <v>3379</v>
      </c>
      <c r="P1622" s="26"/>
      <c r="Q1622" s="25" t="s">
        <v>1072</v>
      </c>
      <c r="R1622" s="25" t="s">
        <v>350</v>
      </c>
    </row>
    <row r="1623" spans="1:18" x14ac:dyDescent="0.25">
      <c r="A1623">
        <v>28528</v>
      </c>
      <c r="B1623" t="s">
        <v>51</v>
      </c>
      <c r="C1623" t="s">
        <v>52</v>
      </c>
      <c r="D1623" t="s">
        <v>17</v>
      </c>
      <c r="E1623">
        <v>16</v>
      </c>
      <c r="F1623">
        <v>51</v>
      </c>
      <c r="G1623" s="1">
        <v>42744</v>
      </c>
      <c r="I1623">
        <v>12</v>
      </c>
      <c r="J1623">
        <v>-10</v>
      </c>
      <c r="N1623" s="27" t="s">
        <v>3380</v>
      </c>
      <c r="O1623" s="27" t="s">
        <v>3381</v>
      </c>
      <c r="P1623" s="28"/>
      <c r="Q1623" s="27" t="s">
        <v>159</v>
      </c>
      <c r="R1623" s="27" t="s">
        <v>348</v>
      </c>
    </row>
    <row r="1624" spans="1:18" x14ac:dyDescent="0.25">
      <c r="A1624">
        <v>28528</v>
      </c>
      <c r="B1624" t="s">
        <v>251</v>
      </c>
      <c r="C1624" t="s">
        <v>588</v>
      </c>
      <c r="D1624" t="s">
        <v>97</v>
      </c>
      <c r="E1624">
        <v>16</v>
      </c>
      <c r="F1624">
        <v>51</v>
      </c>
      <c r="G1624" s="1">
        <v>42744</v>
      </c>
      <c r="I1624">
        <v>109.85625</v>
      </c>
      <c r="J1624">
        <v>-15</v>
      </c>
      <c r="N1624" s="25" t="s">
        <v>3382</v>
      </c>
      <c r="O1624" s="25" t="s">
        <v>3383</v>
      </c>
      <c r="P1624" s="26"/>
      <c r="Q1624" s="25" t="s">
        <v>74</v>
      </c>
      <c r="R1624" s="25" t="s">
        <v>339</v>
      </c>
    </row>
    <row r="1625" spans="1:18" x14ac:dyDescent="0.25">
      <c r="A1625">
        <v>28527</v>
      </c>
      <c r="B1625" t="s">
        <v>201</v>
      </c>
      <c r="C1625" t="s">
        <v>202</v>
      </c>
      <c r="D1625" t="s">
        <v>85</v>
      </c>
      <c r="E1625">
        <v>519</v>
      </c>
      <c r="F1625">
        <v>51</v>
      </c>
      <c r="G1625" s="1">
        <v>42744</v>
      </c>
      <c r="I1625">
        <v>95.48</v>
      </c>
      <c r="J1625">
        <v>-2</v>
      </c>
      <c r="N1625" s="27" t="s">
        <v>3384</v>
      </c>
      <c r="O1625" s="27" t="s">
        <v>3385</v>
      </c>
      <c r="P1625" s="28"/>
      <c r="Q1625" s="27" t="s">
        <v>3386</v>
      </c>
      <c r="R1625" s="27" t="s">
        <v>350</v>
      </c>
    </row>
    <row r="1626" spans="1:18" x14ac:dyDescent="0.25">
      <c r="A1626">
        <v>28527</v>
      </c>
      <c r="B1626" t="s">
        <v>179</v>
      </c>
      <c r="C1626" t="s">
        <v>180</v>
      </c>
      <c r="D1626" t="s">
        <v>21</v>
      </c>
      <c r="E1626">
        <v>519</v>
      </c>
      <c r="F1626">
        <v>51</v>
      </c>
      <c r="G1626" s="1">
        <v>42744</v>
      </c>
      <c r="I1626">
        <v>153.048473</v>
      </c>
      <c r="J1626">
        <v>-1</v>
      </c>
      <c r="N1626" s="25" t="s">
        <v>3387</v>
      </c>
      <c r="O1626" s="25" t="s">
        <v>3388</v>
      </c>
      <c r="P1626" s="26"/>
      <c r="Q1626" s="25" t="s">
        <v>1072</v>
      </c>
      <c r="R1626" s="25" t="s">
        <v>350</v>
      </c>
    </row>
    <row r="1627" spans="1:18" x14ac:dyDescent="0.25">
      <c r="A1627">
        <v>28526</v>
      </c>
      <c r="B1627" t="s">
        <v>143</v>
      </c>
      <c r="C1627" t="s">
        <v>144</v>
      </c>
      <c r="D1627" t="s">
        <v>50</v>
      </c>
      <c r="E1627">
        <v>99</v>
      </c>
      <c r="F1627">
        <v>51</v>
      </c>
      <c r="G1627" s="1">
        <v>42744</v>
      </c>
      <c r="H1627">
        <v>1</v>
      </c>
      <c r="I1627">
        <v>9.7650000000000006</v>
      </c>
      <c r="J1627">
        <v>-1</v>
      </c>
      <c r="N1627" s="27" t="s">
        <v>3389</v>
      </c>
      <c r="O1627" s="27" t="s">
        <v>3390</v>
      </c>
      <c r="P1627" s="28"/>
      <c r="Q1627" s="27" t="s">
        <v>1072</v>
      </c>
      <c r="R1627" s="27" t="s">
        <v>350</v>
      </c>
    </row>
    <row r="1628" spans="1:18" x14ac:dyDescent="0.25">
      <c r="A1628">
        <v>28526</v>
      </c>
      <c r="B1628" t="s">
        <v>111</v>
      </c>
      <c r="C1628" t="s">
        <v>112</v>
      </c>
      <c r="D1628" t="s">
        <v>21</v>
      </c>
      <c r="E1628">
        <v>99</v>
      </c>
      <c r="F1628">
        <v>51</v>
      </c>
      <c r="G1628" s="1">
        <v>42744</v>
      </c>
      <c r="H1628">
        <v>1</v>
      </c>
      <c r="I1628">
        <v>93.117442999999994</v>
      </c>
      <c r="J1628">
        <v>-1</v>
      </c>
      <c r="N1628" s="25" t="s">
        <v>3391</v>
      </c>
      <c r="O1628" s="25" t="s">
        <v>3392</v>
      </c>
      <c r="P1628" s="26"/>
      <c r="Q1628" s="25" t="s">
        <v>1072</v>
      </c>
      <c r="R1628" s="25" t="s">
        <v>350</v>
      </c>
    </row>
    <row r="1629" spans="1:18" x14ac:dyDescent="0.25">
      <c r="A1629">
        <v>28526</v>
      </c>
      <c r="B1629" t="s">
        <v>222</v>
      </c>
      <c r="C1629" t="s">
        <v>223</v>
      </c>
      <c r="D1629" t="s">
        <v>41</v>
      </c>
      <c r="E1629">
        <v>99</v>
      </c>
      <c r="F1629">
        <v>51</v>
      </c>
      <c r="G1629" s="1">
        <v>42744</v>
      </c>
      <c r="H1629">
        <v>1</v>
      </c>
      <c r="I1629">
        <v>11.935</v>
      </c>
      <c r="J1629">
        <v>-2</v>
      </c>
      <c r="N1629" s="27" t="s">
        <v>3393</v>
      </c>
      <c r="O1629" s="27" t="s">
        <v>3394</v>
      </c>
      <c r="P1629" s="28"/>
      <c r="Q1629" s="27" t="s">
        <v>1072</v>
      </c>
      <c r="R1629" s="27" t="s">
        <v>350</v>
      </c>
    </row>
    <row r="1630" spans="1:18" x14ac:dyDescent="0.25">
      <c r="A1630">
        <v>28526</v>
      </c>
      <c r="B1630" t="s">
        <v>960</v>
      </c>
      <c r="C1630" t="s">
        <v>961</v>
      </c>
      <c r="D1630" t="s">
        <v>21</v>
      </c>
      <c r="E1630">
        <v>99</v>
      </c>
      <c r="F1630">
        <v>51</v>
      </c>
      <c r="G1630" s="1">
        <v>42744</v>
      </c>
      <c r="H1630">
        <v>1</v>
      </c>
      <c r="I1630">
        <v>44.231428000000001</v>
      </c>
      <c r="J1630">
        <v>-1</v>
      </c>
      <c r="N1630" s="25" t="s">
        <v>3395</v>
      </c>
      <c r="O1630" s="25" t="s">
        <v>3396</v>
      </c>
      <c r="P1630" s="26"/>
      <c r="Q1630" s="25" t="s">
        <v>122</v>
      </c>
      <c r="R1630" s="25" t="s">
        <v>348</v>
      </c>
    </row>
    <row r="1631" spans="1:18" x14ac:dyDescent="0.25">
      <c r="A1631">
        <v>28526</v>
      </c>
      <c r="B1631" t="s">
        <v>175</v>
      </c>
      <c r="C1631" t="s">
        <v>176</v>
      </c>
      <c r="D1631" t="s">
        <v>21</v>
      </c>
      <c r="E1631">
        <v>99</v>
      </c>
      <c r="F1631">
        <v>51</v>
      </c>
      <c r="G1631" s="1">
        <v>42744</v>
      </c>
      <c r="H1631">
        <v>1</v>
      </c>
      <c r="I1631">
        <v>200.97274200000001</v>
      </c>
      <c r="J1631">
        <v>-1</v>
      </c>
      <c r="N1631" s="27" t="s">
        <v>3397</v>
      </c>
      <c r="O1631" s="27" t="s">
        <v>3398</v>
      </c>
      <c r="P1631" s="28"/>
      <c r="Q1631" s="27" t="s">
        <v>74</v>
      </c>
      <c r="R1631" s="27" t="s">
        <v>339</v>
      </c>
    </row>
    <row r="1632" spans="1:18" x14ac:dyDescent="0.25">
      <c r="A1632">
        <v>28526</v>
      </c>
      <c r="B1632" t="s">
        <v>66</v>
      </c>
      <c r="C1632" t="s">
        <v>67</v>
      </c>
      <c r="D1632" t="s">
        <v>21</v>
      </c>
      <c r="E1632">
        <v>99</v>
      </c>
      <c r="F1632">
        <v>51</v>
      </c>
      <c r="G1632" s="1">
        <v>42744</v>
      </c>
      <c r="H1632">
        <v>1</v>
      </c>
      <c r="I1632">
        <v>183.30569199999999</v>
      </c>
      <c r="J1632">
        <v>-1</v>
      </c>
      <c r="N1632" s="25" t="s">
        <v>3399</v>
      </c>
      <c r="O1632" s="25" t="s">
        <v>3400</v>
      </c>
      <c r="P1632" s="26"/>
      <c r="Q1632" s="25" t="s">
        <v>10</v>
      </c>
      <c r="R1632" s="25" t="s">
        <v>351</v>
      </c>
    </row>
    <row r="1633" spans="1:18" x14ac:dyDescent="0.25">
      <c r="A1633">
        <v>28525</v>
      </c>
      <c r="B1633" t="s">
        <v>321</v>
      </c>
      <c r="C1633" t="s">
        <v>322</v>
      </c>
      <c r="D1633" t="s">
        <v>323</v>
      </c>
      <c r="E1633" t="s">
        <v>64</v>
      </c>
      <c r="F1633">
        <v>51</v>
      </c>
      <c r="G1633" s="1">
        <v>42744</v>
      </c>
      <c r="I1633">
        <v>38.793199999999999</v>
      </c>
      <c r="J1633">
        <v>-1</v>
      </c>
      <c r="N1633" s="27" t="s">
        <v>3401</v>
      </c>
      <c r="O1633" s="27" t="s">
        <v>3402</v>
      </c>
      <c r="P1633" s="28"/>
      <c r="Q1633" s="27" t="s">
        <v>585</v>
      </c>
      <c r="R1633" s="27" t="s">
        <v>351</v>
      </c>
    </row>
    <row r="1634" spans="1:18" x14ac:dyDescent="0.25">
      <c r="A1634">
        <v>28524</v>
      </c>
      <c r="B1634" t="s">
        <v>179</v>
      </c>
      <c r="C1634" t="s">
        <v>180</v>
      </c>
      <c r="D1634" t="s">
        <v>21</v>
      </c>
      <c r="E1634" t="s">
        <v>64</v>
      </c>
      <c r="F1634">
        <v>51</v>
      </c>
      <c r="G1634" s="1">
        <v>42744</v>
      </c>
      <c r="I1634">
        <v>184.39574999999999</v>
      </c>
      <c r="J1634">
        <v>-1</v>
      </c>
      <c r="N1634" s="25" t="s">
        <v>3403</v>
      </c>
      <c r="O1634" s="25" t="s">
        <v>3404</v>
      </c>
      <c r="P1634" s="26"/>
      <c r="Q1634" s="25" t="s">
        <v>585</v>
      </c>
      <c r="R1634" s="25" t="s">
        <v>351</v>
      </c>
    </row>
    <row r="1635" spans="1:18" x14ac:dyDescent="0.25">
      <c r="A1635">
        <v>28523</v>
      </c>
      <c r="B1635" t="s">
        <v>37</v>
      </c>
      <c r="C1635" t="s">
        <v>38</v>
      </c>
      <c r="D1635" t="s">
        <v>21</v>
      </c>
      <c r="E1635" t="s">
        <v>64</v>
      </c>
      <c r="F1635">
        <v>51</v>
      </c>
      <c r="G1635" s="1">
        <v>42744</v>
      </c>
      <c r="H1635">
        <v>1</v>
      </c>
      <c r="I1635">
        <v>155.78647000000001</v>
      </c>
      <c r="J1635">
        <v>-1</v>
      </c>
      <c r="N1635" s="27" t="s">
        <v>3405</v>
      </c>
      <c r="O1635" s="27" t="s">
        <v>3406</v>
      </c>
      <c r="P1635" s="28"/>
      <c r="Q1635" s="27" t="s">
        <v>585</v>
      </c>
      <c r="R1635" s="27" t="s">
        <v>351</v>
      </c>
    </row>
    <row r="1636" spans="1:18" x14ac:dyDescent="0.25">
      <c r="A1636">
        <v>28523</v>
      </c>
      <c r="B1636" t="s">
        <v>241</v>
      </c>
      <c r="C1636" t="s">
        <v>242</v>
      </c>
      <c r="D1636" t="s">
        <v>50</v>
      </c>
      <c r="E1636" t="s">
        <v>64</v>
      </c>
      <c r="F1636">
        <v>51</v>
      </c>
      <c r="G1636" s="1">
        <v>42744</v>
      </c>
      <c r="H1636">
        <v>1</v>
      </c>
      <c r="I1636">
        <v>65.099999999999994</v>
      </c>
      <c r="J1636">
        <v>-1</v>
      </c>
      <c r="N1636" s="25" t="s">
        <v>3407</v>
      </c>
      <c r="O1636" s="25" t="s">
        <v>3408</v>
      </c>
      <c r="P1636" s="26"/>
      <c r="Q1636" s="25" t="s">
        <v>585</v>
      </c>
      <c r="R1636" s="25" t="s">
        <v>351</v>
      </c>
    </row>
    <row r="1637" spans="1:18" x14ac:dyDescent="0.25">
      <c r="A1637">
        <v>28523</v>
      </c>
      <c r="B1637" t="s">
        <v>129</v>
      </c>
      <c r="C1637" t="s">
        <v>130</v>
      </c>
      <c r="D1637" t="s">
        <v>21</v>
      </c>
      <c r="E1637" t="s">
        <v>64</v>
      </c>
      <c r="F1637">
        <v>51</v>
      </c>
      <c r="G1637" s="1">
        <v>42744</v>
      </c>
      <c r="H1637">
        <v>1</v>
      </c>
      <c r="I1637">
        <v>72.193730000000002</v>
      </c>
      <c r="J1637">
        <v>-1</v>
      </c>
      <c r="N1637" s="27" t="s">
        <v>3409</v>
      </c>
      <c r="O1637" s="27" t="s">
        <v>3410</v>
      </c>
      <c r="P1637" s="28"/>
      <c r="Q1637" s="27" t="s">
        <v>585</v>
      </c>
      <c r="R1637" s="27" t="s">
        <v>351</v>
      </c>
    </row>
    <row r="1638" spans="1:18" x14ac:dyDescent="0.25">
      <c r="A1638">
        <v>28523</v>
      </c>
      <c r="B1638" t="s">
        <v>79</v>
      </c>
      <c r="C1638" t="s">
        <v>80</v>
      </c>
      <c r="D1638" t="s">
        <v>50</v>
      </c>
      <c r="E1638" t="s">
        <v>64</v>
      </c>
      <c r="F1638">
        <v>51</v>
      </c>
      <c r="G1638" s="1">
        <v>42744</v>
      </c>
      <c r="H1638">
        <v>1</v>
      </c>
      <c r="I1638">
        <v>17.36</v>
      </c>
      <c r="J1638">
        <v>-1</v>
      </c>
      <c r="N1638" s="25" t="s">
        <v>3411</v>
      </c>
      <c r="O1638" s="25" t="s">
        <v>3412</v>
      </c>
      <c r="P1638" s="26"/>
      <c r="Q1638" s="25" t="s">
        <v>585</v>
      </c>
      <c r="R1638" s="25" t="s">
        <v>351</v>
      </c>
    </row>
    <row r="1639" spans="1:18" x14ac:dyDescent="0.25">
      <c r="A1639">
        <v>28523</v>
      </c>
      <c r="B1639" t="s">
        <v>143</v>
      </c>
      <c r="C1639" t="s">
        <v>144</v>
      </c>
      <c r="D1639" t="s">
        <v>50</v>
      </c>
      <c r="E1639" t="s">
        <v>64</v>
      </c>
      <c r="F1639">
        <v>51</v>
      </c>
      <c r="G1639" s="1">
        <v>42744</v>
      </c>
      <c r="H1639">
        <v>1</v>
      </c>
      <c r="I1639">
        <v>17.36</v>
      </c>
      <c r="J1639">
        <v>-1</v>
      </c>
      <c r="N1639" s="27" t="s">
        <v>3413</v>
      </c>
      <c r="O1639" s="27" t="s">
        <v>3414</v>
      </c>
      <c r="P1639" s="28"/>
      <c r="Q1639" s="27" t="s">
        <v>33</v>
      </c>
      <c r="R1639" s="27" t="s">
        <v>349</v>
      </c>
    </row>
    <row r="1640" spans="1:18" x14ac:dyDescent="0.25">
      <c r="A1640">
        <v>28523</v>
      </c>
      <c r="B1640" t="s">
        <v>131</v>
      </c>
      <c r="C1640" t="s">
        <v>132</v>
      </c>
      <c r="D1640" t="s">
        <v>21</v>
      </c>
      <c r="E1640" t="s">
        <v>64</v>
      </c>
      <c r="F1640">
        <v>51</v>
      </c>
      <c r="G1640" s="1">
        <v>42744</v>
      </c>
      <c r="H1640">
        <v>1</v>
      </c>
      <c r="I1640">
        <v>83.592740000000006</v>
      </c>
      <c r="J1640">
        <v>-1</v>
      </c>
      <c r="N1640" s="25" t="s">
        <v>3415</v>
      </c>
      <c r="O1640" s="25" t="s">
        <v>3416</v>
      </c>
      <c r="P1640" s="26"/>
      <c r="Q1640" s="25" t="s">
        <v>100</v>
      </c>
      <c r="R1640" s="25" t="s">
        <v>349</v>
      </c>
    </row>
    <row r="1641" spans="1:18" x14ac:dyDescent="0.25">
      <c r="A1641">
        <v>28522</v>
      </c>
      <c r="B1641" t="s">
        <v>218</v>
      </c>
      <c r="C1641" t="s">
        <v>219</v>
      </c>
      <c r="D1641" t="s">
        <v>33</v>
      </c>
      <c r="E1641">
        <v>510</v>
      </c>
      <c r="F1641">
        <v>51</v>
      </c>
      <c r="G1641" s="1">
        <v>42744</v>
      </c>
      <c r="I1641">
        <v>197.02613600000001</v>
      </c>
      <c r="J1641">
        <v>-1</v>
      </c>
      <c r="N1641" s="27" t="s">
        <v>3417</v>
      </c>
      <c r="O1641" s="27" t="s">
        <v>3418</v>
      </c>
      <c r="P1641" s="28"/>
      <c r="Q1641" s="27" t="s">
        <v>1072</v>
      </c>
      <c r="R1641" s="27" t="s">
        <v>350</v>
      </c>
    </row>
    <row r="1642" spans="1:18" x14ac:dyDescent="0.25">
      <c r="A1642">
        <v>28521</v>
      </c>
      <c r="B1642" t="s">
        <v>238</v>
      </c>
      <c r="C1642" t="s">
        <v>237</v>
      </c>
      <c r="D1642" t="s">
        <v>17</v>
      </c>
      <c r="E1642">
        <v>519</v>
      </c>
      <c r="F1642">
        <v>51</v>
      </c>
      <c r="G1642" s="1">
        <v>42744</v>
      </c>
      <c r="I1642">
        <v>22</v>
      </c>
      <c r="J1642">
        <v>-1</v>
      </c>
      <c r="N1642" s="25" t="s">
        <v>3419</v>
      </c>
      <c r="O1642" s="25" t="s">
        <v>3420</v>
      </c>
      <c r="P1642" s="26"/>
      <c r="Q1642" s="25" t="s">
        <v>2898</v>
      </c>
      <c r="R1642" s="25"/>
    </row>
    <row r="1643" spans="1:18" x14ac:dyDescent="0.25">
      <c r="A1643">
        <v>28521</v>
      </c>
      <c r="B1643" t="s">
        <v>15</v>
      </c>
      <c r="C1643" t="s">
        <v>16</v>
      </c>
      <c r="D1643" t="s">
        <v>17</v>
      </c>
      <c r="E1643">
        <v>519</v>
      </c>
      <c r="F1643">
        <v>51</v>
      </c>
      <c r="G1643" s="1">
        <v>42744</v>
      </c>
      <c r="I1643">
        <v>22</v>
      </c>
      <c r="J1643">
        <v>-1</v>
      </c>
      <c r="N1643" s="27" t="s">
        <v>3421</v>
      </c>
      <c r="O1643" s="27" t="s">
        <v>3422</v>
      </c>
      <c r="P1643" s="28"/>
      <c r="Q1643" s="27" t="s">
        <v>2898</v>
      </c>
      <c r="R1643" s="27"/>
    </row>
    <row r="1644" spans="1:18" x14ac:dyDescent="0.25">
      <c r="A1644">
        <v>28521</v>
      </c>
      <c r="B1644" t="s">
        <v>51</v>
      </c>
      <c r="C1644" t="s">
        <v>52</v>
      </c>
      <c r="D1644" t="s">
        <v>17</v>
      </c>
      <c r="E1644">
        <v>519</v>
      </c>
      <c r="F1644">
        <v>51</v>
      </c>
      <c r="G1644" s="1">
        <v>42744</v>
      </c>
      <c r="I1644">
        <v>12</v>
      </c>
      <c r="J1644">
        <v>-2</v>
      </c>
      <c r="N1644" s="25" t="s">
        <v>3423</v>
      </c>
      <c r="O1644" s="25" t="s">
        <v>3424</v>
      </c>
      <c r="P1644" s="26"/>
      <c r="Q1644" s="25" t="s">
        <v>88</v>
      </c>
      <c r="R1644" s="25" t="s">
        <v>348</v>
      </c>
    </row>
    <row r="1645" spans="1:18" x14ac:dyDescent="0.25">
      <c r="A1645">
        <v>28521</v>
      </c>
      <c r="B1645" t="s">
        <v>251</v>
      </c>
      <c r="C1645" t="s">
        <v>588</v>
      </c>
      <c r="D1645" t="s">
        <v>97</v>
      </c>
      <c r="E1645">
        <v>519</v>
      </c>
      <c r="F1645">
        <v>51</v>
      </c>
      <c r="G1645" s="1">
        <v>42744</v>
      </c>
      <c r="I1645">
        <v>123.433989</v>
      </c>
      <c r="J1645">
        <v>-3</v>
      </c>
      <c r="N1645" s="27" t="s">
        <v>3425</v>
      </c>
      <c r="O1645" s="27" t="s">
        <v>3426</v>
      </c>
      <c r="P1645" s="28"/>
      <c r="Q1645" s="27" t="s">
        <v>2898</v>
      </c>
      <c r="R1645" s="27"/>
    </row>
    <row r="1646" spans="1:18" x14ac:dyDescent="0.25">
      <c r="A1646">
        <v>28520</v>
      </c>
      <c r="B1646" t="s">
        <v>445</v>
      </c>
      <c r="C1646" t="s">
        <v>170</v>
      </c>
      <c r="D1646" t="s">
        <v>97</v>
      </c>
      <c r="E1646">
        <v>47</v>
      </c>
      <c r="F1646">
        <v>51</v>
      </c>
      <c r="G1646" s="1">
        <v>42744</v>
      </c>
      <c r="H1646">
        <v>1</v>
      </c>
      <c r="I1646">
        <v>137.148876</v>
      </c>
      <c r="J1646">
        <v>-2</v>
      </c>
      <c r="N1646" s="25" t="s">
        <v>3427</v>
      </c>
      <c r="O1646" s="25" t="s">
        <v>3428</v>
      </c>
      <c r="P1646" s="26"/>
      <c r="Q1646" s="25" t="s">
        <v>3429</v>
      </c>
      <c r="R1646" s="25" t="s">
        <v>348</v>
      </c>
    </row>
    <row r="1647" spans="1:18" x14ac:dyDescent="0.25">
      <c r="A1647">
        <v>28520</v>
      </c>
      <c r="B1647" t="s">
        <v>149</v>
      </c>
      <c r="C1647" t="s">
        <v>150</v>
      </c>
      <c r="D1647" t="s">
        <v>33</v>
      </c>
      <c r="E1647">
        <v>47</v>
      </c>
      <c r="F1647">
        <v>51</v>
      </c>
      <c r="G1647" s="1">
        <v>42744</v>
      </c>
      <c r="H1647">
        <v>1</v>
      </c>
      <c r="I1647">
        <v>325.5</v>
      </c>
      <c r="J1647">
        <v>-3</v>
      </c>
      <c r="N1647" s="27" t="s">
        <v>3430</v>
      </c>
      <c r="O1647" s="27" t="s">
        <v>3431</v>
      </c>
      <c r="P1647" s="28"/>
      <c r="Q1647" s="27" t="s">
        <v>2868</v>
      </c>
      <c r="R1647" s="27" t="s">
        <v>350</v>
      </c>
    </row>
    <row r="1648" spans="1:18" x14ac:dyDescent="0.25">
      <c r="A1648">
        <v>28519</v>
      </c>
      <c r="B1648" t="s">
        <v>252</v>
      </c>
      <c r="C1648" t="s">
        <v>253</v>
      </c>
      <c r="D1648" t="s">
        <v>34</v>
      </c>
      <c r="E1648">
        <v>203</v>
      </c>
      <c r="F1648">
        <v>51</v>
      </c>
      <c r="G1648" s="1">
        <v>42744</v>
      </c>
      <c r="H1648">
        <v>1</v>
      </c>
      <c r="I1648">
        <v>246.420974</v>
      </c>
      <c r="J1648">
        <v>-1</v>
      </c>
      <c r="N1648" s="25" t="s">
        <v>3432</v>
      </c>
      <c r="O1648" s="25" t="s">
        <v>3433</v>
      </c>
      <c r="P1648" s="26"/>
      <c r="Q1648" s="25" t="s">
        <v>100</v>
      </c>
      <c r="R1648" s="25" t="s">
        <v>348</v>
      </c>
    </row>
    <row r="1649" spans="1:18" x14ac:dyDescent="0.25">
      <c r="A1649">
        <v>28519</v>
      </c>
      <c r="B1649" t="s">
        <v>517</v>
      </c>
      <c r="C1649" t="s">
        <v>518</v>
      </c>
      <c r="D1649" t="s">
        <v>34</v>
      </c>
      <c r="E1649">
        <v>203</v>
      </c>
      <c r="F1649">
        <v>51</v>
      </c>
      <c r="G1649" s="1">
        <v>42744</v>
      </c>
      <c r="H1649">
        <v>1</v>
      </c>
      <c r="I1649">
        <v>499.83146099999999</v>
      </c>
      <c r="J1649">
        <v>-1</v>
      </c>
      <c r="N1649" s="27" t="s">
        <v>3434</v>
      </c>
      <c r="O1649" s="27" t="s">
        <v>3435</v>
      </c>
      <c r="P1649" s="28"/>
      <c r="Q1649" s="27" t="s">
        <v>100</v>
      </c>
      <c r="R1649" s="27" t="s">
        <v>348</v>
      </c>
    </row>
    <row r="1650" spans="1:18" x14ac:dyDescent="0.25">
      <c r="A1650">
        <v>28519</v>
      </c>
      <c r="B1650" t="s">
        <v>251</v>
      </c>
      <c r="C1650" t="s">
        <v>588</v>
      </c>
      <c r="D1650" t="s">
        <v>97</v>
      </c>
      <c r="E1650">
        <v>203</v>
      </c>
      <c r="F1650">
        <v>51</v>
      </c>
      <c r="G1650" s="1">
        <v>42744</v>
      </c>
      <c r="H1650">
        <v>1</v>
      </c>
      <c r="I1650">
        <v>123.433989</v>
      </c>
      <c r="J1650">
        <v>-1</v>
      </c>
      <c r="N1650" s="25" t="s">
        <v>3436</v>
      </c>
      <c r="O1650" s="25" t="s">
        <v>3437</v>
      </c>
      <c r="P1650" s="26"/>
      <c r="Q1650" s="25" t="s">
        <v>33</v>
      </c>
      <c r="R1650" s="25" t="s">
        <v>349</v>
      </c>
    </row>
    <row r="1651" spans="1:18" x14ac:dyDescent="0.25">
      <c r="A1651">
        <v>28519</v>
      </c>
      <c r="B1651" t="s">
        <v>486</v>
      </c>
      <c r="C1651" t="s">
        <v>487</v>
      </c>
      <c r="D1651" t="s">
        <v>97</v>
      </c>
      <c r="E1651">
        <v>203</v>
      </c>
      <c r="F1651">
        <v>51</v>
      </c>
      <c r="G1651" s="1">
        <v>42744</v>
      </c>
      <c r="H1651">
        <v>1</v>
      </c>
      <c r="I1651">
        <v>123.129214</v>
      </c>
      <c r="J1651">
        <v>-1</v>
      </c>
      <c r="N1651" s="27" t="s">
        <v>3438</v>
      </c>
      <c r="O1651" s="27" t="s">
        <v>3439</v>
      </c>
      <c r="P1651" s="28">
        <v>42488</v>
      </c>
      <c r="Q1651" s="27" t="s">
        <v>122</v>
      </c>
      <c r="R1651" s="27" t="s">
        <v>339</v>
      </c>
    </row>
    <row r="1652" spans="1:18" x14ac:dyDescent="0.25">
      <c r="A1652">
        <v>28518</v>
      </c>
      <c r="B1652" t="s">
        <v>155</v>
      </c>
      <c r="C1652" t="s">
        <v>156</v>
      </c>
      <c r="D1652" t="s">
        <v>100</v>
      </c>
      <c r="E1652">
        <v>295</v>
      </c>
      <c r="F1652">
        <v>51</v>
      </c>
      <c r="G1652" s="1">
        <v>42744</v>
      </c>
      <c r="I1652">
        <v>205.72685000000001</v>
      </c>
      <c r="J1652">
        <v>-1</v>
      </c>
      <c r="N1652" s="25" t="s">
        <v>3440</v>
      </c>
      <c r="O1652" s="25" t="s">
        <v>3441</v>
      </c>
      <c r="P1652" s="26"/>
      <c r="Q1652" s="25" t="s">
        <v>447</v>
      </c>
      <c r="R1652" s="25" t="s">
        <v>349</v>
      </c>
    </row>
    <row r="1653" spans="1:18" x14ac:dyDescent="0.25">
      <c r="A1653">
        <v>28518</v>
      </c>
      <c r="B1653" t="s">
        <v>523</v>
      </c>
      <c r="C1653" t="s">
        <v>524</v>
      </c>
      <c r="D1653" t="s">
        <v>446</v>
      </c>
      <c r="E1653">
        <v>295</v>
      </c>
      <c r="F1653">
        <v>51</v>
      </c>
      <c r="G1653" s="1">
        <v>42744</v>
      </c>
      <c r="I1653">
        <v>384.09</v>
      </c>
      <c r="J1653">
        <v>-1</v>
      </c>
      <c r="N1653" s="27" t="s">
        <v>3442</v>
      </c>
      <c r="O1653" s="27" t="s">
        <v>3443</v>
      </c>
      <c r="P1653" s="28"/>
      <c r="Q1653" s="27" t="s">
        <v>41</v>
      </c>
      <c r="R1653" s="27" t="s">
        <v>350</v>
      </c>
    </row>
    <row r="1654" spans="1:18" x14ac:dyDescent="0.25">
      <c r="A1654">
        <v>28518</v>
      </c>
      <c r="B1654" t="s">
        <v>143</v>
      </c>
      <c r="C1654" t="s">
        <v>144</v>
      </c>
      <c r="D1654" t="s">
        <v>50</v>
      </c>
      <c r="E1654">
        <v>295</v>
      </c>
      <c r="F1654">
        <v>51</v>
      </c>
      <c r="G1654" s="1">
        <v>42744</v>
      </c>
      <c r="I1654">
        <v>9.7650000000000006</v>
      </c>
      <c r="J1654">
        <v>-1</v>
      </c>
      <c r="N1654" s="25" t="s">
        <v>3444</v>
      </c>
      <c r="O1654" s="25" t="s">
        <v>2282</v>
      </c>
      <c r="P1654" s="26"/>
      <c r="Q1654" s="25" t="s">
        <v>74</v>
      </c>
      <c r="R1654" s="25" t="s">
        <v>339</v>
      </c>
    </row>
    <row r="1655" spans="1:18" x14ac:dyDescent="0.25">
      <c r="A1655">
        <v>28518</v>
      </c>
      <c r="B1655" t="s">
        <v>111</v>
      </c>
      <c r="C1655" t="s">
        <v>112</v>
      </c>
      <c r="D1655" t="s">
        <v>21</v>
      </c>
      <c r="E1655">
        <v>295</v>
      </c>
      <c r="F1655">
        <v>51</v>
      </c>
      <c r="G1655" s="1">
        <v>42744</v>
      </c>
      <c r="I1655">
        <v>93.117442999999994</v>
      </c>
      <c r="J1655">
        <v>-1</v>
      </c>
      <c r="N1655" s="27" t="s">
        <v>3445</v>
      </c>
      <c r="O1655" s="27" t="s">
        <v>3446</v>
      </c>
      <c r="P1655" s="28"/>
      <c r="Q1655" s="27" t="s">
        <v>33</v>
      </c>
      <c r="R1655" s="27" t="s">
        <v>349</v>
      </c>
    </row>
    <row r="1656" spans="1:18" x14ac:dyDescent="0.25">
      <c r="A1656">
        <v>28518</v>
      </c>
      <c r="B1656" t="s">
        <v>131</v>
      </c>
      <c r="C1656" t="s">
        <v>132</v>
      </c>
      <c r="D1656" t="s">
        <v>21</v>
      </c>
      <c r="E1656">
        <v>295</v>
      </c>
      <c r="F1656">
        <v>51</v>
      </c>
      <c r="G1656" s="1">
        <v>42744</v>
      </c>
      <c r="I1656">
        <v>69.381974</v>
      </c>
      <c r="J1656">
        <v>-1</v>
      </c>
      <c r="N1656" s="25" t="s">
        <v>3447</v>
      </c>
      <c r="O1656" s="25" t="s">
        <v>3448</v>
      </c>
      <c r="P1656" s="26"/>
      <c r="Q1656" s="25" t="s">
        <v>447</v>
      </c>
      <c r="R1656" s="25" t="s">
        <v>349</v>
      </c>
    </row>
    <row r="1657" spans="1:18" x14ac:dyDescent="0.25">
      <c r="A1657">
        <v>28518</v>
      </c>
      <c r="B1657" t="s">
        <v>153</v>
      </c>
      <c r="C1657" t="s">
        <v>154</v>
      </c>
      <c r="D1657" t="s">
        <v>21</v>
      </c>
      <c r="E1657">
        <v>295</v>
      </c>
      <c r="F1657">
        <v>51</v>
      </c>
      <c r="G1657" s="1">
        <v>42744</v>
      </c>
      <c r="I1657">
        <v>67.805110999999997</v>
      </c>
      <c r="J1657">
        <v>-1</v>
      </c>
      <c r="N1657" s="27" t="s">
        <v>3449</v>
      </c>
      <c r="O1657" s="27" t="s">
        <v>3450</v>
      </c>
      <c r="P1657" s="28"/>
      <c r="Q1657" s="27" t="s">
        <v>33</v>
      </c>
      <c r="R1657" s="27" t="s">
        <v>349</v>
      </c>
    </row>
    <row r="1658" spans="1:18" x14ac:dyDescent="0.25">
      <c r="A1658">
        <v>28518</v>
      </c>
      <c r="B1658" t="s">
        <v>151</v>
      </c>
      <c r="C1658" t="s">
        <v>152</v>
      </c>
      <c r="D1658" t="s">
        <v>34</v>
      </c>
      <c r="E1658">
        <v>295</v>
      </c>
      <c r="F1658">
        <v>51</v>
      </c>
      <c r="G1658" s="1">
        <v>42744</v>
      </c>
      <c r="I1658">
        <v>154.303371</v>
      </c>
      <c r="J1658">
        <v>-1</v>
      </c>
      <c r="N1658" s="25" t="s">
        <v>3451</v>
      </c>
      <c r="O1658" s="25" t="s">
        <v>3452</v>
      </c>
      <c r="P1658" s="26"/>
      <c r="Q1658" s="25" t="s">
        <v>585</v>
      </c>
      <c r="R1658" s="25" t="s">
        <v>351</v>
      </c>
    </row>
    <row r="1659" spans="1:18" x14ac:dyDescent="0.25">
      <c r="A1659">
        <v>28517</v>
      </c>
      <c r="B1659" t="s">
        <v>139</v>
      </c>
      <c r="C1659" t="s">
        <v>140</v>
      </c>
      <c r="D1659" t="s">
        <v>34</v>
      </c>
      <c r="E1659">
        <v>463</v>
      </c>
      <c r="F1659">
        <v>51</v>
      </c>
      <c r="G1659" s="1">
        <v>42744</v>
      </c>
      <c r="I1659">
        <v>236.66816499999999</v>
      </c>
      <c r="J1659">
        <v>-1</v>
      </c>
      <c r="N1659" s="27" t="s">
        <v>3453</v>
      </c>
      <c r="O1659" s="27" t="s">
        <v>3454</v>
      </c>
      <c r="P1659" s="28"/>
      <c r="Q1659" s="27" t="s">
        <v>100</v>
      </c>
      <c r="R1659" s="27" t="s">
        <v>348</v>
      </c>
    </row>
    <row r="1660" spans="1:18" x14ac:dyDescent="0.25">
      <c r="A1660">
        <v>28517</v>
      </c>
      <c r="B1660" t="s">
        <v>445</v>
      </c>
      <c r="C1660" t="s">
        <v>170</v>
      </c>
      <c r="D1660" t="s">
        <v>97</v>
      </c>
      <c r="E1660">
        <v>463</v>
      </c>
      <c r="F1660">
        <v>51</v>
      </c>
      <c r="G1660" s="1">
        <v>42744</v>
      </c>
      <c r="I1660">
        <v>137.148876</v>
      </c>
      <c r="J1660">
        <v>-1</v>
      </c>
      <c r="N1660" s="25" t="s">
        <v>3455</v>
      </c>
      <c r="O1660" s="25" t="s">
        <v>3456</v>
      </c>
      <c r="P1660" s="26"/>
      <c r="Q1660" s="25" t="s">
        <v>100</v>
      </c>
      <c r="R1660" s="25" t="s">
        <v>348</v>
      </c>
    </row>
    <row r="1661" spans="1:18" x14ac:dyDescent="0.25">
      <c r="A1661">
        <v>28517</v>
      </c>
      <c r="B1661" t="s">
        <v>72</v>
      </c>
      <c r="C1661" t="s">
        <v>73</v>
      </c>
      <c r="D1661" t="s">
        <v>34</v>
      </c>
      <c r="E1661">
        <v>463</v>
      </c>
      <c r="F1661">
        <v>51</v>
      </c>
      <c r="G1661" s="1">
        <v>42744</v>
      </c>
      <c r="I1661">
        <v>129.529494</v>
      </c>
      <c r="J1661">
        <v>-1</v>
      </c>
      <c r="N1661" s="27" t="s">
        <v>3457</v>
      </c>
      <c r="O1661" s="27" t="s">
        <v>3458</v>
      </c>
      <c r="P1661" s="28"/>
      <c r="Q1661" s="27" t="s">
        <v>100</v>
      </c>
      <c r="R1661" s="27" t="s">
        <v>348</v>
      </c>
    </row>
    <row r="1662" spans="1:18" x14ac:dyDescent="0.25">
      <c r="A1662">
        <v>28517</v>
      </c>
      <c r="B1662" t="s">
        <v>251</v>
      </c>
      <c r="C1662" t="s">
        <v>588</v>
      </c>
      <c r="D1662" t="s">
        <v>97</v>
      </c>
      <c r="E1662">
        <v>463</v>
      </c>
      <c r="F1662">
        <v>51</v>
      </c>
      <c r="G1662" s="1">
        <v>42744</v>
      </c>
      <c r="I1662">
        <v>123.433989</v>
      </c>
      <c r="J1662">
        <v>-10</v>
      </c>
      <c r="N1662" s="25" t="s">
        <v>3459</v>
      </c>
      <c r="O1662" s="25" t="s">
        <v>3460</v>
      </c>
      <c r="P1662" s="26"/>
      <c r="Q1662" s="25" t="s">
        <v>122</v>
      </c>
      <c r="R1662" s="25" t="s">
        <v>348</v>
      </c>
    </row>
    <row r="1663" spans="1:18" x14ac:dyDescent="0.25">
      <c r="A1663">
        <v>28516</v>
      </c>
      <c r="B1663" t="s">
        <v>155</v>
      </c>
      <c r="C1663" t="s">
        <v>156</v>
      </c>
      <c r="D1663" t="s">
        <v>100</v>
      </c>
      <c r="E1663">
        <v>295</v>
      </c>
      <c r="F1663">
        <v>51</v>
      </c>
      <c r="G1663" s="1">
        <v>42744</v>
      </c>
      <c r="I1663">
        <v>205.72685000000001</v>
      </c>
      <c r="J1663">
        <v>-1</v>
      </c>
      <c r="N1663" s="27" t="s">
        <v>3461</v>
      </c>
      <c r="O1663" s="27" t="s">
        <v>3462</v>
      </c>
      <c r="P1663" s="28"/>
      <c r="Q1663" s="27" t="s">
        <v>3463</v>
      </c>
      <c r="R1663" s="27" t="s">
        <v>339</v>
      </c>
    </row>
    <row r="1664" spans="1:18" x14ac:dyDescent="0.25">
      <c r="A1664">
        <v>28516</v>
      </c>
      <c r="B1664" t="s">
        <v>523</v>
      </c>
      <c r="C1664" t="s">
        <v>524</v>
      </c>
      <c r="D1664" t="s">
        <v>446</v>
      </c>
      <c r="E1664">
        <v>295</v>
      </c>
      <c r="F1664">
        <v>51</v>
      </c>
      <c r="G1664" s="1">
        <v>42744</v>
      </c>
      <c r="I1664">
        <v>384.09</v>
      </c>
      <c r="J1664">
        <v>-1</v>
      </c>
      <c r="N1664" s="25" t="s">
        <v>3464</v>
      </c>
      <c r="O1664" s="25" t="s">
        <v>3465</v>
      </c>
      <c r="P1664" s="26"/>
      <c r="Q1664" s="25" t="s">
        <v>21</v>
      </c>
      <c r="R1664" s="25" t="s">
        <v>348</v>
      </c>
    </row>
    <row r="1665" spans="1:18" x14ac:dyDescent="0.25">
      <c r="A1665">
        <v>28516</v>
      </c>
      <c r="B1665" t="s">
        <v>143</v>
      </c>
      <c r="C1665" t="s">
        <v>144</v>
      </c>
      <c r="D1665" t="s">
        <v>50</v>
      </c>
      <c r="E1665">
        <v>295</v>
      </c>
      <c r="F1665">
        <v>51</v>
      </c>
      <c r="G1665" s="1">
        <v>42744</v>
      </c>
      <c r="I1665">
        <v>9.7650000000000006</v>
      </c>
      <c r="J1665">
        <v>-1</v>
      </c>
      <c r="N1665" s="27" t="s">
        <v>3466</v>
      </c>
      <c r="O1665" s="27" t="s">
        <v>3467</v>
      </c>
      <c r="P1665" s="28"/>
      <c r="Q1665" s="27" t="s">
        <v>21</v>
      </c>
      <c r="R1665" s="27" t="s">
        <v>348</v>
      </c>
    </row>
    <row r="1666" spans="1:18" x14ac:dyDescent="0.25">
      <c r="A1666">
        <v>28516</v>
      </c>
      <c r="B1666" t="s">
        <v>111</v>
      </c>
      <c r="C1666" t="s">
        <v>112</v>
      </c>
      <c r="D1666" t="s">
        <v>21</v>
      </c>
      <c r="E1666">
        <v>295</v>
      </c>
      <c r="F1666">
        <v>51</v>
      </c>
      <c r="G1666" s="1">
        <v>42744</v>
      </c>
      <c r="I1666">
        <v>93.117442999999994</v>
      </c>
      <c r="J1666">
        <v>-1</v>
      </c>
      <c r="N1666" s="25" t="s">
        <v>3468</v>
      </c>
      <c r="O1666" s="25" t="s">
        <v>3469</v>
      </c>
      <c r="P1666" s="26"/>
      <c r="Q1666" s="25" t="s">
        <v>74</v>
      </c>
      <c r="R1666" s="25" t="s">
        <v>339</v>
      </c>
    </row>
    <row r="1667" spans="1:18" x14ac:dyDescent="0.25">
      <c r="A1667">
        <v>28516</v>
      </c>
      <c r="B1667" t="s">
        <v>131</v>
      </c>
      <c r="C1667" t="s">
        <v>132</v>
      </c>
      <c r="D1667" t="s">
        <v>21</v>
      </c>
      <c r="E1667">
        <v>295</v>
      </c>
      <c r="F1667">
        <v>51</v>
      </c>
      <c r="G1667" s="1">
        <v>42744</v>
      </c>
      <c r="I1667">
        <v>69.381974</v>
      </c>
      <c r="J1667">
        <v>-1</v>
      </c>
      <c r="N1667" s="27" t="s">
        <v>3470</v>
      </c>
      <c r="O1667" s="27" t="s">
        <v>3471</v>
      </c>
      <c r="P1667" s="27"/>
      <c r="Q1667" s="27" t="s">
        <v>1810</v>
      </c>
      <c r="R1667" s="27" t="s">
        <v>339</v>
      </c>
    </row>
    <row r="1668" spans="1:18" x14ac:dyDescent="0.25">
      <c r="A1668">
        <v>28516</v>
      </c>
      <c r="B1668" t="s">
        <v>153</v>
      </c>
      <c r="C1668" t="s">
        <v>154</v>
      </c>
      <c r="D1668" t="s">
        <v>21</v>
      </c>
      <c r="E1668">
        <v>295</v>
      </c>
      <c r="F1668">
        <v>51</v>
      </c>
      <c r="G1668" s="1">
        <v>42744</v>
      </c>
      <c r="I1668">
        <v>67.805110999999997</v>
      </c>
      <c r="J1668">
        <v>-1</v>
      </c>
      <c r="N1668" s="25" t="s">
        <v>3472</v>
      </c>
      <c r="O1668" s="25" t="s">
        <v>3473</v>
      </c>
      <c r="P1668" s="26"/>
      <c r="Q1668" s="25" t="s">
        <v>1810</v>
      </c>
      <c r="R1668" s="25" t="s">
        <v>339</v>
      </c>
    </row>
    <row r="1669" spans="1:18" x14ac:dyDescent="0.25">
      <c r="A1669">
        <v>28516</v>
      </c>
      <c r="B1669" t="s">
        <v>199</v>
      </c>
      <c r="C1669" t="s">
        <v>200</v>
      </c>
      <c r="D1669" t="s">
        <v>34</v>
      </c>
      <c r="E1669">
        <v>295</v>
      </c>
      <c r="F1669">
        <v>51</v>
      </c>
      <c r="G1669" s="1">
        <v>42744</v>
      </c>
      <c r="I1669">
        <v>150.82022499999999</v>
      </c>
      <c r="J1669">
        <v>-1</v>
      </c>
      <c r="N1669" s="27" t="s">
        <v>3474</v>
      </c>
      <c r="O1669" s="27" t="s">
        <v>3475</v>
      </c>
      <c r="P1669" s="28"/>
      <c r="Q1669" s="27" t="s">
        <v>1466</v>
      </c>
      <c r="R1669" s="27" t="s">
        <v>350</v>
      </c>
    </row>
    <row r="1670" spans="1:18" x14ac:dyDescent="0.25">
      <c r="A1670">
        <v>28515</v>
      </c>
      <c r="B1670" t="s">
        <v>944</v>
      </c>
      <c r="C1670" t="s">
        <v>945</v>
      </c>
      <c r="D1670" t="s">
        <v>33</v>
      </c>
      <c r="E1670">
        <v>378</v>
      </c>
      <c r="F1670">
        <v>51</v>
      </c>
      <c r="G1670" s="1">
        <v>42744</v>
      </c>
      <c r="H1670">
        <v>1</v>
      </c>
      <c r="I1670">
        <v>404.40909099999999</v>
      </c>
      <c r="J1670">
        <v>-1</v>
      </c>
      <c r="N1670" s="25" t="s">
        <v>3476</v>
      </c>
      <c r="O1670" s="25" t="s">
        <v>3477</v>
      </c>
      <c r="P1670" s="26"/>
      <c r="Q1670" s="25" t="s">
        <v>41</v>
      </c>
      <c r="R1670" s="25" t="s">
        <v>350</v>
      </c>
    </row>
    <row r="1671" spans="1:18" x14ac:dyDescent="0.25">
      <c r="A1671">
        <v>28514</v>
      </c>
      <c r="B1671" t="s">
        <v>75</v>
      </c>
      <c r="C1671" t="s">
        <v>76</v>
      </c>
      <c r="D1671" t="s">
        <v>33</v>
      </c>
      <c r="E1671">
        <v>299</v>
      </c>
      <c r="F1671">
        <v>51</v>
      </c>
      <c r="G1671" s="1">
        <v>42744</v>
      </c>
      <c r="I1671">
        <v>386.65454599999998</v>
      </c>
      <c r="J1671">
        <v>-1</v>
      </c>
      <c r="N1671" s="27" t="s">
        <v>3478</v>
      </c>
      <c r="O1671" s="27" t="s">
        <v>3479</v>
      </c>
      <c r="P1671" s="28"/>
      <c r="Q1671" s="27" t="s">
        <v>1072</v>
      </c>
      <c r="R1671" s="27" t="s">
        <v>350</v>
      </c>
    </row>
    <row r="1672" spans="1:18" x14ac:dyDescent="0.25">
      <c r="A1672">
        <v>28513</v>
      </c>
      <c r="B1672" t="s">
        <v>251</v>
      </c>
      <c r="C1672" t="s">
        <v>588</v>
      </c>
      <c r="D1672" t="s">
        <v>97</v>
      </c>
      <c r="E1672" t="s">
        <v>64</v>
      </c>
      <c r="F1672">
        <v>51</v>
      </c>
      <c r="G1672" s="1">
        <v>42744</v>
      </c>
      <c r="I1672">
        <v>172.80758399999999</v>
      </c>
      <c r="J1672">
        <v>-2</v>
      </c>
      <c r="N1672" s="25" t="s">
        <v>3480</v>
      </c>
      <c r="O1672" s="25" t="s">
        <v>3481</v>
      </c>
      <c r="P1672" s="26"/>
      <c r="Q1672" s="25" t="s">
        <v>1072</v>
      </c>
      <c r="R1672" s="25" t="s">
        <v>350</v>
      </c>
    </row>
    <row r="1673" spans="1:18" x14ac:dyDescent="0.25">
      <c r="A1673">
        <v>28512</v>
      </c>
      <c r="B1673" t="s">
        <v>264</v>
      </c>
      <c r="C1673" t="s">
        <v>265</v>
      </c>
      <c r="D1673" t="s">
        <v>33</v>
      </c>
      <c r="E1673" t="s">
        <v>64</v>
      </c>
      <c r="F1673">
        <v>51</v>
      </c>
      <c r="G1673" s="1">
        <v>42744</v>
      </c>
      <c r="H1673">
        <v>1</v>
      </c>
      <c r="I1673">
        <v>596.75</v>
      </c>
      <c r="J1673">
        <v>-1</v>
      </c>
      <c r="N1673" s="27" t="s">
        <v>3482</v>
      </c>
      <c r="O1673" s="27" t="s">
        <v>3483</v>
      </c>
      <c r="P1673" s="28"/>
      <c r="Q1673" s="27" t="s">
        <v>1072</v>
      </c>
      <c r="R1673" s="27" t="s">
        <v>350</v>
      </c>
    </row>
    <row r="1674" spans="1:18" x14ac:dyDescent="0.25">
      <c r="A1674">
        <v>28511</v>
      </c>
      <c r="B1674" t="s">
        <v>139</v>
      </c>
      <c r="C1674" t="s">
        <v>140</v>
      </c>
      <c r="D1674" t="s">
        <v>34</v>
      </c>
      <c r="E1674">
        <v>183</v>
      </c>
      <c r="F1674">
        <v>51</v>
      </c>
      <c r="G1674" s="1">
        <v>42744</v>
      </c>
      <c r="H1674">
        <v>1</v>
      </c>
      <c r="I1674">
        <v>236.66816499999999</v>
      </c>
      <c r="J1674">
        <v>-1</v>
      </c>
      <c r="N1674" s="25" t="s">
        <v>3484</v>
      </c>
      <c r="O1674" s="25" t="s">
        <v>3485</v>
      </c>
      <c r="P1674" s="26"/>
      <c r="Q1674" s="25" t="s">
        <v>2898</v>
      </c>
      <c r="R1674" s="25"/>
    </row>
    <row r="1675" spans="1:18" x14ac:dyDescent="0.25">
      <c r="A1675">
        <v>28510</v>
      </c>
      <c r="B1675" t="s">
        <v>283</v>
      </c>
      <c r="C1675" t="s">
        <v>284</v>
      </c>
      <c r="D1675" t="s">
        <v>100</v>
      </c>
      <c r="E1675">
        <v>102</v>
      </c>
      <c r="F1675">
        <v>51</v>
      </c>
      <c r="G1675" s="1">
        <v>42744</v>
      </c>
      <c r="I1675">
        <v>334.61399999999998</v>
      </c>
      <c r="J1675">
        <v>-1</v>
      </c>
      <c r="N1675" s="27" t="s">
        <v>3486</v>
      </c>
      <c r="O1675" s="27" t="s">
        <v>3487</v>
      </c>
      <c r="P1675" s="28"/>
      <c r="Q1675" s="27" t="s">
        <v>2898</v>
      </c>
      <c r="R1675" s="27"/>
    </row>
    <row r="1676" spans="1:18" x14ac:dyDescent="0.25">
      <c r="A1676">
        <v>28509</v>
      </c>
      <c r="B1676" t="s">
        <v>191</v>
      </c>
      <c r="C1676" t="s">
        <v>192</v>
      </c>
      <c r="D1676" t="s">
        <v>193</v>
      </c>
      <c r="E1676">
        <v>517</v>
      </c>
      <c r="F1676">
        <v>51</v>
      </c>
      <c r="G1676" s="1">
        <v>42744</v>
      </c>
      <c r="H1676">
        <v>1</v>
      </c>
      <c r="I1676">
        <v>34.72</v>
      </c>
      <c r="J1676">
        <v>-2</v>
      </c>
      <c r="N1676" s="25" t="s">
        <v>3488</v>
      </c>
      <c r="O1676" s="25" t="s">
        <v>3489</v>
      </c>
      <c r="P1676" s="26"/>
      <c r="Q1676" s="25" t="s">
        <v>2898</v>
      </c>
      <c r="R1676" s="25"/>
    </row>
    <row r="1677" spans="1:18" x14ac:dyDescent="0.25">
      <c r="A1677">
        <v>28509</v>
      </c>
      <c r="B1677" t="s">
        <v>222</v>
      </c>
      <c r="C1677" t="s">
        <v>223</v>
      </c>
      <c r="D1677" t="s">
        <v>41</v>
      </c>
      <c r="E1677">
        <v>517</v>
      </c>
      <c r="F1677">
        <v>51</v>
      </c>
      <c r="G1677" s="1">
        <v>42744</v>
      </c>
      <c r="H1677">
        <v>1</v>
      </c>
      <c r="I1677">
        <v>11.935</v>
      </c>
      <c r="J1677">
        <v>-1</v>
      </c>
      <c r="N1677" s="27" t="s">
        <v>3490</v>
      </c>
      <c r="O1677" s="27" t="s">
        <v>3491</v>
      </c>
      <c r="P1677" s="28"/>
      <c r="Q1677" s="27" t="s">
        <v>2898</v>
      </c>
      <c r="R1677" s="27"/>
    </row>
    <row r="1678" spans="1:18" x14ac:dyDescent="0.25">
      <c r="A1678">
        <v>28509</v>
      </c>
      <c r="B1678" t="s">
        <v>120</v>
      </c>
      <c r="C1678" t="s">
        <v>121</v>
      </c>
      <c r="D1678" t="s">
        <v>21</v>
      </c>
      <c r="E1678">
        <v>517</v>
      </c>
      <c r="F1678">
        <v>51</v>
      </c>
      <c r="G1678" s="1">
        <v>42744</v>
      </c>
      <c r="H1678">
        <v>1</v>
      </c>
      <c r="I1678">
        <v>227.85</v>
      </c>
      <c r="J1678">
        <v>-1</v>
      </c>
      <c r="N1678" s="25" t="s">
        <v>3492</v>
      </c>
      <c r="O1678" s="25" t="s">
        <v>3493</v>
      </c>
      <c r="P1678" s="26"/>
      <c r="Q1678" s="25" t="s">
        <v>2898</v>
      </c>
      <c r="R1678" s="25"/>
    </row>
    <row r="1679" spans="1:18" x14ac:dyDescent="0.25">
      <c r="A1679">
        <v>28509</v>
      </c>
      <c r="B1679" t="s">
        <v>982</v>
      </c>
      <c r="C1679" t="s">
        <v>983</v>
      </c>
      <c r="D1679" t="s">
        <v>88</v>
      </c>
      <c r="E1679">
        <v>517</v>
      </c>
      <c r="F1679">
        <v>51</v>
      </c>
      <c r="G1679" s="1">
        <v>42744</v>
      </c>
      <c r="H1679">
        <v>1</v>
      </c>
      <c r="I1679">
        <v>127.102818</v>
      </c>
      <c r="J1679">
        <v>-2</v>
      </c>
      <c r="N1679" s="27" t="s">
        <v>3494</v>
      </c>
      <c r="O1679" s="27" t="s">
        <v>3495</v>
      </c>
      <c r="P1679" s="28"/>
      <c r="Q1679" s="27" t="s">
        <v>2898</v>
      </c>
      <c r="R1679" s="27"/>
    </row>
    <row r="1680" spans="1:18" x14ac:dyDescent="0.25">
      <c r="A1680">
        <v>28508</v>
      </c>
      <c r="B1680" t="s">
        <v>164</v>
      </c>
      <c r="C1680" t="s">
        <v>165</v>
      </c>
      <c r="D1680" t="s">
        <v>450</v>
      </c>
      <c r="E1680">
        <v>355</v>
      </c>
      <c r="F1680">
        <v>51</v>
      </c>
      <c r="G1680" s="1">
        <v>42742</v>
      </c>
      <c r="I1680">
        <v>15.517300000000001</v>
      </c>
      <c r="J1680">
        <v>-1</v>
      </c>
      <c r="N1680" s="25" t="s">
        <v>3496</v>
      </c>
      <c r="O1680" s="25" t="s">
        <v>3497</v>
      </c>
      <c r="P1680" s="26"/>
      <c r="Q1680" s="25" t="s">
        <v>2898</v>
      </c>
      <c r="R1680" s="25"/>
    </row>
    <row r="1681" spans="1:18" x14ac:dyDescent="0.25">
      <c r="A1681">
        <v>28508</v>
      </c>
      <c r="B1681" t="s">
        <v>197</v>
      </c>
      <c r="C1681" t="s">
        <v>198</v>
      </c>
      <c r="D1681" t="s">
        <v>117</v>
      </c>
      <c r="E1681">
        <v>355</v>
      </c>
      <c r="F1681">
        <v>51</v>
      </c>
      <c r="G1681" s="1">
        <v>42742</v>
      </c>
      <c r="I1681">
        <v>32.549999999999997</v>
      </c>
      <c r="J1681">
        <v>-1</v>
      </c>
      <c r="N1681" s="27" t="s">
        <v>3498</v>
      </c>
      <c r="O1681" s="27" t="s">
        <v>3499</v>
      </c>
      <c r="P1681" s="28"/>
      <c r="Q1681" s="27" t="s">
        <v>2898</v>
      </c>
      <c r="R1681" s="27"/>
    </row>
    <row r="1682" spans="1:18" x14ac:dyDescent="0.25">
      <c r="A1682">
        <v>28508</v>
      </c>
      <c r="B1682" t="s">
        <v>291</v>
      </c>
      <c r="C1682" t="s">
        <v>292</v>
      </c>
      <c r="D1682" t="s">
        <v>117</v>
      </c>
      <c r="E1682">
        <v>355</v>
      </c>
      <c r="F1682">
        <v>51</v>
      </c>
      <c r="G1682" s="1">
        <v>42742</v>
      </c>
      <c r="I1682">
        <v>169.07916700000001</v>
      </c>
      <c r="J1682">
        <v>-1</v>
      </c>
      <c r="N1682" s="25" t="s">
        <v>3500</v>
      </c>
      <c r="O1682" s="25" t="s">
        <v>3501</v>
      </c>
      <c r="P1682" s="26"/>
      <c r="Q1682" s="25" t="s">
        <v>2898</v>
      </c>
      <c r="R1682" s="25"/>
    </row>
    <row r="1683" spans="1:18" x14ac:dyDescent="0.25">
      <c r="A1683">
        <v>28507</v>
      </c>
      <c r="B1683" t="s">
        <v>251</v>
      </c>
      <c r="C1683" t="s">
        <v>588</v>
      </c>
      <c r="D1683" t="s">
        <v>97</v>
      </c>
      <c r="E1683" t="s">
        <v>64</v>
      </c>
      <c r="F1683">
        <v>51</v>
      </c>
      <c r="G1683" s="1">
        <v>42742</v>
      </c>
      <c r="H1683">
        <v>1</v>
      </c>
      <c r="I1683">
        <v>172.80758399999999</v>
      </c>
      <c r="J1683">
        <v>-1</v>
      </c>
      <c r="N1683" s="27" t="s">
        <v>3502</v>
      </c>
      <c r="O1683" s="27" t="s">
        <v>3503</v>
      </c>
      <c r="P1683" s="28"/>
      <c r="Q1683" s="27" t="s">
        <v>2898</v>
      </c>
      <c r="R1683" s="27"/>
    </row>
    <row r="1684" spans="1:18" x14ac:dyDescent="0.25">
      <c r="A1684">
        <v>28506</v>
      </c>
      <c r="B1684" t="s">
        <v>251</v>
      </c>
      <c r="C1684" t="s">
        <v>588</v>
      </c>
      <c r="D1684" t="s">
        <v>97</v>
      </c>
      <c r="E1684" t="s">
        <v>64</v>
      </c>
      <c r="F1684">
        <v>51</v>
      </c>
      <c r="G1684" s="1">
        <v>42742</v>
      </c>
      <c r="H1684">
        <v>1</v>
      </c>
      <c r="I1684">
        <v>172.80758399999999</v>
      </c>
      <c r="J1684">
        <v>-1</v>
      </c>
      <c r="N1684" s="25" t="s">
        <v>3504</v>
      </c>
      <c r="O1684" s="25" t="s">
        <v>3505</v>
      </c>
      <c r="P1684" s="26"/>
      <c r="Q1684" s="25" t="s">
        <v>2898</v>
      </c>
      <c r="R1684" s="25"/>
    </row>
    <row r="1685" spans="1:18" x14ac:dyDescent="0.25">
      <c r="A1685">
        <v>28505</v>
      </c>
      <c r="B1685" t="s">
        <v>251</v>
      </c>
      <c r="C1685" t="s">
        <v>588</v>
      </c>
      <c r="D1685" t="s">
        <v>97</v>
      </c>
      <c r="E1685">
        <v>126</v>
      </c>
      <c r="F1685">
        <v>51</v>
      </c>
      <c r="G1685" s="1">
        <v>42742</v>
      </c>
      <c r="H1685">
        <v>1</v>
      </c>
      <c r="I1685">
        <v>123.433989</v>
      </c>
      <c r="J1685">
        <v>-1</v>
      </c>
      <c r="N1685" s="27" t="s">
        <v>3506</v>
      </c>
      <c r="O1685" s="27" t="s">
        <v>3507</v>
      </c>
      <c r="P1685" s="28"/>
      <c r="Q1685" s="27" t="s">
        <v>2898</v>
      </c>
      <c r="R1685" s="27"/>
    </row>
    <row r="1686" spans="1:18" x14ac:dyDescent="0.25">
      <c r="A1686">
        <v>28504</v>
      </c>
      <c r="B1686" t="s">
        <v>984</v>
      </c>
      <c r="C1686" t="s">
        <v>985</v>
      </c>
      <c r="D1686" t="s">
        <v>585</v>
      </c>
      <c r="E1686" t="s">
        <v>64</v>
      </c>
      <c r="F1686">
        <v>51</v>
      </c>
      <c r="G1686" s="1">
        <v>42742</v>
      </c>
      <c r="H1686">
        <v>1</v>
      </c>
      <c r="I1686">
        <v>250</v>
      </c>
      <c r="J1686">
        <v>-1</v>
      </c>
      <c r="N1686" s="25" t="s">
        <v>3508</v>
      </c>
      <c r="O1686" s="25" t="s">
        <v>3509</v>
      </c>
      <c r="P1686" s="26"/>
      <c r="Q1686" s="25" t="s">
        <v>3463</v>
      </c>
      <c r="R1686" s="25" t="s">
        <v>339</v>
      </c>
    </row>
    <row r="1687" spans="1:18" x14ac:dyDescent="0.25">
      <c r="A1687">
        <v>28503</v>
      </c>
      <c r="B1687" t="s">
        <v>404</v>
      </c>
      <c r="C1687" t="s">
        <v>405</v>
      </c>
      <c r="D1687" t="s">
        <v>17</v>
      </c>
      <c r="E1687">
        <v>299</v>
      </c>
      <c r="F1687">
        <v>51</v>
      </c>
      <c r="G1687" s="1">
        <v>42742</v>
      </c>
      <c r="H1687">
        <v>1</v>
      </c>
      <c r="I1687">
        <v>12.5</v>
      </c>
      <c r="J1687">
        <v>-2</v>
      </c>
      <c r="N1687" s="27" t="s">
        <v>3510</v>
      </c>
      <c r="O1687" s="27" t="s">
        <v>3511</v>
      </c>
      <c r="P1687" s="28"/>
      <c r="Q1687" s="27" t="s">
        <v>33</v>
      </c>
      <c r="R1687" s="27" t="s">
        <v>349</v>
      </c>
    </row>
    <row r="1688" spans="1:18" x14ac:dyDescent="0.25">
      <c r="A1688">
        <v>28503</v>
      </c>
      <c r="B1688" t="s">
        <v>185</v>
      </c>
      <c r="C1688" t="s">
        <v>186</v>
      </c>
      <c r="D1688" t="s">
        <v>463</v>
      </c>
      <c r="E1688">
        <v>299</v>
      </c>
      <c r="F1688">
        <v>51</v>
      </c>
      <c r="G1688" s="1">
        <v>42742</v>
      </c>
      <c r="H1688">
        <v>1</v>
      </c>
      <c r="I1688">
        <v>86.423867000000001</v>
      </c>
      <c r="J1688">
        <v>-1</v>
      </c>
      <c r="N1688" s="25" t="s">
        <v>3512</v>
      </c>
      <c r="O1688" s="25" t="s">
        <v>3513</v>
      </c>
      <c r="P1688" s="26"/>
      <c r="Q1688" s="25" t="s">
        <v>3463</v>
      </c>
      <c r="R1688" s="25" t="s">
        <v>339</v>
      </c>
    </row>
    <row r="1689" spans="1:18" x14ac:dyDescent="0.25">
      <c r="A1689">
        <v>28503</v>
      </c>
      <c r="B1689" t="s">
        <v>326</v>
      </c>
      <c r="C1689" t="s">
        <v>327</v>
      </c>
      <c r="D1689" t="s">
        <v>117</v>
      </c>
      <c r="E1689">
        <v>299</v>
      </c>
      <c r="F1689">
        <v>51</v>
      </c>
      <c r="G1689" s="1">
        <v>42742</v>
      </c>
      <c r="H1689">
        <v>1</v>
      </c>
      <c r="I1689">
        <v>43.4</v>
      </c>
      <c r="J1689">
        <v>-3</v>
      </c>
      <c r="N1689" s="27" t="s">
        <v>3514</v>
      </c>
      <c r="O1689" s="27" t="s">
        <v>3515</v>
      </c>
      <c r="P1689" s="28"/>
      <c r="Q1689" s="27" t="s">
        <v>50</v>
      </c>
      <c r="R1689" s="27" t="s">
        <v>350</v>
      </c>
    </row>
    <row r="1690" spans="1:18" x14ac:dyDescent="0.25">
      <c r="A1690">
        <v>28503</v>
      </c>
      <c r="B1690" t="s">
        <v>139</v>
      </c>
      <c r="C1690" t="s">
        <v>140</v>
      </c>
      <c r="D1690" t="s">
        <v>34</v>
      </c>
      <c r="E1690">
        <v>299</v>
      </c>
      <c r="F1690">
        <v>51</v>
      </c>
      <c r="G1690" s="1">
        <v>42742</v>
      </c>
      <c r="H1690">
        <v>1</v>
      </c>
      <c r="I1690">
        <v>224.07943299999999</v>
      </c>
      <c r="J1690">
        <v>-1</v>
      </c>
      <c r="N1690" s="25" t="s">
        <v>3516</v>
      </c>
      <c r="O1690" s="25" t="s">
        <v>3517</v>
      </c>
      <c r="P1690" s="26"/>
      <c r="Q1690" s="25" t="s">
        <v>585</v>
      </c>
      <c r="R1690" s="25" t="s">
        <v>351</v>
      </c>
    </row>
    <row r="1691" spans="1:18" x14ac:dyDescent="0.25">
      <c r="A1691">
        <v>28502</v>
      </c>
      <c r="B1691" t="s">
        <v>445</v>
      </c>
      <c r="C1691" t="s">
        <v>170</v>
      </c>
      <c r="D1691" t="s">
        <v>97</v>
      </c>
      <c r="E1691">
        <v>113</v>
      </c>
      <c r="F1691">
        <v>51</v>
      </c>
      <c r="G1691" s="1">
        <v>42742</v>
      </c>
      <c r="H1691">
        <v>1</v>
      </c>
      <c r="I1691">
        <v>137.148876</v>
      </c>
      <c r="J1691">
        <v>-2</v>
      </c>
      <c r="N1691" s="27" t="s">
        <v>3518</v>
      </c>
      <c r="O1691" s="27" t="s">
        <v>3519</v>
      </c>
      <c r="P1691" s="28"/>
      <c r="Q1691" s="27" t="s">
        <v>585</v>
      </c>
      <c r="R1691" s="27" t="s">
        <v>351</v>
      </c>
    </row>
    <row r="1692" spans="1:18" x14ac:dyDescent="0.25">
      <c r="A1692">
        <v>28484</v>
      </c>
      <c r="B1692" t="s">
        <v>445</v>
      </c>
      <c r="C1692" t="s">
        <v>170</v>
      </c>
      <c r="D1692" t="s">
        <v>97</v>
      </c>
      <c r="E1692">
        <v>18</v>
      </c>
      <c r="F1692">
        <v>4</v>
      </c>
      <c r="G1692" s="1">
        <v>42741</v>
      </c>
      <c r="I1692">
        <v>137.148876</v>
      </c>
      <c r="J1692">
        <v>1</v>
      </c>
      <c r="N1692" s="25" t="s">
        <v>3520</v>
      </c>
      <c r="O1692" s="25" t="s">
        <v>3521</v>
      </c>
      <c r="P1692" s="26"/>
      <c r="Q1692" s="25" t="s">
        <v>585</v>
      </c>
      <c r="R1692" s="25" t="s">
        <v>351</v>
      </c>
    </row>
    <row r="1693" spans="1:18" x14ac:dyDescent="0.25">
      <c r="A1693">
        <v>28484</v>
      </c>
      <c r="B1693" t="s">
        <v>251</v>
      </c>
      <c r="C1693" t="s">
        <v>588</v>
      </c>
      <c r="D1693" t="s">
        <v>97</v>
      </c>
      <c r="E1693">
        <v>18</v>
      </c>
      <c r="F1693">
        <v>4</v>
      </c>
      <c r="G1693" s="1">
        <v>42741</v>
      </c>
      <c r="I1693">
        <v>123.433989</v>
      </c>
      <c r="J1693">
        <v>3</v>
      </c>
      <c r="N1693" s="27" t="s">
        <v>3522</v>
      </c>
      <c r="O1693" s="27" t="s">
        <v>3523</v>
      </c>
      <c r="P1693" s="28"/>
      <c r="Q1693" s="27" t="s">
        <v>585</v>
      </c>
      <c r="R1693" s="27" t="s">
        <v>351</v>
      </c>
    </row>
    <row r="1694" spans="1:18" x14ac:dyDescent="0.25">
      <c r="A1694">
        <v>28501</v>
      </c>
      <c r="B1694" t="s">
        <v>448</v>
      </c>
      <c r="C1694" t="s">
        <v>449</v>
      </c>
      <c r="D1694" t="s">
        <v>41</v>
      </c>
      <c r="E1694">
        <v>516</v>
      </c>
      <c r="F1694">
        <v>51</v>
      </c>
      <c r="G1694" s="1">
        <v>42741</v>
      </c>
      <c r="H1694">
        <v>1</v>
      </c>
      <c r="I1694">
        <v>70.163332999999994</v>
      </c>
      <c r="J1694">
        <v>-2</v>
      </c>
      <c r="N1694" s="25" t="s">
        <v>3524</v>
      </c>
      <c r="O1694" s="25" t="s">
        <v>3525</v>
      </c>
      <c r="P1694" s="26"/>
      <c r="Q1694" s="25" t="s">
        <v>447</v>
      </c>
      <c r="R1694" s="25" t="s">
        <v>350</v>
      </c>
    </row>
    <row r="1695" spans="1:18" x14ac:dyDescent="0.25">
      <c r="A1695">
        <v>28500</v>
      </c>
      <c r="B1695" t="s">
        <v>768</v>
      </c>
      <c r="C1695" t="s">
        <v>769</v>
      </c>
      <c r="D1695" t="s">
        <v>21</v>
      </c>
      <c r="E1695">
        <v>355</v>
      </c>
      <c r="F1695">
        <v>51</v>
      </c>
      <c r="G1695" s="1">
        <v>42741</v>
      </c>
      <c r="I1695">
        <v>105.649824</v>
      </c>
      <c r="J1695">
        <v>-1</v>
      </c>
      <c r="N1695" s="27" t="s">
        <v>3526</v>
      </c>
      <c r="O1695" s="27" t="s">
        <v>2750</v>
      </c>
      <c r="P1695" s="28"/>
      <c r="Q1695" s="27" t="s">
        <v>2751</v>
      </c>
      <c r="R1695" s="27" t="s">
        <v>348</v>
      </c>
    </row>
    <row r="1696" spans="1:18" x14ac:dyDescent="0.25">
      <c r="A1696">
        <v>28499</v>
      </c>
      <c r="B1696" t="s">
        <v>503</v>
      </c>
      <c r="C1696" t="s">
        <v>504</v>
      </c>
      <c r="D1696" t="s">
        <v>122</v>
      </c>
      <c r="E1696">
        <v>58</v>
      </c>
      <c r="F1696">
        <v>51</v>
      </c>
      <c r="G1696" s="1">
        <v>42741</v>
      </c>
      <c r="H1696">
        <v>1</v>
      </c>
      <c r="I1696">
        <v>167.016854</v>
      </c>
      <c r="J1696">
        <v>-1</v>
      </c>
      <c r="N1696" s="25" t="s">
        <v>3527</v>
      </c>
      <c r="O1696" s="25" t="s">
        <v>3528</v>
      </c>
      <c r="P1696" s="26"/>
      <c r="Q1696" s="25" t="s">
        <v>47</v>
      </c>
      <c r="R1696" s="25"/>
    </row>
    <row r="1697" spans="1:18" x14ac:dyDescent="0.25">
      <c r="A1697">
        <v>28498</v>
      </c>
      <c r="B1697" t="s">
        <v>29</v>
      </c>
      <c r="C1697" t="s">
        <v>30</v>
      </c>
      <c r="D1697" t="s">
        <v>21</v>
      </c>
      <c r="E1697" t="s">
        <v>64</v>
      </c>
      <c r="F1697">
        <v>51</v>
      </c>
      <c r="G1697" s="1">
        <v>42741</v>
      </c>
      <c r="I1697">
        <v>37.258899999999997</v>
      </c>
      <c r="J1697">
        <v>-2</v>
      </c>
      <c r="N1697" s="27" t="s">
        <v>3529</v>
      </c>
      <c r="O1697" s="27" t="s">
        <v>3530</v>
      </c>
      <c r="P1697" s="28"/>
      <c r="Q1697" s="27" t="s">
        <v>17</v>
      </c>
      <c r="R1697" s="27" t="s">
        <v>339</v>
      </c>
    </row>
    <row r="1698" spans="1:18" x14ac:dyDescent="0.25">
      <c r="A1698">
        <v>28498</v>
      </c>
      <c r="B1698" t="s">
        <v>251</v>
      </c>
      <c r="C1698" t="s">
        <v>588</v>
      </c>
      <c r="D1698" t="s">
        <v>97</v>
      </c>
      <c r="E1698" t="s">
        <v>64</v>
      </c>
      <c r="F1698">
        <v>51</v>
      </c>
      <c r="G1698" s="1">
        <v>42741</v>
      </c>
      <c r="I1698">
        <v>172.80758399999999</v>
      </c>
      <c r="J1698">
        <v>-1</v>
      </c>
      <c r="N1698" s="25" t="s">
        <v>3531</v>
      </c>
      <c r="O1698" s="25" t="s">
        <v>3532</v>
      </c>
      <c r="P1698" s="26"/>
      <c r="Q1698" s="25" t="s">
        <v>17</v>
      </c>
      <c r="R1698" s="25" t="s">
        <v>339</v>
      </c>
    </row>
    <row r="1699" spans="1:18" x14ac:dyDescent="0.25">
      <c r="A1699">
        <v>28497</v>
      </c>
      <c r="B1699" t="s">
        <v>251</v>
      </c>
      <c r="C1699" t="s">
        <v>588</v>
      </c>
      <c r="D1699" t="s">
        <v>97</v>
      </c>
      <c r="E1699">
        <v>492</v>
      </c>
      <c r="F1699">
        <v>51</v>
      </c>
      <c r="G1699" s="1">
        <v>42741</v>
      </c>
      <c r="I1699">
        <v>123.433989</v>
      </c>
      <c r="J1699">
        <v>-3</v>
      </c>
      <c r="N1699" s="27" t="s">
        <v>3533</v>
      </c>
      <c r="O1699" s="27" t="s">
        <v>3534</v>
      </c>
      <c r="P1699" s="28"/>
      <c r="Q1699" s="27" t="s">
        <v>85</v>
      </c>
      <c r="R1699" s="27" t="s">
        <v>350</v>
      </c>
    </row>
    <row r="1700" spans="1:18" x14ac:dyDescent="0.25">
      <c r="A1700">
        <v>28496</v>
      </c>
      <c r="B1700" t="s">
        <v>251</v>
      </c>
      <c r="C1700" t="s">
        <v>588</v>
      </c>
      <c r="D1700" t="s">
        <v>97</v>
      </c>
      <c r="E1700">
        <v>456</v>
      </c>
      <c r="F1700">
        <v>51</v>
      </c>
      <c r="G1700" s="1">
        <v>42741</v>
      </c>
      <c r="H1700">
        <v>1</v>
      </c>
      <c r="I1700">
        <v>123.433989</v>
      </c>
      <c r="J1700">
        <v>-3</v>
      </c>
      <c r="N1700" s="25" t="s">
        <v>3535</v>
      </c>
      <c r="O1700" s="25" t="s">
        <v>3536</v>
      </c>
      <c r="P1700" s="26"/>
      <c r="Q1700" s="25" t="s">
        <v>100</v>
      </c>
      <c r="R1700" s="25" t="s">
        <v>350</v>
      </c>
    </row>
    <row r="1701" spans="1:18" x14ac:dyDescent="0.25">
      <c r="A1701">
        <v>28495</v>
      </c>
      <c r="B1701" t="s">
        <v>551</v>
      </c>
      <c r="C1701" t="s">
        <v>552</v>
      </c>
      <c r="D1701" t="s">
        <v>34</v>
      </c>
      <c r="E1701">
        <v>131</v>
      </c>
      <c r="F1701">
        <v>51</v>
      </c>
      <c r="G1701" s="1">
        <v>42741</v>
      </c>
      <c r="H1701">
        <v>1</v>
      </c>
      <c r="I1701">
        <v>267.85393299999998</v>
      </c>
      <c r="J1701">
        <v>-1</v>
      </c>
      <c r="N1701" s="27" t="s">
        <v>3537</v>
      </c>
      <c r="O1701" s="27" t="s">
        <v>3538</v>
      </c>
      <c r="P1701" s="28"/>
      <c r="Q1701" s="27" t="s">
        <v>21</v>
      </c>
      <c r="R1701" s="27" t="s">
        <v>348</v>
      </c>
    </row>
    <row r="1702" spans="1:18" x14ac:dyDescent="0.25">
      <c r="A1702">
        <v>28495</v>
      </c>
      <c r="B1702" t="s">
        <v>79</v>
      </c>
      <c r="C1702" t="s">
        <v>80</v>
      </c>
      <c r="D1702" t="s">
        <v>50</v>
      </c>
      <c r="E1702">
        <v>131</v>
      </c>
      <c r="F1702">
        <v>51</v>
      </c>
      <c r="G1702" s="1">
        <v>42741</v>
      </c>
      <c r="H1702">
        <v>1</v>
      </c>
      <c r="I1702">
        <v>9.7650000000000006</v>
      </c>
      <c r="J1702">
        <v>-5</v>
      </c>
      <c r="N1702" s="25" t="s">
        <v>3539</v>
      </c>
      <c r="O1702" s="25" t="s">
        <v>3540</v>
      </c>
      <c r="P1702" s="26"/>
      <c r="Q1702" s="25" t="s">
        <v>1810</v>
      </c>
      <c r="R1702" s="25" t="s">
        <v>339</v>
      </c>
    </row>
    <row r="1703" spans="1:18" x14ac:dyDescent="0.25">
      <c r="A1703">
        <v>28495</v>
      </c>
      <c r="B1703" t="s">
        <v>77</v>
      </c>
      <c r="C1703" t="s">
        <v>78</v>
      </c>
      <c r="D1703" t="s">
        <v>50</v>
      </c>
      <c r="E1703">
        <v>131</v>
      </c>
      <c r="F1703">
        <v>51</v>
      </c>
      <c r="G1703" s="1">
        <v>42741</v>
      </c>
      <c r="H1703">
        <v>1</v>
      </c>
      <c r="I1703">
        <v>9.7650000000000006</v>
      </c>
      <c r="J1703">
        <v>-3</v>
      </c>
      <c r="N1703" s="27" t="s">
        <v>3541</v>
      </c>
      <c r="O1703" s="27" t="s">
        <v>3542</v>
      </c>
      <c r="P1703" s="28"/>
      <c r="Q1703" s="27" t="s">
        <v>1810</v>
      </c>
      <c r="R1703" s="27" t="s">
        <v>339</v>
      </c>
    </row>
    <row r="1704" spans="1:18" x14ac:dyDescent="0.25">
      <c r="A1704">
        <v>28495</v>
      </c>
      <c r="B1704" t="s">
        <v>81</v>
      </c>
      <c r="C1704" t="s">
        <v>82</v>
      </c>
      <c r="D1704" t="s">
        <v>50</v>
      </c>
      <c r="E1704">
        <v>131</v>
      </c>
      <c r="F1704">
        <v>51</v>
      </c>
      <c r="G1704" s="1">
        <v>42741</v>
      </c>
      <c r="H1704">
        <v>1</v>
      </c>
      <c r="I1704">
        <v>9.7650000000000006</v>
      </c>
      <c r="J1704">
        <v>-3</v>
      </c>
      <c r="N1704" s="25" t="s">
        <v>3543</v>
      </c>
      <c r="O1704" s="25" t="s">
        <v>3544</v>
      </c>
      <c r="P1704" s="26"/>
      <c r="Q1704" s="25" t="s">
        <v>1810</v>
      </c>
      <c r="R1704" s="25" t="s">
        <v>339</v>
      </c>
    </row>
    <row r="1705" spans="1:18" x14ac:dyDescent="0.25">
      <c r="A1705">
        <v>28495</v>
      </c>
      <c r="B1705" t="s">
        <v>143</v>
      </c>
      <c r="C1705" t="s">
        <v>144</v>
      </c>
      <c r="D1705" t="s">
        <v>50</v>
      </c>
      <c r="E1705">
        <v>131</v>
      </c>
      <c r="F1705">
        <v>51</v>
      </c>
      <c r="G1705" s="1">
        <v>42741</v>
      </c>
      <c r="H1705">
        <v>1</v>
      </c>
      <c r="I1705">
        <v>9.7650000000000006</v>
      </c>
      <c r="J1705">
        <v>-6</v>
      </c>
      <c r="N1705" s="27" t="s">
        <v>3545</v>
      </c>
      <c r="O1705" s="27" t="s">
        <v>3546</v>
      </c>
      <c r="P1705" s="28"/>
      <c r="Q1705" s="27" t="s">
        <v>74</v>
      </c>
      <c r="R1705" s="27" t="s">
        <v>339</v>
      </c>
    </row>
    <row r="1706" spans="1:18" x14ac:dyDescent="0.25">
      <c r="A1706">
        <v>28495</v>
      </c>
      <c r="B1706" t="s">
        <v>251</v>
      </c>
      <c r="C1706" t="s">
        <v>588</v>
      </c>
      <c r="D1706" t="s">
        <v>97</v>
      </c>
      <c r="E1706">
        <v>131</v>
      </c>
      <c r="F1706">
        <v>51</v>
      </c>
      <c r="G1706" s="1">
        <v>42741</v>
      </c>
      <c r="H1706">
        <v>1</v>
      </c>
      <c r="I1706">
        <v>123.433989</v>
      </c>
      <c r="J1706">
        <v>-4</v>
      </c>
      <c r="N1706" s="29" t="s">
        <v>832</v>
      </c>
      <c r="O1706" s="29" t="s">
        <v>833</v>
      </c>
      <c r="P1706" s="30">
        <v>42517</v>
      </c>
      <c r="Q1706" s="29" t="s">
        <v>122</v>
      </c>
      <c r="R1706" s="29" t="s">
        <v>339</v>
      </c>
    </row>
    <row r="1707" spans="1:18" x14ac:dyDescent="0.25">
      <c r="A1707">
        <v>28495</v>
      </c>
      <c r="B1707" t="s">
        <v>486</v>
      </c>
      <c r="C1707" t="s">
        <v>487</v>
      </c>
      <c r="D1707" t="s">
        <v>97</v>
      </c>
      <c r="E1707">
        <v>131</v>
      </c>
      <c r="F1707">
        <v>51</v>
      </c>
      <c r="G1707" s="1">
        <v>42741</v>
      </c>
      <c r="H1707">
        <v>1</v>
      </c>
      <c r="I1707">
        <v>123.129214</v>
      </c>
      <c r="J1707">
        <v>-2</v>
      </c>
      <c r="N1707" s="27" t="s">
        <v>3547</v>
      </c>
      <c r="O1707" s="27" t="s">
        <v>3548</v>
      </c>
      <c r="P1707" s="28"/>
      <c r="Q1707" s="27" t="s">
        <v>33</v>
      </c>
      <c r="R1707" s="27" t="s">
        <v>349</v>
      </c>
    </row>
    <row r="1708" spans="1:18" x14ac:dyDescent="0.25">
      <c r="A1708">
        <v>28495</v>
      </c>
      <c r="B1708" t="s">
        <v>283</v>
      </c>
      <c r="C1708" t="s">
        <v>284</v>
      </c>
      <c r="D1708" t="s">
        <v>100</v>
      </c>
      <c r="E1708">
        <v>131</v>
      </c>
      <c r="F1708">
        <v>51</v>
      </c>
      <c r="G1708" s="1">
        <v>42741</v>
      </c>
      <c r="H1708">
        <v>1</v>
      </c>
      <c r="I1708">
        <v>334.61399999999998</v>
      </c>
      <c r="J1708">
        <v>-1</v>
      </c>
      <c r="N1708" s="25" t="s">
        <v>725</v>
      </c>
      <c r="O1708" s="25" t="s">
        <v>726</v>
      </c>
      <c r="P1708" s="26"/>
      <c r="Q1708" s="25" t="s">
        <v>33</v>
      </c>
      <c r="R1708" s="25" t="s">
        <v>349</v>
      </c>
    </row>
    <row r="1709" spans="1:18" x14ac:dyDescent="0.25">
      <c r="A1709">
        <v>28495</v>
      </c>
      <c r="B1709" t="s">
        <v>155</v>
      </c>
      <c r="C1709" t="s">
        <v>156</v>
      </c>
      <c r="D1709" t="s">
        <v>100</v>
      </c>
      <c r="E1709">
        <v>131</v>
      </c>
      <c r="F1709">
        <v>51</v>
      </c>
      <c r="G1709" s="1">
        <v>42741</v>
      </c>
      <c r="H1709">
        <v>1</v>
      </c>
      <c r="I1709">
        <v>205.72685000000001</v>
      </c>
      <c r="J1709">
        <v>-1</v>
      </c>
      <c r="N1709" s="27" t="s">
        <v>3549</v>
      </c>
      <c r="O1709" s="27" t="s">
        <v>3550</v>
      </c>
      <c r="P1709" s="28"/>
      <c r="Q1709" s="27" t="s">
        <v>74</v>
      </c>
      <c r="R1709" s="27" t="s">
        <v>339</v>
      </c>
    </row>
    <row r="1710" spans="1:18" x14ac:dyDescent="0.25">
      <c r="A1710">
        <v>28495</v>
      </c>
      <c r="B1710" t="s">
        <v>45</v>
      </c>
      <c r="C1710" t="s">
        <v>46</v>
      </c>
      <c r="D1710" t="s">
        <v>47</v>
      </c>
      <c r="E1710">
        <v>131</v>
      </c>
      <c r="F1710">
        <v>51</v>
      </c>
      <c r="G1710" s="1">
        <v>42741</v>
      </c>
      <c r="H1710">
        <v>1</v>
      </c>
      <c r="I1710">
        <v>1.2</v>
      </c>
      <c r="J1710">
        <v>-50</v>
      </c>
      <c r="N1710" s="25" t="s">
        <v>3551</v>
      </c>
      <c r="O1710" s="25" t="s">
        <v>3552</v>
      </c>
      <c r="P1710" s="26"/>
      <c r="Q1710" s="25" t="s">
        <v>33</v>
      </c>
      <c r="R1710" s="25" t="s">
        <v>349</v>
      </c>
    </row>
    <row r="1711" spans="1:18" x14ac:dyDescent="0.25">
      <c r="A1711">
        <v>28495</v>
      </c>
      <c r="B1711" t="s">
        <v>8</v>
      </c>
      <c r="C1711" t="s">
        <v>9</v>
      </c>
      <c r="D1711" t="s">
        <v>10</v>
      </c>
      <c r="E1711">
        <v>131</v>
      </c>
      <c r="F1711">
        <v>51</v>
      </c>
      <c r="G1711" s="1">
        <v>42741</v>
      </c>
      <c r="H1711">
        <v>1</v>
      </c>
      <c r="I1711">
        <v>94.827600000000004</v>
      </c>
      <c r="J1711">
        <v>-2</v>
      </c>
      <c r="N1711" s="27" t="s">
        <v>3553</v>
      </c>
      <c r="O1711" s="27" t="s">
        <v>3554</v>
      </c>
      <c r="P1711" s="28"/>
      <c r="Q1711" s="27" t="s">
        <v>44</v>
      </c>
      <c r="R1711" s="27" t="s">
        <v>348</v>
      </c>
    </row>
    <row r="1712" spans="1:18" x14ac:dyDescent="0.25">
      <c r="A1712">
        <v>28495</v>
      </c>
      <c r="B1712" t="s">
        <v>11</v>
      </c>
      <c r="C1712" t="s">
        <v>12</v>
      </c>
      <c r="D1712" t="s">
        <v>10</v>
      </c>
      <c r="E1712">
        <v>131</v>
      </c>
      <c r="F1712">
        <v>51</v>
      </c>
      <c r="G1712" s="1">
        <v>42741</v>
      </c>
      <c r="H1712">
        <v>1</v>
      </c>
      <c r="I1712">
        <v>94.827600000000004</v>
      </c>
      <c r="J1712">
        <v>-2</v>
      </c>
      <c r="N1712" s="25" t="s">
        <v>3555</v>
      </c>
      <c r="O1712" s="25" t="s">
        <v>3556</v>
      </c>
      <c r="P1712" s="26"/>
      <c r="Q1712" s="25" t="s">
        <v>18</v>
      </c>
      <c r="R1712" s="25" t="s">
        <v>47</v>
      </c>
    </row>
    <row r="1713" spans="1:18" x14ac:dyDescent="0.25">
      <c r="A1713">
        <v>28495</v>
      </c>
      <c r="B1713" t="s">
        <v>22</v>
      </c>
      <c r="C1713" t="s">
        <v>23</v>
      </c>
      <c r="D1713" t="s">
        <v>10</v>
      </c>
      <c r="E1713">
        <v>131</v>
      </c>
      <c r="F1713">
        <v>51</v>
      </c>
      <c r="G1713" s="1">
        <v>42741</v>
      </c>
      <c r="H1713">
        <v>1</v>
      </c>
      <c r="I1713">
        <v>94.827600000000004</v>
      </c>
      <c r="J1713">
        <v>-2</v>
      </c>
      <c r="N1713" s="27" t="s">
        <v>3557</v>
      </c>
      <c r="O1713" s="27" t="s">
        <v>3558</v>
      </c>
      <c r="P1713" s="28">
        <v>42524</v>
      </c>
      <c r="Q1713" s="27" t="s">
        <v>446</v>
      </c>
      <c r="R1713" s="27" t="s">
        <v>350</v>
      </c>
    </row>
    <row r="1714" spans="1:18" x14ac:dyDescent="0.25">
      <c r="A1714">
        <v>28495</v>
      </c>
      <c r="B1714" t="s">
        <v>13</v>
      </c>
      <c r="C1714" t="s">
        <v>14</v>
      </c>
      <c r="D1714" t="s">
        <v>10</v>
      </c>
      <c r="E1714">
        <v>131</v>
      </c>
      <c r="F1714">
        <v>51</v>
      </c>
      <c r="G1714" s="1">
        <v>42741</v>
      </c>
      <c r="H1714">
        <v>1</v>
      </c>
      <c r="I1714">
        <v>94.827600000000004</v>
      </c>
      <c r="J1714">
        <v>-3</v>
      </c>
      <c r="N1714" s="25" t="s">
        <v>3559</v>
      </c>
      <c r="O1714" s="25" t="s">
        <v>3560</v>
      </c>
      <c r="P1714" s="26"/>
      <c r="Q1714" s="25" t="s">
        <v>97</v>
      </c>
      <c r="R1714" s="25" t="s">
        <v>339</v>
      </c>
    </row>
    <row r="1715" spans="1:18" x14ac:dyDescent="0.25">
      <c r="A1715">
        <v>28495</v>
      </c>
      <c r="B1715" t="s">
        <v>214</v>
      </c>
      <c r="C1715" t="s">
        <v>215</v>
      </c>
      <c r="D1715" t="s">
        <v>17</v>
      </c>
      <c r="E1715">
        <v>131</v>
      </c>
      <c r="F1715">
        <v>51</v>
      </c>
      <c r="G1715" s="1">
        <v>42741</v>
      </c>
      <c r="H1715">
        <v>1</v>
      </c>
      <c r="I1715">
        <v>12</v>
      </c>
      <c r="J1715">
        <v>-1</v>
      </c>
      <c r="N1715" s="27" t="s">
        <v>3561</v>
      </c>
      <c r="O1715" s="27" t="s">
        <v>3562</v>
      </c>
      <c r="P1715" s="28"/>
      <c r="Q1715" s="27" t="s">
        <v>97</v>
      </c>
      <c r="R1715" s="27" t="s">
        <v>339</v>
      </c>
    </row>
    <row r="1716" spans="1:18" x14ac:dyDescent="0.25">
      <c r="A1716">
        <v>28495</v>
      </c>
      <c r="B1716" t="s">
        <v>216</v>
      </c>
      <c r="C1716" t="s">
        <v>217</v>
      </c>
      <c r="D1716" t="s">
        <v>17</v>
      </c>
      <c r="E1716">
        <v>131</v>
      </c>
      <c r="F1716">
        <v>51</v>
      </c>
      <c r="G1716" s="1">
        <v>42741</v>
      </c>
      <c r="H1716">
        <v>1</v>
      </c>
      <c r="I1716">
        <v>12</v>
      </c>
      <c r="J1716">
        <v>-1</v>
      </c>
      <c r="N1716" s="25" t="s">
        <v>3563</v>
      </c>
      <c r="O1716" s="25" t="s">
        <v>3550</v>
      </c>
      <c r="P1716" s="26"/>
      <c r="Q1716" s="25" t="s">
        <v>97</v>
      </c>
      <c r="R1716" s="25" t="s">
        <v>339</v>
      </c>
    </row>
    <row r="1717" spans="1:18" x14ac:dyDescent="0.25">
      <c r="A1717">
        <v>28495</v>
      </c>
      <c r="B1717" t="s">
        <v>89</v>
      </c>
      <c r="C1717" t="s">
        <v>90</v>
      </c>
      <c r="D1717" t="s">
        <v>17</v>
      </c>
      <c r="E1717">
        <v>131</v>
      </c>
      <c r="F1717">
        <v>51</v>
      </c>
      <c r="G1717" s="1">
        <v>42741</v>
      </c>
      <c r="H1717">
        <v>1</v>
      </c>
      <c r="I1717">
        <v>12</v>
      </c>
      <c r="J1717">
        <v>-1</v>
      </c>
      <c r="N1717" s="27" t="s">
        <v>3564</v>
      </c>
      <c r="O1717" s="27" t="s">
        <v>3565</v>
      </c>
      <c r="P1717" s="28">
        <v>42574</v>
      </c>
      <c r="Q1717" s="27" t="s">
        <v>122</v>
      </c>
      <c r="R1717" s="27" t="s">
        <v>350</v>
      </c>
    </row>
    <row r="1718" spans="1:18" x14ac:dyDescent="0.25">
      <c r="A1718">
        <v>28495</v>
      </c>
      <c r="B1718" t="s">
        <v>51</v>
      </c>
      <c r="C1718" t="s">
        <v>52</v>
      </c>
      <c r="D1718" t="s">
        <v>17</v>
      </c>
      <c r="E1718">
        <v>131</v>
      </c>
      <c r="F1718">
        <v>51</v>
      </c>
      <c r="G1718" s="1">
        <v>42741</v>
      </c>
      <c r="H1718">
        <v>1</v>
      </c>
      <c r="I1718">
        <v>12</v>
      </c>
      <c r="J1718">
        <v>-1</v>
      </c>
      <c r="N1718" s="25" t="s">
        <v>3566</v>
      </c>
      <c r="O1718" s="25" t="s">
        <v>3567</v>
      </c>
      <c r="P1718" s="26"/>
      <c r="Q1718" s="25" t="s">
        <v>74</v>
      </c>
      <c r="R1718" s="25" t="s">
        <v>339</v>
      </c>
    </row>
    <row r="1719" spans="1:18" x14ac:dyDescent="0.25">
      <c r="A1719">
        <v>28495</v>
      </c>
      <c r="B1719" t="s">
        <v>425</v>
      </c>
      <c r="C1719" t="s">
        <v>426</v>
      </c>
      <c r="D1719" t="s">
        <v>461</v>
      </c>
      <c r="E1719">
        <v>131</v>
      </c>
      <c r="F1719">
        <v>51</v>
      </c>
      <c r="G1719" s="1">
        <v>42741</v>
      </c>
      <c r="H1719">
        <v>1</v>
      </c>
      <c r="I1719">
        <v>40.06682</v>
      </c>
      <c r="J1719">
        <v>-2</v>
      </c>
      <c r="N1719" s="27" t="s">
        <v>3568</v>
      </c>
      <c r="O1719" s="27" t="s">
        <v>3569</v>
      </c>
      <c r="P1719" s="28"/>
      <c r="Q1719" s="27" t="s">
        <v>74</v>
      </c>
      <c r="R1719" s="27" t="s">
        <v>339</v>
      </c>
    </row>
    <row r="1720" spans="1:18" x14ac:dyDescent="0.25">
      <c r="A1720">
        <v>28495</v>
      </c>
      <c r="B1720" t="s">
        <v>419</v>
      </c>
      <c r="C1720" t="s">
        <v>420</v>
      </c>
      <c r="D1720" t="s">
        <v>461</v>
      </c>
      <c r="E1720">
        <v>131</v>
      </c>
      <c r="F1720">
        <v>51</v>
      </c>
      <c r="G1720" s="1">
        <v>42741</v>
      </c>
      <c r="H1720">
        <v>1</v>
      </c>
      <c r="I1720">
        <v>40.06682</v>
      </c>
      <c r="J1720">
        <v>-2</v>
      </c>
      <c r="N1720" s="25" t="s">
        <v>842</v>
      </c>
      <c r="O1720" s="25" t="s">
        <v>843</v>
      </c>
      <c r="P1720" s="26"/>
      <c r="Q1720" s="25" t="s">
        <v>450</v>
      </c>
      <c r="R1720" s="25" t="s">
        <v>351</v>
      </c>
    </row>
    <row r="1721" spans="1:18" x14ac:dyDescent="0.25">
      <c r="A1721">
        <v>28495</v>
      </c>
      <c r="B1721" t="s">
        <v>423</v>
      </c>
      <c r="C1721" t="s">
        <v>424</v>
      </c>
      <c r="D1721" t="s">
        <v>461</v>
      </c>
      <c r="E1721">
        <v>131</v>
      </c>
      <c r="F1721">
        <v>51</v>
      </c>
      <c r="G1721" s="1">
        <v>42741</v>
      </c>
      <c r="H1721">
        <v>1</v>
      </c>
      <c r="I1721">
        <v>40.06682</v>
      </c>
      <c r="J1721">
        <v>-2</v>
      </c>
      <c r="N1721" s="27" t="s">
        <v>3570</v>
      </c>
      <c r="O1721" s="27" t="s">
        <v>3571</v>
      </c>
      <c r="P1721" s="28"/>
      <c r="Q1721" s="27" t="s">
        <v>10</v>
      </c>
      <c r="R1721" s="27" t="s">
        <v>351</v>
      </c>
    </row>
    <row r="1722" spans="1:18" x14ac:dyDescent="0.25">
      <c r="A1722">
        <v>28495</v>
      </c>
      <c r="B1722" t="s">
        <v>421</v>
      </c>
      <c r="C1722" t="s">
        <v>422</v>
      </c>
      <c r="D1722" t="s">
        <v>461</v>
      </c>
      <c r="E1722">
        <v>131</v>
      </c>
      <c r="F1722">
        <v>51</v>
      </c>
      <c r="G1722" s="1">
        <v>42741</v>
      </c>
      <c r="H1722">
        <v>1</v>
      </c>
      <c r="I1722">
        <v>40.06682</v>
      </c>
      <c r="J1722">
        <v>-2</v>
      </c>
      <c r="N1722" s="25" t="s">
        <v>3572</v>
      </c>
      <c r="O1722" s="25" t="s">
        <v>3573</v>
      </c>
      <c r="P1722" s="26"/>
      <c r="Q1722" s="25" t="s">
        <v>447</v>
      </c>
      <c r="R1722" s="25" t="s">
        <v>348</v>
      </c>
    </row>
    <row r="1723" spans="1:18" x14ac:dyDescent="0.25">
      <c r="A1723">
        <v>28495</v>
      </c>
      <c r="B1723" t="s">
        <v>661</v>
      </c>
      <c r="C1723" t="s">
        <v>662</v>
      </c>
      <c r="D1723" t="s">
        <v>18</v>
      </c>
      <c r="E1723">
        <v>131</v>
      </c>
      <c r="F1723">
        <v>51</v>
      </c>
      <c r="G1723" s="1">
        <v>42741</v>
      </c>
      <c r="H1723">
        <v>1</v>
      </c>
      <c r="I1723">
        <v>86.208699999999993</v>
      </c>
      <c r="J1723">
        <v>-1</v>
      </c>
      <c r="N1723" s="27" t="s">
        <v>3574</v>
      </c>
      <c r="O1723" s="27" t="s">
        <v>3575</v>
      </c>
      <c r="P1723" s="28"/>
      <c r="Q1723" s="27" t="s">
        <v>74</v>
      </c>
      <c r="R1723" s="27" t="s">
        <v>339</v>
      </c>
    </row>
    <row r="1724" spans="1:18" x14ac:dyDescent="0.25">
      <c r="A1724">
        <v>28495</v>
      </c>
      <c r="B1724" t="s">
        <v>757</v>
      </c>
      <c r="C1724" t="s">
        <v>758</v>
      </c>
      <c r="D1724" t="s">
        <v>18</v>
      </c>
      <c r="E1724">
        <v>131</v>
      </c>
      <c r="F1724">
        <v>51</v>
      </c>
      <c r="G1724" s="1">
        <v>42741</v>
      </c>
      <c r="H1724">
        <v>1</v>
      </c>
      <c r="I1724">
        <v>99.138199999999998</v>
      </c>
      <c r="J1724">
        <v>-1</v>
      </c>
      <c r="N1724" s="25" t="s">
        <v>3576</v>
      </c>
      <c r="O1724" s="25" t="s">
        <v>3577</v>
      </c>
      <c r="P1724" s="26"/>
      <c r="Q1724" s="25" t="s">
        <v>2021</v>
      </c>
      <c r="R1724" s="25"/>
    </row>
    <row r="1725" spans="1:18" x14ac:dyDescent="0.25">
      <c r="A1725">
        <v>28495</v>
      </c>
      <c r="B1725" t="s">
        <v>245</v>
      </c>
      <c r="C1725" t="s">
        <v>246</v>
      </c>
      <c r="D1725" t="s">
        <v>88</v>
      </c>
      <c r="E1725">
        <v>131</v>
      </c>
      <c r="F1725">
        <v>51</v>
      </c>
      <c r="G1725" s="1">
        <v>42741</v>
      </c>
      <c r="H1725">
        <v>1</v>
      </c>
      <c r="I1725">
        <v>62.230592000000001</v>
      </c>
      <c r="J1725">
        <v>-3</v>
      </c>
      <c r="N1725" s="27" t="s">
        <v>3578</v>
      </c>
      <c r="O1725" s="27" t="s">
        <v>3579</v>
      </c>
      <c r="P1725" s="28"/>
      <c r="Q1725" s="27" t="s">
        <v>85</v>
      </c>
      <c r="R1725" s="27" t="s">
        <v>350</v>
      </c>
    </row>
    <row r="1726" spans="1:18" x14ac:dyDescent="0.25">
      <c r="A1726">
        <v>28495</v>
      </c>
      <c r="B1726" t="s">
        <v>513</v>
      </c>
      <c r="C1726" t="s">
        <v>514</v>
      </c>
      <c r="D1726" t="s">
        <v>85</v>
      </c>
      <c r="E1726">
        <v>131</v>
      </c>
      <c r="F1726">
        <v>51</v>
      </c>
      <c r="G1726" s="1">
        <v>42741</v>
      </c>
      <c r="H1726">
        <v>1</v>
      </c>
      <c r="I1726">
        <v>28.21</v>
      </c>
      <c r="J1726">
        <v>-10</v>
      </c>
      <c r="N1726" s="25" t="s">
        <v>3580</v>
      </c>
      <c r="O1726" s="25" t="s">
        <v>3581</v>
      </c>
      <c r="P1726" s="26"/>
      <c r="Q1726" s="25" t="s">
        <v>74</v>
      </c>
      <c r="R1726" s="25" t="s">
        <v>339</v>
      </c>
    </row>
    <row r="1727" spans="1:18" x14ac:dyDescent="0.25">
      <c r="A1727">
        <v>28495</v>
      </c>
      <c r="B1727" t="s">
        <v>266</v>
      </c>
      <c r="C1727" t="s">
        <v>267</v>
      </c>
      <c r="D1727" t="s">
        <v>88</v>
      </c>
      <c r="E1727">
        <v>131</v>
      </c>
      <c r="F1727">
        <v>51</v>
      </c>
      <c r="G1727" s="1">
        <v>42741</v>
      </c>
      <c r="H1727">
        <v>1</v>
      </c>
      <c r="I1727">
        <v>70.942307999999997</v>
      </c>
      <c r="J1727">
        <v>-2</v>
      </c>
      <c r="N1727" s="27" t="s">
        <v>3582</v>
      </c>
      <c r="O1727" s="27" t="s">
        <v>3583</v>
      </c>
      <c r="P1727" s="28"/>
      <c r="Q1727" s="27" t="s">
        <v>74</v>
      </c>
      <c r="R1727" s="27" t="s">
        <v>339</v>
      </c>
    </row>
    <row r="1728" spans="1:18" x14ac:dyDescent="0.25">
      <c r="A1728">
        <v>28495</v>
      </c>
      <c r="B1728" t="s">
        <v>332</v>
      </c>
      <c r="C1728" t="s">
        <v>333</v>
      </c>
      <c r="D1728" t="s">
        <v>21</v>
      </c>
      <c r="E1728">
        <v>131</v>
      </c>
      <c r="F1728">
        <v>51</v>
      </c>
      <c r="G1728" s="1">
        <v>42741</v>
      </c>
      <c r="H1728">
        <v>1</v>
      </c>
      <c r="I1728">
        <v>62.230592000000001</v>
      </c>
      <c r="J1728">
        <v>-2</v>
      </c>
      <c r="N1728" s="25" t="s">
        <v>3584</v>
      </c>
      <c r="O1728" s="25" t="s">
        <v>3585</v>
      </c>
      <c r="P1728" s="26"/>
      <c r="Q1728" s="25" t="s">
        <v>2021</v>
      </c>
      <c r="R1728" s="25"/>
    </row>
    <row r="1729" spans="1:18" x14ac:dyDescent="0.25">
      <c r="A1729">
        <v>28495</v>
      </c>
      <c r="B1729" t="s">
        <v>224</v>
      </c>
      <c r="C1729" t="s">
        <v>225</v>
      </c>
      <c r="D1729" t="s">
        <v>88</v>
      </c>
      <c r="E1729">
        <v>131</v>
      </c>
      <c r="F1729">
        <v>51</v>
      </c>
      <c r="G1729" s="1">
        <v>42741</v>
      </c>
      <c r="H1729">
        <v>1</v>
      </c>
      <c r="I1729">
        <v>70.543082999999996</v>
      </c>
      <c r="J1729">
        <v>-2</v>
      </c>
      <c r="N1729" s="27" t="s">
        <v>3586</v>
      </c>
      <c r="O1729" s="27" t="s">
        <v>3587</v>
      </c>
      <c r="P1729" s="28"/>
      <c r="Q1729" s="27" t="s">
        <v>2021</v>
      </c>
      <c r="R1729" s="27"/>
    </row>
    <row r="1730" spans="1:18" x14ac:dyDescent="0.25">
      <c r="A1730">
        <v>28495</v>
      </c>
      <c r="B1730" t="s">
        <v>183</v>
      </c>
      <c r="C1730" t="s">
        <v>184</v>
      </c>
      <c r="D1730" t="s">
        <v>34</v>
      </c>
      <c r="E1730">
        <v>131</v>
      </c>
      <c r="F1730">
        <v>51</v>
      </c>
      <c r="G1730" s="1">
        <v>42741</v>
      </c>
      <c r="H1730">
        <v>1</v>
      </c>
      <c r="I1730">
        <v>228.58146099999999</v>
      </c>
      <c r="J1730">
        <v>-1</v>
      </c>
      <c r="N1730" s="25" t="s">
        <v>3588</v>
      </c>
      <c r="O1730" s="25" t="s">
        <v>3589</v>
      </c>
      <c r="P1730" s="26"/>
      <c r="Q1730" s="25" t="s">
        <v>2021</v>
      </c>
      <c r="R1730" s="25"/>
    </row>
    <row r="1731" spans="1:18" x14ac:dyDescent="0.25">
      <c r="A1731">
        <v>28495</v>
      </c>
      <c r="B1731" t="s">
        <v>151</v>
      </c>
      <c r="C1731" t="s">
        <v>152</v>
      </c>
      <c r="D1731" t="s">
        <v>34</v>
      </c>
      <c r="E1731">
        <v>131</v>
      </c>
      <c r="F1731">
        <v>51</v>
      </c>
      <c r="G1731" s="1">
        <v>42741</v>
      </c>
      <c r="H1731">
        <v>1</v>
      </c>
      <c r="I1731">
        <v>154.303371</v>
      </c>
      <c r="J1731">
        <v>-1</v>
      </c>
      <c r="N1731" s="27" t="s">
        <v>3590</v>
      </c>
      <c r="O1731" s="27" t="s">
        <v>3591</v>
      </c>
      <c r="P1731" s="28"/>
      <c r="Q1731" s="27" t="s">
        <v>2021</v>
      </c>
      <c r="R1731" s="27"/>
    </row>
    <row r="1732" spans="1:18" x14ac:dyDescent="0.25">
      <c r="A1732">
        <v>28495</v>
      </c>
      <c r="B1732" t="s">
        <v>199</v>
      </c>
      <c r="C1732" t="s">
        <v>200</v>
      </c>
      <c r="D1732" t="s">
        <v>34</v>
      </c>
      <c r="E1732">
        <v>131</v>
      </c>
      <c r="F1732">
        <v>51</v>
      </c>
      <c r="G1732" s="1">
        <v>42741</v>
      </c>
      <c r="H1732">
        <v>1</v>
      </c>
      <c r="I1732">
        <v>150.82022499999999</v>
      </c>
      <c r="J1732">
        <v>-1</v>
      </c>
      <c r="N1732" s="25" t="s">
        <v>3592</v>
      </c>
      <c r="O1732" s="25" t="s">
        <v>3593</v>
      </c>
      <c r="P1732" s="26"/>
      <c r="Q1732" s="25" t="s">
        <v>232</v>
      </c>
      <c r="R1732" s="25" t="s">
        <v>47</v>
      </c>
    </row>
    <row r="1733" spans="1:18" x14ac:dyDescent="0.25">
      <c r="A1733">
        <v>28495</v>
      </c>
      <c r="B1733" t="s">
        <v>72</v>
      </c>
      <c r="C1733" t="s">
        <v>73</v>
      </c>
      <c r="D1733" t="s">
        <v>34</v>
      </c>
      <c r="E1733">
        <v>131</v>
      </c>
      <c r="F1733">
        <v>51</v>
      </c>
      <c r="G1733" s="1">
        <v>42741</v>
      </c>
      <c r="H1733">
        <v>1</v>
      </c>
      <c r="I1733">
        <v>129.529494</v>
      </c>
      <c r="J1733">
        <v>-5</v>
      </c>
      <c r="N1733" s="27" t="s">
        <v>3594</v>
      </c>
      <c r="O1733" s="27" t="s">
        <v>3595</v>
      </c>
      <c r="P1733" s="28"/>
      <c r="Q1733" s="27" t="s">
        <v>85</v>
      </c>
      <c r="R1733" s="27" t="s">
        <v>350</v>
      </c>
    </row>
    <row r="1734" spans="1:18" x14ac:dyDescent="0.25">
      <c r="A1734">
        <v>28494</v>
      </c>
      <c r="B1734" t="s">
        <v>324</v>
      </c>
      <c r="C1734" t="s">
        <v>325</v>
      </c>
      <c r="D1734" t="s">
        <v>193</v>
      </c>
      <c r="E1734">
        <v>295</v>
      </c>
      <c r="F1734">
        <v>51</v>
      </c>
      <c r="G1734" s="1">
        <v>42741</v>
      </c>
      <c r="I1734">
        <v>58.915500000000002</v>
      </c>
      <c r="J1734">
        <v>-1</v>
      </c>
      <c r="N1734" s="25" t="s">
        <v>3596</v>
      </c>
      <c r="O1734" s="25" t="s">
        <v>3597</v>
      </c>
      <c r="P1734" s="26"/>
      <c r="Q1734" s="25" t="s">
        <v>232</v>
      </c>
      <c r="R1734" s="25" t="s">
        <v>47</v>
      </c>
    </row>
    <row r="1735" spans="1:18" x14ac:dyDescent="0.25">
      <c r="A1735">
        <v>28494</v>
      </c>
      <c r="B1735" t="s">
        <v>503</v>
      </c>
      <c r="C1735" t="s">
        <v>504</v>
      </c>
      <c r="D1735" t="s">
        <v>122</v>
      </c>
      <c r="E1735">
        <v>295</v>
      </c>
      <c r="F1735">
        <v>51</v>
      </c>
      <c r="G1735" s="1">
        <v>42741</v>
      </c>
      <c r="I1735">
        <v>167.016854</v>
      </c>
      <c r="J1735">
        <v>-1</v>
      </c>
      <c r="N1735" s="27" t="s">
        <v>3598</v>
      </c>
      <c r="O1735" s="27" t="s">
        <v>3599</v>
      </c>
      <c r="P1735" s="28"/>
      <c r="Q1735" s="27" t="s">
        <v>18</v>
      </c>
      <c r="R1735" s="27" t="s">
        <v>47</v>
      </c>
    </row>
    <row r="1736" spans="1:18" x14ac:dyDescent="0.25">
      <c r="A1736">
        <v>28494</v>
      </c>
      <c r="B1736" t="s">
        <v>79</v>
      </c>
      <c r="C1736" t="s">
        <v>80</v>
      </c>
      <c r="D1736" t="s">
        <v>50</v>
      </c>
      <c r="E1736">
        <v>295</v>
      </c>
      <c r="F1736">
        <v>51</v>
      </c>
      <c r="G1736" s="1">
        <v>42741</v>
      </c>
      <c r="I1736">
        <v>9.7650000000000006</v>
      </c>
      <c r="J1736">
        <v>-1</v>
      </c>
      <c r="N1736" s="25" t="s">
        <v>3600</v>
      </c>
      <c r="O1736" s="25" t="s">
        <v>3601</v>
      </c>
      <c r="P1736" s="26"/>
      <c r="Q1736" s="25" t="s">
        <v>74</v>
      </c>
      <c r="R1736" s="25" t="s">
        <v>339</v>
      </c>
    </row>
    <row r="1737" spans="1:18" x14ac:dyDescent="0.25">
      <c r="A1737">
        <v>28494</v>
      </c>
      <c r="B1737" t="s">
        <v>143</v>
      </c>
      <c r="C1737" t="s">
        <v>144</v>
      </c>
      <c r="D1737" t="s">
        <v>50</v>
      </c>
      <c r="E1737">
        <v>295</v>
      </c>
      <c r="F1737">
        <v>51</v>
      </c>
      <c r="G1737" s="1">
        <v>42741</v>
      </c>
      <c r="I1737">
        <v>9.7650000000000006</v>
      </c>
      <c r="J1737">
        <v>-1</v>
      </c>
      <c r="N1737" s="27" t="s">
        <v>710</v>
      </c>
      <c r="O1737" s="27" t="s">
        <v>711</v>
      </c>
      <c r="P1737" s="28"/>
      <c r="Q1737" s="27" t="s">
        <v>50</v>
      </c>
      <c r="R1737" s="27" t="s">
        <v>350</v>
      </c>
    </row>
    <row r="1738" spans="1:18" x14ac:dyDescent="0.25">
      <c r="A1738">
        <v>28494</v>
      </c>
      <c r="B1738" t="s">
        <v>81</v>
      </c>
      <c r="C1738" t="s">
        <v>82</v>
      </c>
      <c r="D1738" t="s">
        <v>50</v>
      </c>
      <c r="E1738">
        <v>295</v>
      </c>
      <c r="F1738">
        <v>51</v>
      </c>
      <c r="G1738" s="1">
        <v>42741</v>
      </c>
      <c r="I1738">
        <v>9.7650000000000006</v>
      </c>
      <c r="J1738">
        <v>-1</v>
      </c>
      <c r="N1738" s="25" t="s">
        <v>708</v>
      </c>
      <c r="O1738" s="25" t="s">
        <v>709</v>
      </c>
      <c r="P1738" s="26"/>
      <c r="Q1738" s="25" t="s">
        <v>50</v>
      </c>
      <c r="R1738" s="25" t="s">
        <v>350</v>
      </c>
    </row>
    <row r="1739" spans="1:18" x14ac:dyDescent="0.25">
      <c r="A1739">
        <v>28494</v>
      </c>
      <c r="B1739" t="s">
        <v>131</v>
      </c>
      <c r="C1739" t="s">
        <v>132</v>
      </c>
      <c r="D1739" t="s">
        <v>21</v>
      </c>
      <c r="E1739">
        <v>295</v>
      </c>
      <c r="F1739">
        <v>51</v>
      </c>
      <c r="G1739" s="1">
        <v>42741</v>
      </c>
      <c r="I1739">
        <v>69.381974</v>
      </c>
      <c r="J1739">
        <v>-1</v>
      </c>
      <c r="N1739" s="27" t="s">
        <v>3602</v>
      </c>
      <c r="O1739" s="27" t="s">
        <v>3603</v>
      </c>
      <c r="P1739" s="28"/>
      <c r="Q1739" s="27" t="s">
        <v>232</v>
      </c>
      <c r="R1739" s="27" t="s">
        <v>47</v>
      </c>
    </row>
    <row r="1740" spans="1:18" x14ac:dyDescent="0.25">
      <c r="A1740">
        <v>28494</v>
      </c>
      <c r="B1740" t="s">
        <v>133</v>
      </c>
      <c r="C1740" t="s">
        <v>134</v>
      </c>
      <c r="D1740" t="s">
        <v>21</v>
      </c>
      <c r="E1740">
        <v>295</v>
      </c>
      <c r="F1740">
        <v>51</v>
      </c>
      <c r="G1740" s="1">
        <v>42741</v>
      </c>
      <c r="I1740">
        <v>59.920796000000003</v>
      </c>
      <c r="J1740">
        <v>-1</v>
      </c>
      <c r="N1740" s="25" t="s">
        <v>3604</v>
      </c>
      <c r="O1740" s="25" t="s">
        <v>3605</v>
      </c>
      <c r="P1740" s="26"/>
      <c r="Q1740" s="25" t="s">
        <v>10</v>
      </c>
      <c r="R1740" s="25" t="s">
        <v>351</v>
      </c>
    </row>
    <row r="1741" spans="1:18" x14ac:dyDescent="0.25">
      <c r="A1741">
        <v>28493</v>
      </c>
      <c r="B1741" t="s">
        <v>26</v>
      </c>
      <c r="C1741" t="s">
        <v>27</v>
      </c>
      <c r="D1741" t="s">
        <v>28</v>
      </c>
      <c r="E1741">
        <v>8</v>
      </c>
      <c r="F1741">
        <v>51</v>
      </c>
      <c r="G1741" s="1">
        <v>42741</v>
      </c>
      <c r="H1741">
        <v>1</v>
      </c>
      <c r="I1741">
        <v>4.2879199999999997</v>
      </c>
      <c r="J1741">
        <v>-20</v>
      </c>
      <c r="N1741" s="27" t="s">
        <v>3606</v>
      </c>
      <c r="O1741" s="27" t="s">
        <v>3607</v>
      </c>
      <c r="P1741" s="28"/>
      <c r="Q1741" s="27" t="s">
        <v>3608</v>
      </c>
      <c r="R1741" s="27" t="s">
        <v>47</v>
      </c>
    </row>
    <row r="1742" spans="1:18" x14ac:dyDescent="0.25">
      <c r="A1742">
        <v>28493</v>
      </c>
      <c r="B1742" t="s">
        <v>48</v>
      </c>
      <c r="C1742" t="s">
        <v>49</v>
      </c>
      <c r="D1742" t="s">
        <v>50</v>
      </c>
      <c r="E1742">
        <v>8</v>
      </c>
      <c r="F1742">
        <v>51</v>
      </c>
      <c r="G1742" s="1">
        <v>42741</v>
      </c>
      <c r="H1742">
        <v>1</v>
      </c>
      <c r="I1742">
        <v>9.7650000000000006</v>
      </c>
      <c r="J1742">
        <v>-10</v>
      </c>
      <c r="N1742" s="25" t="s">
        <v>3609</v>
      </c>
      <c r="O1742" s="25" t="s">
        <v>3610</v>
      </c>
      <c r="P1742" s="26"/>
      <c r="Q1742" s="25" t="s">
        <v>591</v>
      </c>
      <c r="R1742" s="25" t="s">
        <v>349</v>
      </c>
    </row>
    <row r="1743" spans="1:18" x14ac:dyDescent="0.25">
      <c r="A1743">
        <v>28492</v>
      </c>
      <c r="B1743" t="s">
        <v>283</v>
      </c>
      <c r="C1743" t="s">
        <v>284</v>
      </c>
      <c r="D1743" t="s">
        <v>100</v>
      </c>
      <c r="E1743">
        <v>139</v>
      </c>
      <c r="F1743">
        <v>51</v>
      </c>
      <c r="G1743" s="1">
        <v>42741</v>
      </c>
      <c r="H1743">
        <v>1</v>
      </c>
      <c r="I1743">
        <v>334.61399999999998</v>
      </c>
      <c r="J1743">
        <v>-1</v>
      </c>
      <c r="N1743" s="27" t="s">
        <v>3611</v>
      </c>
      <c r="O1743" s="27" t="s">
        <v>3612</v>
      </c>
      <c r="P1743" s="28"/>
      <c r="Q1743" s="27" t="s">
        <v>34</v>
      </c>
      <c r="R1743" s="27" t="s">
        <v>339</v>
      </c>
    </row>
    <row r="1744" spans="1:18" x14ac:dyDescent="0.25">
      <c r="A1744">
        <v>28492</v>
      </c>
      <c r="B1744" t="s">
        <v>301</v>
      </c>
      <c r="C1744" t="s">
        <v>302</v>
      </c>
      <c r="D1744" t="s">
        <v>50</v>
      </c>
      <c r="E1744">
        <v>139</v>
      </c>
      <c r="F1744">
        <v>51</v>
      </c>
      <c r="G1744" s="1">
        <v>42741</v>
      </c>
      <c r="H1744">
        <v>1</v>
      </c>
      <c r="I1744">
        <v>42.314999999999998</v>
      </c>
      <c r="J1744">
        <v>-1</v>
      </c>
      <c r="N1744" s="25" t="s">
        <v>3613</v>
      </c>
      <c r="O1744" s="25" t="s">
        <v>3614</v>
      </c>
      <c r="P1744" s="26"/>
      <c r="Q1744" s="25" t="s">
        <v>1810</v>
      </c>
      <c r="R1744" s="25" t="s">
        <v>339</v>
      </c>
    </row>
    <row r="1745" spans="1:18" x14ac:dyDescent="0.25">
      <c r="A1745">
        <v>28492</v>
      </c>
      <c r="B1745" t="s">
        <v>145</v>
      </c>
      <c r="C1745" t="s">
        <v>146</v>
      </c>
      <c r="D1745" t="s">
        <v>41</v>
      </c>
      <c r="E1745">
        <v>139</v>
      </c>
      <c r="F1745">
        <v>51</v>
      </c>
      <c r="G1745" s="1">
        <v>42741</v>
      </c>
      <c r="H1745">
        <v>1</v>
      </c>
      <c r="I1745">
        <v>27.125</v>
      </c>
      <c r="J1745">
        <v>-5</v>
      </c>
      <c r="N1745" s="27" t="s">
        <v>3615</v>
      </c>
      <c r="O1745" s="27" t="s">
        <v>3616</v>
      </c>
      <c r="P1745" s="28"/>
      <c r="Q1745" s="27"/>
      <c r="R1745" s="27" t="s">
        <v>339</v>
      </c>
    </row>
    <row r="1746" spans="1:18" x14ac:dyDescent="0.25">
      <c r="A1746">
        <v>28492</v>
      </c>
      <c r="B1746" t="s">
        <v>39</v>
      </c>
      <c r="C1746" t="s">
        <v>40</v>
      </c>
      <c r="D1746" t="s">
        <v>41</v>
      </c>
      <c r="E1746">
        <v>139</v>
      </c>
      <c r="F1746">
        <v>51</v>
      </c>
      <c r="G1746" s="1">
        <v>42741</v>
      </c>
      <c r="H1746">
        <v>1</v>
      </c>
      <c r="I1746">
        <v>27.125</v>
      </c>
      <c r="J1746">
        <v>-5</v>
      </c>
      <c r="N1746" s="25" t="s">
        <v>3617</v>
      </c>
      <c r="O1746" s="25" t="s">
        <v>3618</v>
      </c>
      <c r="P1746" s="26"/>
      <c r="Q1746" s="25" t="s">
        <v>159</v>
      </c>
      <c r="R1746" s="25" t="s">
        <v>348</v>
      </c>
    </row>
    <row r="1747" spans="1:18" x14ac:dyDescent="0.25">
      <c r="A1747">
        <v>28491</v>
      </c>
      <c r="B1747" t="s">
        <v>251</v>
      </c>
      <c r="C1747" t="s">
        <v>588</v>
      </c>
      <c r="D1747" t="s">
        <v>97</v>
      </c>
      <c r="E1747">
        <v>357</v>
      </c>
      <c r="F1747">
        <v>51</v>
      </c>
      <c r="G1747" s="1">
        <v>42741</v>
      </c>
      <c r="H1747">
        <v>2</v>
      </c>
      <c r="I1747">
        <v>123.433989</v>
      </c>
      <c r="J1747">
        <v>-1</v>
      </c>
      <c r="N1747" s="27" t="s">
        <v>3619</v>
      </c>
      <c r="O1747" s="27" t="s">
        <v>3620</v>
      </c>
      <c r="P1747" s="28"/>
      <c r="Q1747" s="27" t="s">
        <v>85</v>
      </c>
      <c r="R1747" s="27" t="s">
        <v>350</v>
      </c>
    </row>
    <row r="1748" spans="1:18" x14ac:dyDescent="0.25">
      <c r="A1748">
        <v>28490</v>
      </c>
      <c r="B1748" t="s">
        <v>503</v>
      </c>
      <c r="C1748" t="s">
        <v>504</v>
      </c>
      <c r="D1748" t="s">
        <v>122</v>
      </c>
      <c r="E1748" t="s">
        <v>64</v>
      </c>
      <c r="F1748">
        <v>51</v>
      </c>
      <c r="G1748" s="1">
        <v>42741</v>
      </c>
      <c r="H1748">
        <v>1</v>
      </c>
      <c r="I1748">
        <v>233.82359600000001</v>
      </c>
      <c r="J1748">
        <v>-1</v>
      </c>
      <c r="N1748" s="25" t="s">
        <v>3621</v>
      </c>
      <c r="O1748" s="25" t="s">
        <v>3622</v>
      </c>
      <c r="P1748" s="26"/>
      <c r="Q1748" s="25" t="s">
        <v>2868</v>
      </c>
      <c r="R1748" s="25" t="s">
        <v>47</v>
      </c>
    </row>
    <row r="1749" spans="1:18" x14ac:dyDescent="0.25">
      <c r="A1749">
        <v>28489</v>
      </c>
      <c r="B1749" t="s">
        <v>77</v>
      </c>
      <c r="C1749" t="s">
        <v>78</v>
      </c>
      <c r="D1749" t="s">
        <v>50</v>
      </c>
      <c r="E1749">
        <v>530</v>
      </c>
      <c r="F1749">
        <v>51</v>
      </c>
      <c r="G1749" s="1">
        <v>42741</v>
      </c>
      <c r="H1749">
        <v>1</v>
      </c>
      <c r="I1749">
        <v>9.7650000000000006</v>
      </c>
      <c r="J1749">
        <v>-1</v>
      </c>
      <c r="N1749" s="27" t="s">
        <v>3623</v>
      </c>
      <c r="O1749" s="27" t="s">
        <v>3624</v>
      </c>
      <c r="P1749" s="28"/>
      <c r="Q1749" s="27" t="s">
        <v>18</v>
      </c>
      <c r="R1749" s="27" t="s">
        <v>350</v>
      </c>
    </row>
    <row r="1750" spans="1:18" x14ac:dyDescent="0.25">
      <c r="A1750">
        <v>28489</v>
      </c>
      <c r="B1750" t="s">
        <v>79</v>
      </c>
      <c r="C1750" t="s">
        <v>80</v>
      </c>
      <c r="D1750" t="s">
        <v>50</v>
      </c>
      <c r="E1750">
        <v>530</v>
      </c>
      <c r="F1750">
        <v>51</v>
      </c>
      <c r="G1750" s="1">
        <v>42741</v>
      </c>
      <c r="H1750">
        <v>1</v>
      </c>
      <c r="I1750">
        <v>9.7650000000000006</v>
      </c>
      <c r="J1750">
        <v>-1</v>
      </c>
      <c r="N1750" s="25" t="s">
        <v>3625</v>
      </c>
      <c r="O1750" s="25" t="s">
        <v>3626</v>
      </c>
      <c r="P1750" s="26"/>
      <c r="Q1750" s="25" t="s">
        <v>74</v>
      </c>
      <c r="R1750" s="25" t="s">
        <v>339</v>
      </c>
    </row>
    <row r="1751" spans="1:18" x14ac:dyDescent="0.25">
      <c r="A1751">
        <v>28489</v>
      </c>
      <c r="B1751" t="s">
        <v>143</v>
      </c>
      <c r="C1751" t="s">
        <v>144</v>
      </c>
      <c r="D1751" t="s">
        <v>50</v>
      </c>
      <c r="E1751">
        <v>530</v>
      </c>
      <c r="F1751">
        <v>51</v>
      </c>
      <c r="G1751" s="1">
        <v>42741</v>
      </c>
      <c r="H1751">
        <v>1</v>
      </c>
      <c r="I1751">
        <v>9.7650000000000006</v>
      </c>
      <c r="J1751">
        <v>-1</v>
      </c>
      <c r="N1751" s="27" t="s">
        <v>3627</v>
      </c>
      <c r="O1751" s="27" t="s">
        <v>3628</v>
      </c>
      <c r="P1751" s="28"/>
      <c r="Q1751" s="27" t="s">
        <v>74</v>
      </c>
      <c r="R1751" s="27" t="s">
        <v>339</v>
      </c>
    </row>
    <row r="1752" spans="1:18" x14ac:dyDescent="0.25">
      <c r="A1752">
        <v>28489</v>
      </c>
      <c r="B1752" t="s">
        <v>81</v>
      </c>
      <c r="C1752" t="s">
        <v>82</v>
      </c>
      <c r="D1752" t="s">
        <v>50</v>
      </c>
      <c r="E1752">
        <v>530</v>
      </c>
      <c r="F1752">
        <v>51</v>
      </c>
      <c r="G1752" s="1">
        <v>42741</v>
      </c>
      <c r="H1752">
        <v>1</v>
      </c>
      <c r="I1752">
        <v>9.7650000000000006</v>
      </c>
      <c r="J1752">
        <v>-1</v>
      </c>
      <c r="N1752" s="25" t="s">
        <v>3629</v>
      </c>
      <c r="O1752" s="25" t="s">
        <v>3630</v>
      </c>
      <c r="P1752" s="26"/>
      <c r="Q1752" s="25" t="s">
        <v>74</v>
      </c>
      <c r="R1752" s="25" t="s">
        <v>339</v>
      </c>
    </row>
    <row r="1753" spans="1:18" x14ac:dyDescent="0.25">
      <c r="A1753">
        <v>28489</v>
      </c>
      <c r="B1753" t="s">
        <v>105</v>
      </c>
      <c r="C1753" t="s">
        <v>106</v>
      </c>
      <c r="D1753" t="s">
        <v>21</v>
      </c>
      <c r="E1753">
        <v>530</v>
      </c>
      <c r="F1753">
        <v>51</v>
      </c>
      <c r="G1753" s="1">
        <v>42741</v>
      </c>
      <c r="H1753">
        <v>1</v>
      </c>
      <c r="I1753">
        <v>70.821717000000007</v>
      </c>
      <c r="J1753">
        <v>-1</v>
      </c>
      <c r="N1753" s="27" t="s">
        <v>3631</v>
      </c>
      <c r="O1753" s="27" t="s">
        <v>3632</v>
      </c>
      <c r="P1753" s="28"/>
      <c r="Q1753" s="27" t="s">
        <v>1810</v>
      </c>
      <c r="R1753" s="27" t="s">
        <v>339</v>
      </c>
    </row>
    <row r="1754" spans="1:18" x14ac:dyDescent="0.25">
      <c r="A1754">
        <v>28489</v>
      </c>
      <c r="B1754" t="s">
        <v>107</v>
      </c>
      <c r="C1754" t="s">
        <v>108</v>
      </c>
      <c r="D1754" t="s">
        <v>21</v>
      </c>
      <c r="E1754">
        <v>530</v>
      </c>
      <c r="F1754">
        <v>51</v>
      </c>
      <c r="G1754" s="1">
        <v>42741</v>
      </c>
      <c r="H1754">
        <v>1</v>
      </c>
      <c r="I1754">
        <v>77.147840000000002</v>
      </c>
      <c r="J1754">
        <v>-1</v>
      </c>
      <c r="N1754" s="25" t="s">
        <v>3633</v>
      </c>
      <c r="O1754" s="25" t="s">
        <v>3634</v>
      </c>
      <c r="P1754" s="26"/>
      <c r="Q1754" s="25" t="s">
        <v>50</v>
      </c>
      <c r="R1754" s="25" t="s">
        <v>350</v>
      </c>
    </row>
    <row r="1755" spans="1:18" x14ac:dyDescent="0.25">
      <c r="A1755">
        <v>28489</v>
      </c>
      <c r="B1755" t="s">
        <v>109</v>
      </c>
      <c r="C1755" t="s">
        <v>110</v>
      </c>
      <c r="D1755" t="s">
        <v>21</v>
      </c>
      <c r="E1755">
        <v>530</v>
      </c>
      <c r="F1755">
        <v>51</v>
      </c>
      <c r="G1755" s="1">
        <v>42741</v>
      </c>
      <c r="H1755">
        <v>1</v>
      </c>
      <c r="I1755">
        <v>77.147840000000002</v>
      </c>
      <c r="J1755">
        <v>-1</v>
      </c>
      <c r="N1755" s="27" t="s">
        <v>3635</v>
      </c>
      <c r="O1755" s="27" t="s">
        <v>3636</v>
      </c>
      <c r="P1755" s="28"/>
      <c r="Q1755" s="27" t="s">
        <v>159</v>
      </c>
      <c r="R1755" s="27" t="s">
        <v>348</v>
      </c>
    </row>
    <row r="1756" spans="1:18" x14ac:dyDescent="0.25">
      <c r="A1756">
        <v>28489</v>
      </c>
      <c r="B1756" t="s">
        <v>111</v>
      </c>
      <c r="C1756" t="s">
        <v>112</v>
      </c>
      <c r="D1756" t="s">
        <v>21</v>
      </c>
      <c r="E1756">
        <v>530</v>
      </c>
      <c r="F1756">
        <v>51</v>
      </c>
      <c r="G1756" s="1">
        <v>42741</v>
      </c>
      <c r="H1756">
        <v>1</v>
      </c>
      <c r="I1756">
        <v>93.117442999999994</v>
      </c>
      <c r="J1756">
        <v>-1</v>
      </c>
      <c r="N1756" s="25" t="s">
        <v>3637</v>
      </c>
      <c r="O1756" s="25" t="s">
        <v>3638</v>
      </c>
      <c r="P1756" s="26"/>
      <c r="Q1756" s="25" t="s">
        <v>159</v>
      </c>
      <c r="R1756" s="25" t="s">
        <v>348</v>
      </c>
    </row>
    <row r="1757" spans="1:18" x14ac:dyDescent="0.25">
      <c r="A1757">
        <v>28489</v>
      </c>
      <c r="B1757" t="s">
        <v>86</v>
      </c>
      <c r="C1757" t="s">
        <v>87</v>
      </c>
      <c r="D1757" t="s">
        <v>88</v>
      </c>
      <c r="E1757">
        <v>530</v>
      </c>
      <c r="F1757">
        <v>51</v>
      </c>
      <c r="G1757" s="1">
        <v>42741</v>
      </c>
      <c r="H1757">
        <v>1</v>
      </c>
      <c r="I1757">
        <v>58.845599999999997</v>
      </c>
      <c r="J1757">
        <v>-1</v>
      </c>
      <c r="N1757" s="27" t="s">
        <v>3639</v>
      </c>
      <c r="O1757" s="27" t="s">
        <v>3640</v>
      </c>
      <c r="P1757" s="28"/>
      <c r="Q1757" s="27" t="s">
        <v>232</v>
      </c>
      <c r="R1757" s="27" t="s">
        <v>47</v>
      </c>
    </row>
    <row r="1758" spans="1:18" x14ac:dyDescent="0.25">
      <c r="A1758">
        <v>28466</v>
      </c>
      <c r="B1758" t="s">
        <v>251</v>
      </c>
      <c r="C1758" t="s">
        <v>588</v>
      </c>
      <c r="D1758" t="s">
        <v>97</v>
      </c>
      <c r="E1758">
        <v>474</v>
      </c>
      <c r="F1758">
        <v>4</v>
      </c>
      <c r="G1758" s="1">
        <v>42741</v>
      </c>
      <c r="I1758">
        <v>123.433989</v>
      </c>
      <c r="J1758">
        <v>2</v>
      </c>
      <c r="N1758" s="25" t="s">
        <v>3641</v>
      </c>
      <c r="O1758" s="25" t="s">
        <v>3642</v>
      </c>
      <c r="P1758" s="26"/>
      <c r="Q1758" s="25" t="s">
        <v>1240</v>
      </c>
      <c r="R1758" s="25" t="s">
        <v>47</v>
      </c>
    </row>
    <row r="1759" spans="1:18" x14ac:dyDescent="0.25">
      <c r="A1759">
        <v>28488</v>
      </c>
      <c r="B1759" t="s">
        <v>986</v>
      </c>
      <c r="C1759" t="s">
        <v>987</v>
      </c>
      <c r="D1759" t="s">
        <v>33</v>
      </c>
      <c r="E1759">
        <v>299</v>
      </c>
      <c r="F1759">
        <v>51</v>
      </c>
      <c r="G1759" s="1">
        <v>42741</v>
      </c>
      <c r="H1759">
        <v>1</v>
      </c>
      <c r="I1759">
        <v>171.671111</v>
      </c>
      <c r="J1759">
        <v>-1</v>
      </c>
      <c r="N1759" s="27" t="s">
        <v>3643</v>
      </c>
      <c r="O1759" s="27" t="s">
        <v>3644</v>
      </c>
      <c r="P1759" s="28"/>
      <c r="Q1759" s="27" t="s">
        <v>2868</v>
      </c>
      <c r="R1759" s="27" t="s">
        <v>350</v>
      </c>
    </row>
    <row r="1760" spans="1:18" x14ac:dyDescent="0.25">
      <c r="A1760">
        <v>28488</v>
      </c>
      <c r="B1760" t="s">
        <v>445</v>
      </c>
      <c r="C1760" t="s">
        <v>170</v>
      </c>
      <c r="D1760" t="s">
        <v>97</v>
      </c>
      <c r="E1760">
        <v>299</v>
      </c>
      <c r="F1760">
        <v>51</v>
      </c>
      <c r="G1760" s="1">
        <v>42741</v>
      </c>
      <c r="H1760">
        <v>1</v>
      </c>
      <c r="I1760">
        <v>129.853723</v>
      </c>
      <c r="J1760">
        <v>-2</v>
      </c>
      <c r="N1760" s="25" t="s">
        <v>3645</v>
      </c>
      <c r="O1760" s="25" t="s">
        <v>3646</v>
      </c>
      <c r="P1760" s="26"/>
      <c r="Q1760" s="25" t="s">
        <v>1810</v>
      </c>
      <c r="R1760" s="25" t="s">
        <v>339</v>
      </c>
    </row>
    <row r="1761" spans="1:18" x14ac:dyDescent="0.25">
      <c r="A1761">
        <v>28487</v>
      </c>
      <c r="B1761" t="s">
        <v>194</v>
      </c>
      <c r="C1761" t="s">
        <v>414</v>
      </c>
      <c r="D1761" t="s">
        <v>33</v>
      </c>
      <c r="E1761">
        <v>299</v>
      </c>
      <c r="F1761">
        <v>51</v>
      </c>
      <c r="G1761" s="1">
        <v>42741</v>
      </c>
      <c r="I1761">
        <v>159.13333299999999</v>
      </c>
      <c r="J1761">
        <v>-2</v>
      </c>
      <c r="N1761" s="27" t="s">
        <v>3647</v>
      </c>
      <c r="O1761" s="27" t="s">
        <v>3648</v>
      </c>
      <c r="P1761" s="28"/>
      <c r="Q1761" s="27" t="s">
        <v>2021</v>
      </c>
      <c r="R1761" s="27"/>
    </row>
    <row r="1762" spans="1:18" x14ac:dyDescent="0.25">
      <c r="A1762">
        <v>28486</v>
      </c>
      <c r="B1762" t="s">
        <v>251</v>
      </c>
      <c r="C1762" t="s">
        <v>588</v>
      </c>
      <c r="D1762" t="s">
        <v>97</v>
      </c>
      <c r="E1762" t="s">
        <v>64</v>
      </c>
      <c r="F1762">
        <v>51</v>
      </c>
      <c r="G1762" s="1">
        <v>42741</v>
      </c>
      <c r="I1762">
        <v>172.80758399999999</v>
      </c>
      <c r="J1762">
        <v>-1</v>
      </c>
      <c r="N1762" s="25" t="s">
        <v>3649</v>
      </c>
      <c r="O1762" s="25" t="s">
        <v>3650</v>
      </c>
      <c r="P1762" s="26"/>
      <c r="Q1762" s="25" t="s">
        <v>33</v>
      </c>
      <c r="R1762" s="25" t="s">
        <v>349</v>
      </c>
    </row>
    <row r="1763" spans="1:18" x14ac:dyDescent="0.25">
      <c r="A1763">
        <v>28485</v>
      </c>
      <c r="B1763" t="s">
        <v>251</v>
      </c>
      <c r="C1763" t="s">
        <v>588</v>
      </c>
      <c r="D1763" t="s">
        <v>97</v>
      </c>
      <c r="E1763">
        <v>81</v>
      </c>
      <c r="F1763">
        <v>51</v>
      </c>
      <c r="G1763" s="1">
        <v>42741</v>
      </c>
      <c r="I1763">
        <v>123.433989</v>
      </c>
      <c r="J1763">
        <v>-3</v>
      </c>
      <c r="N1763" s="27" t="s">
        <v>3651</v>
      </c>
      <c r="O1763" s="27" t="s">
        <v>3652</v>
      </c>
      <c r="P1763" s="28"/>
      <c r="Q1763" s="27" t="s">
        <v>159</v>
      </c>
      <c r="R1763" s="27" t="s">
        <v>348</v>
      </c>
    </row>
    <row r="1764" spans="1:18" x14ac:dyDescent="0.25">
      <c r="A1764">
        <v>28485</v>
      </c>
      <c r="B1764" t="s">
        <v>445</v>
      </c>
      <c r="C1764" t="s">
        <v>170</v>
      </c>
      <c r="D1764" t="s">
        <v>97</v>
      </c>
      <c r="E1764">
        <v>81</v>
      </c>
      <c r="F1764">
        <v>51</v>
      </c>
      <c r="G1764" s="1">
        <v>42741</v>
      </c>
      <c r="I1764">
        <v>137.148876</v>
      </c>
      <c r="J1764">
        <v>-1</v>
      </c>
      <c r="N1764" s="25" t="s">
        <v>3653</v>
      </c>
      <c r="O1764" s="25" t="s">
        <v>3654</v>
      </c>
      <c r="P1764" s="26"/>
      <c r="Q1764" s="25" t="s">
        <v>33</v>
      </c>
      <c r="R1764" s="25" t="s">
        <v>349</v>
      </c>
    </row>
    <row r="1765" spans="1:18" x14ac:dyDescent="0.25">
      <c r="A1765">
        <v>28484</v>
      </c>
      <c r="B1765" t="s">
        <v>445</v>
      </c>
      <c r="C1765" t="s">
        <v>170</v>
      </c>
      <c r="D1765" t="s">
        <v>97</v>
      </c>
      <c r="E1765">
        <v>18</v>
      </c>
      <c r="F1765">
        <v>51</v>
      </c>
      <c r="G1765" s="1">
        <v>42741</v>
      </c>
      <c r="I1765">
        <v>137.148876</v>
      </c>
      <c r="J1765">
        <v>-1</v>
      </c>
      <c r="N1765" s="27" t="s">
        <v>3655</v>
      </c>
      <c r="O1765" s="27" t="s">
        <v>3656</v>
      </c>
      <c r="P1765" s="28"/>
      <c r="Q1765" s="27" t="s">
        <v>18</v>
      </c>
      <c r="R1765" s="27" t="s">
        <v>47</v>
      </c>
    </row>
    <row r="1766" spans="1:18" x14ac:dyDescent="0.25">
      <c r="A1766">
        <v>28484</v>
      </c>
      <c r="B1766" t="s">
        <v>251</v>
      </c>
      <c r="C1766" t="s">
        <v>588</v>
      </c>
      <c r="D1766" t="s">
        <v>97</v>
      </c>
      <c r="E1766">
        <v>18</v>
      </c>
      <c r="F1766">
        <v>51</v>
      </c>
      <c r="G1766" s="1">
        <v>42741</v>
      </c>
      <c r="I1766">
        <v>123.433989</v>
      </c>
      <c r="J1766">
        <v>-3</v>
      </c>
      <c r="N1766" s="25" t="s">
        <v>3657</v>
      </c>
      <c r="O1766" s="25" t="s">
        <v>3658</v>
      </c>
      <c r="P1766" s="26"/>
      <c r="Q1766" s="25" t="s">
        <v>33</v>
      </c>
      <c r="R1766" s="25" t="s">
        <v>349</v>
      </c>
    </row>
    <row r="1767" spans="1:18" x14ac:dyDescent="0.25">
      <c r="A1767">
        <v>28483</v>
      </c>
      <c r="B1767" t="s">
        <v>476</v>
      </c>
      <c r="C1767" t="s">
        <v>477</v>
      </c>
      <c r="D1767" t="s">
        <v>41</v>
      </c>
      <c r="E1767">
        <v>304</v>
      </c>
      <c r="F1767">
        <v>51</v>
      </c>
      <c r="G1767" s="1">
        <v>42741</v>
      </c>
      <c r="I1767">
        <v>15.19</v>
      </c>
      <c r="J1767">
        <v>-2</v>
      </c>
      <c r="N1767" s="27" t="s">
        <v>3659</v>
      </c>
      <c r="O1767" s="27" t="s">
        <v>3660</v>
      </c>
      <c r="P1767" s="28"/>
      <c r="Q1767" s="27" t="s">
        <v>159</v>
      </c>
      <c r="R1767" s="27" t="s">
        <v>348</v>
      </c>
    </row>
    <row r="1768" spans="1:18" x14ac:dyDescent="0.25">
      <c r="A1768">
        <v>28483</v>
      </c>
      <c r="B1768" t="s">
        <v>478</v>
      </c>
      <c r="C1768" t="s">
        <v>479</v>
      </c>
      <c r="D1768" t="s">
        <v>41</v>
      </c>
      <c r="E1768">
        <v>304</v>
      </c>
      <c r="F1768">
        <v>51</v>
      </c>
      <c r="G1768" s="1">
        <v>42741</v>
      </c>
      <c r="I1768">
        <v>15.19</v>
      </c>
      <c r="J1768">
        <v>-2</v>
      </c>
      <c r="N1768" s="25" t="s">
        <v>3661</v>
      </c>
      <c r="O1768" s="25" t="s">
        <v>3662</v>
      </c>
      <c r="P1768" s="26"/>
      <c r="Q1768" s="25" t="s">
        <v>74</v>
      </c>
      <c r="R1768" s="25" t="s">
        <v>339</v>
      </c>
    </row>
    <row r="1769" spans="1:18" x14ac:dyDescent="0.25">
      <c r="A1769">
        <v>28483</v>
      </c>
      <c r="B1769" t="s">
        <v>474</v>
      </c>
      <c r="C1769" t="s">
        <v>475</v>
      </c>
      <c r="D1769" t="s">
        <v>41</v>
      </c>
      <c r="E1769">
        <v>304</v>
      </c>
      <c r="F1769">
        <v>51</v>
      </c>
      <c r="G1769" s="1">
        <v>42741</v>
      </c>
      <c r="I1769">
        <v>15.19</v>
      </c>
      <c r="J1769">
        <v>-2</v>
      </c>
      <c r="N1769" s="27" t="s">
        <v>3663</v>
      </c>
      <c r="O1769" s="27" t="s">
        <v>3664</v>
      </c>
      <c r="P1769" s="28"/>
      <c r="Q1769" s="27" t="s">
        <v>159</v>
      </c>
      <c r="R1769" s="27" t="s">
        <v>348</v>
      </c>
    </row>
    <row r="1770" spans="1:18" x14ac:dyDescent="0.25">
      <c r="A1770">
        <v>28483</v>
      </c>
      <c r="B1770" t="s">
        <v>135</v>
      </c>
      <c r="C1770" t="s">
        <v>136</v>
      </c>
      <c r="D1770" t="s">
        <v>41</v>
      </c>
      <c r="E1770">
        <v>304</v>
      </c>
      <c r="F1770">
        <v>51</v>
      </c>
      <c r="G1770" s="1">
        <v>42741</v>
      </c>
      <c r="I1770">
        <v>15.19</v>
      </c>
      <c r="J1770">
        <v>-5</v>
      </c>
      <c r="N1770" s="25" t="s">
        <v>3665</v>
      </c>
      <c r="O1770" s="25" t="s">
        <v>3666</v>
      </c>
      <c r="P1770" s="26"/>
      <c r="Q1770" s="25" t="s">
        <v>1466</v>
      </c>
      <c r="R1770" s="25" t="s">
        <v>350</v>
      </c>
    </row>
    <row r="1771" spans="1:18" x14ac:dyDescent="0.25">
      <c r="A1771">
        <v>28482</v>
      </c>
      <c r="B1771" t="s">
        <v>145</v>
      </c>
      <c r="C1771" t="s">
        <v>146</v>
      </c>
      <c r="D1771" t="s">
        <v>41</v>
      </c>
      <c r="E1771">
        <v>551</v>
      </c>
      <c r="F1771">
        <v>51</v>
      </c>
      <c r="G1771" s="1">
        <v>42741</v>
      </c>
      <c r="I1771">
        <v>27.125</v>
      </c>
      <c r="J1771">
        <v>-1</v>
      </c>
      <c r="N1771" s="27" t="s">
        <v>3667</v>
      </c>
      <c r="O1771" s="27" t="s">
        <v>3668</v>
      </c>
      <c r="P1771" s="28"/>
      <c r="Q1771" s="27" t="s">
        <v>1810</v>
      </c>
      <c r="R1771" s="27" t="s">
        <v>339</v>
      </c>
    </row>
    <row r="1772" spans="1:18" x14ac:dyDescent="0.25">
      <c r="A1772">
        <v>28482</v>
      </c>
      <c r="B1772" t="s">
        <v>966</v>
      </c>
      <c r="C1772" t="s">
        <v>967</v>
      </c>
      <c r="D1772" t="s">
        <v>85</v>
      </c>
      <c r="E1772">
        <v>551</v>
      </c>
      <c r="F1772">
        <v>51</v>
      </c>
      <c r="G1772" s="1">
        <v>42741</v>
      </c>
      <c r="I1772">
        <v>48.929882999999997</v>
      </c>
      <c r="J1772">
        <v>-1</v>
      </c>
      <c r="N1772" s="25" t="s">
        <v>748</v>
      </c>
      <c r="O1772" s="25" t="s">
        <v>749</v>
      </c>
      <c r="P1772" s="26"/>
      <c r="Q1772" s="25" t="s">
        <v>323</v>
      </c>
      <c r="R1772" s="25" t="s">
        <v>47</v>
      </c>
    </row>
    <row r="1773" spans="1:18" x14ac:dyDescent="0.25">
      <c r="A1773">
        <v>28482</v>
      </c>
      <c r="B1773" t="s">
        <v>42</v>
      </c>
      <c r="C1773" t="s">
        <v>43</v>
      </c>
      <c r="D1773" t="s">
        <v>100</v>
      </c>
      <c r="E1773">
        <v>551</v>
      </c>
      <c r="F1773">
        <v>51</v>
      </c>
      <c r="G1773" s="1">
        <v>42741</v>
      </c>
      <c r="I1773">
        <v>32.464827999999997</v>
      </c>
      <c r="J1773">
        <v>-1</v>
      </c>
      <c r="N1773" s="27" t="s">
        <v>3669</v>
      </c>
      <c r="O1773" s="27" t="s">
        <v>3670</v>
      </c>
      <c r="P1773" s="28"/>
      <c r="Q1773" s="27" t="s">
        <v>1810</v>
      </c>
      <c r="R1773" s="27" t="s">
        <v>339</v>
      </c>
    </row>
    <row r="1774" spans="1:18" x14ac:dyDescent="0.25">
      <c r="A1774">
        <v>28481</v>
      </c>
      <c r="B1774" t="s">
        <v>251</v>
      </c>
      <c r="C1774" t="s">
        <v>588</v>
      </c>
      <c r="D1774" t="s">
        <v>97</v>
      </c>
      <c r="E1774">
        <v>6</v>
      </c>
      <c r="F1774">
        <v>51</v>
      </c>
      <c r="G1774" s="1">
        <v>42741</v>
      </c>
      <c r="I1774">
        <v>123.433989</v>
      </c>
      <c r="J1774">
        <v>-2</v>
      </c>
      <c r="N1774" s="25" t="s">
        <v>3671</v>
      </c>
      <c r="O1774" s="25" t="s">
        <v>3672</v>
      </c>
      <c r="P1774" s="26"/>
      <c r="Q1774" s="25" t="s">
        <v>1810</v>
      </c>
      <c r="R1774" s="25" t="s">
        <v>339</v>
      </c>
    </row>
    <row r="1775" spans="1:18" x14ac:dyDescent="0.25">
      <c r="A1775">
        <v>28481</v>
      </c>
      <c r="B1775" t="s">
        <v>72</v>
      </c>
      <c r="C1775" t="s">
        <v>73</v>
      </c>
      <c r="D1775" t="s">
        <v>34</v>
      </c>
      <c r="E1775">
        <v>6</v>
      </c>
      <c r="F1775">
        <v>51</v>
      </c>
      <c r="G1775" s="1">
        <v>42741</v>
      </c>
      <c r="I1775">
        <v>129.529494</v>
      </c>
      <c r="J1775">
        <v>-6</v>
      </c>
      <c r="N1775" s="27" t="s">
        <v>3673</v>
      </c>
      <c r="O1775" s="27" t="s">
        <v>3674</v>
      </c>
      <c r="P1775" s="28"/>
      <c r="Q1775" s="27" t="s">
        <v>3116</v>
      </c>
      <c r="R1775" s="27" t="s">
        <v>350</v>
      </c>
    </row>
    <row r="1776" spans="1:18" x14ac:dyDescent="0.25">
      <c r="A1776">
        <v>28481</v>
      </c>
      <c r="B1776" t="s">
        <v>443</v>
      </c>
      <c r="C1776" t="s">
        <v>444</v>
      </c>
      <c r="D1776" t="s">
        <v>97</v>
      </c>
      <c r="E1776">
        <v>6</v>
      </c>
      <c r="F1776">
        <v>51</v>
      </c>
      <c r="G1776" s="1">
        <v>42741</v>
      </c>
      <c r="I1776">
        <v>125.872191</v>
      </c>
      <c r="J1776">
        <v>-4</v>
      </c>
      <c r="N1776" s="25" t="s">
        <v>3675</v>
      </c>
      <c r="O1776" s="25" t="s">
        <v>3676</v>
      </c>
      <c r="P1776" s="26"/>
      <c r="Q1776" s="25" t="s">
        <v>33</v>
      </c>
      <c r="R1776" s="25" t="s">
        <v>349</v>
      </c>
    </row>
    <row r="1777" spans="1:18" x14ac:dyDescent="0.25">
      <c r="A1777">
        <v>28480</v>
      </c>
      <c r="B1777" t="s">
        <v>72</v>
      </c>
      <c r="C1777" t="s">
        <v>73</v>
      </c>
      <c r="D1777" t="s">
        <v>34</v>
      </c>
      <c r="E1777" t="s">
        <v>64</v>
      </c>
      <c r="F1777">
        <v>51</v>
      </c>
      <c r="G1777" s="1">
        <v>42741</v>
      </c>
      <c r="I1777">
        <v>181.34129200000001</v>
      </c>
      <c r="J1777">
        <v>-1</v>
      </c>
      <c r="N1777" s="27" t="s">
        <v>3677</v>
      </c>
      <c r="O1777" s="27" t="s">
        <v>3678</v>
      </c>
      <c r="P1777" s="28"/>
      <c r="Q1777" s="27" t="s">
        <v>1810</v>
      </c>
      <c r="R1777" s="27" t="s">
        <v>339</v>
      </c>
    </row>
    <row r="1778" spans="1:18" x14ac:dyDescent="0.25">
      <c r="A1778">
        <v>28479</v>
      </c>
      <c r="B1778" t="s">
        <v>171</v>
      </c>
      <c r="C1778" t="s">
        <v>172</v>
      </c>
      <c r="D1778" t="s">
        <v>85</v>
      </c>
      <c r="E1778">
        <v>27</v>
      </c>
      <c r="F1778">
        <v>51</v>
      </c>
      <c r="G1778" s="1">
        <v>42740</v>
      </c>
      <c r="H1778">
        <v>1</v>
      </c>
      <c r="I1778">
        <v>63.939050000000002</v>
      </c>
      <c r="J1778">
        <v>-1</v>
      </c>
      <c r="N1778" s="25" t="s">
        <v>3679</v>
      </c>
      <c r="O1778" s="25" t="s">
        <v>3680</v>
      </c>
      <c r="P1778" s="26"/>
      <c r="Q1778" s="25" t="s">
        <v>1810</v>
      </c>
      <c r="R1778" s="25" t="s">
        <v>339</v>
      </c>
    </row>
    <row r="1779" spans="1:18" x14ac:dyDescent="0.25">
      <c r="A1779">
        <v>28479</v>
      </c>
      <c r="B1779" t="s">
        <v>249</v>
      </c>
      <c r="C1779" t="s">
        <v>250</v>
      </c>
      <c r="D1779" t="s">
        <v>50</v>
      </c>
      <c r="E1779">
        <v>27</v>
      </c>
      <c r="F1779">
        <v>51</v>
      </c>
      <c r="G1779" s="1">
        <v>42740</v>
      </c>
      <c r="H1779">
        <v>1</v>
      </c>
      <c r="I1779">
        <v>15.19</v>
      </c>
      <c r="J1779">
        <v>-1</v>
      </c>
      <c r="N1779" s="27" t="s">
        <v>3681</v>
      </c>
      <c r="O1779" s="27" t="s">
        <v>3682</v>
      </c>
      <c r="P1779" s="28"/>
      <c r="Q1779" s="27" t="s">
        <v>33</v>
      </c>
      <c r="R1779" s="27" t="s">
        <v>349</v>
      </c>
    </row>
    <row r="1780" spans="1:18" x14ac:dyDescent="0.25">
      <c r="A1780">
        <v>28479</v>
      </c>
      <c r="B1780" t="s">
        <v>645</v>
      </c>
      <c r="C1780" t="s">
        <v>646</v>
      </c>
      <c r="D1780" t="s">
        <v>21</v>
      </c>
      <c r="E1780">
        <v>27</v>
      </c>
      <c r="F1780">
        <v>51</v>
      </c>
      <c r="G1780" s="1">
        <v>42740</v>
      </c>
      <c r="H1780">
        <v>1</v>
      </c>
      <c r="I1780">
        <v>130.87963300000001</v>
      </c>
      <c r="J1780">
        <v>-1</v>
      </c>
      <c r="N1780" s="25" t="s">
        <v>3683</v>
      </c>
      <c r="O1780" s="25" t="s">
        <v>3684</v>
      </c>
      <c r="P1780" s="26"/>
      <c r="Q1780" s="25" t="s">
        <v>10</v>
      </c>
      <c r="R1780" s="25" t="s">
        <v>351</v>
      </c>
    </row>
    <row r="1781" spans="1:18" x14ac:dyDescent="0.25">
      <c r="A1781">
        <v>28479</v>
      </c>
      <c r="B1781" t="s">
        <v>647</v>
      </c>
      <c r="C1781" t="s">
        <v>648</v>
      </c>
      <c r="D1781" t="s">
        <v>21</v>
      </c>
      <c r="E1781">
        <v>27</v>
      </c>
      <c r="F1781">
        <v>51</v>
      </c>
      <c r="G1781" s="1">
        <v>42740</v>
      </c>
      <c r="H1781">
        <v>1</v>
      </c>
      <c r="I1781">
        <v>104.196637</v>
      </c>
      <c r="J1781">
        <v>-1</v>
      </c>
      <c r="N1781" s="27" t="s">
        <v>3685</v>
      </c>
      <c r="O1781" s="27" t="s">
        <v>3686</v>
      </c>
      <c r="P1781" s="28"/>
      <c r="Q1781" s="27" t="s">
        <v>74</v>
      </c>
      <c r="R1781" s="27" t="s">
        <v>339</v>
      </c>
    </row>
    <row r="1782" spans="1:18" x14ac:dyDescent="0.25">
      <c r="A1782">
        <v>28479</v>
      </c>
      <c r="B1782" t="s">
        <v>631</v>
      </c>
      <c r="C1782" t="s">
        <v>632</v>
      </c>
      <c r="D1782" t="s">
        <v>21</v>
      </c>
      <c r="E1782">
        <v>27</v>
      </c>
      <c r="F1782">
        <v>51</v>
      </c>
      <c r="G1782" s="1">
        <v>42740</v>
      </c>
      <c r="H1782">
        <v>1</v>
      </c>
      <c r="I1782">
        <v>132.45649599999999</v>
      </c>
      <c r="J1782">
        <v>-1</v>
      </c>
      <c r="N1782" s="25" t="s">
        <v>3687</v>
      </c>
      <c r="O1782" s="25" t="s">
        <v>3688</v>
      </c>
      <c r="P1782" s="26"/>
      <c r="Q1782" s="25" t="s">
        <v>74</v>
      </c>
      <c r="R1782" s="25" t="s">
        <v>339</v>
      </c>
    </row>
    <row r="1783" spans="1:18" x14ac:dyDescent="0.25">
      <c r="A1783">
        <v>28479</v>
      </c>
      <c r="B1783" t="s">
        <v>618</v>
      </c>
      <c r="C1783" t="s">
        <v>619</v>
      </c>
      <c r="D1783" t="s">
        <v>21</v>
      </c>
      <c r="E1783">
        <v>27</v>
      </c>
      <c r="F1783">
        <v>51</v>
      </c>
      <c r="G1783" s="1">
        <v>42740</v>
      </c>
      <c r="H1783">
        <v>1</v>
      </c>
      <c r="I1783">
        <v>130.87963300000001</v>
      </c>
      <c r="J1783">
        <v>-1</v>
      </c>
      <c r="N1783" s="27" t="s">
        <v>3689</v>
      </c>
      <c r="O1783" s="27" t="s">
        <v>3690</v>
      </c>
      <c r="P1783" s="28"/>
      <c r="Q1783" s="27" t="s">
        <v>33</v>
      </c>
      <c r="R1783" s="27" t="s">
        <v>349</v>
      </c>
    </row>
    <row r="1784" spans="1:18" x14ac:dyDescent="0.25">
      <c r="A1784">
        <v>28479</v>
      </c>
      <c r="B1784" t="s">
        <v>988</v>
      </c>
      <c r="C1784" t="s">
        <v>989</v>
      </c>
      <c r="D1784" t="s">
        <v>117</v>
      </c>
      <c r="E1784">
        <v>27</v>
      </c>
      <c r="F1784">
        <v>51</v>
      </c>
      <c r="G1784" s="1">
        <v>42740</v>
      </c>
      <c r="H1784">
        <v>1</v>
      </c>
      <c r="I1784">
        <v>26.04</v>
      </c>
      <c r="J1784">
        <v>-1</v>
      </c>
      <c r="N1784" s="25" t="s">
        <v>3691</v>
      </c>
      <c r="O1784" s="25" t="s">
        <v>3692</v>
      </c>
      <c r="P1784" s="26"/>
      <c r="Q1784" s="25" t="s">
        <v>193</v>
      </c>
      <c r="R1784" s="25" t="s">
        <v>350</v>
      </c>
    </row>
    <row r="1785" spans="1:18" x14ac:dyDescent="0.25">
      <c r="A1785">
        <v>28479</v>
      </c>
      <c r="B1785" t="s">
        <v>649</v>
      </c>
      <c r="C1785" t="s">
        <v>650</v>
      </c>
      <c r="D1785" t="s">
        <v>117</v>
      </c>
      <c r="E1785">
        <v>27</v>
      </c>
      <c r="F1785">
        <v>51</v>
      </c>
      <c r="G1785" s="1">
        <v>42740</v>
      </c>
      <c r="H1785">
        <v>1</v>
      </c>
      <c r="I1785">
        <v>26.04</v>
      </c>
      <c r="J1785">
        <v>-1</v>
      </c>
      <c r="N1785" s="27" t="s">
        <v>3693</v>
      </c>
      <c r="O1785" s="27" t="s">
        <v>3694</v>
      </c>
      <c r="P1785" s="28"/>
      <c r="Q1785" s="27" t="s">
        <v>1810</v>
      </c>
      <c r="R1785" s="27" t="s">
        <v>339</v>
      </c>
    </row>
    <row r="1786" spans="1:18" x14ac:dyDescent="0.25">
      <c r="A1786">
        <v>28479</v>
      </c>
      <c r="B1786" t="s">
        <v>990</v>
      </c>
      <c r="C1786" t="s">
        <v>991</v>
      </c>
      <c r="D1786" t="s">
        <v>117</v>
      </c>
      <c r="E1786">
        <v>27</v>
      </c>
      <c r="F1786">
        <v>51</v>
      </c>
      <c r="G1786" s="1">
        <v>42740</v>
      </c>
      <c r="H1786">
        <v>1</v>
      </c>
      <c r="I1786">
        <v>26.04</v>
      </c>
      <c r="J1786">
        <v>-1</v>
      </c>
      <c r="N1786" s="25" t="s">
        <v>3695</v>
      </c>
      <c r="O1786" s="25" t="s">
        <v>3696</v>
      </c>
      <c r="P1786" s="26"/>
      <c r="Q1786" s="25" t="s">
        <v>3697</v>
      </c>
      <c r="R1786" s="25" t="s">
        <v>47</v>
      </c>
    </row>
    <row r="1787" spans="1:18" x14ac:dyDescent="0.25">
      <c r="A1787">
        <v>28479</v>
      </c>
      <c r="B1787" t="s">
        <v>651</v>
      </c>
      <c r="C1787" t="s">
        <v>652</v>
      </c>
      <c r="D1787" t="s">
        <v>117</v>
      </c>
      <c r="E1787">
        <v>27</v>
      </c>
      <c r="F1787">
        <v>51</v>
      </c>
      <c r="G1787" s="1">
        <v>42740</v>
      </c>
      <c r="H1787">
        <v>1</v>
      </c>
      <c r="I1787">
        <v>26.04</v>
      </c>
      <c r="J1787">
        <v>-1</v>
      </c>
      <c r="N1787" s="27" t="s">
        <v>3698</v>
      </c>
      <c r="O1787" s="27" t="s">
        <v>3699</v>
      </c>
      <c r="P1787" s="28"/>
      <c r="Q1787" s="27" t="s">
        <v>17</v>
      </c>
      <c r="R1787" s="27" t="s">
        <v>339</v>
      </c>
    </row>
    <row r="1788" spans="1:18" x14ac:dyDescent="0.25">
      <c r="A1788">
        <v>28478</v>
      </c>
      <c r="B1788" t="s">
        <v>201</v>
      </c>
      <c r="C1788" t="s">
        <v>202</v>
      </c>
      <c r="D1788" t="s">
        <v>85</v>
      </c>
      <c r="E1788">
        <v>517</v>
      </c>
      <c r="F1788">
        <v>51</v>
      </c>
      <c r="G1788" s="1">
        <v>42740</v>
      </c>
      <c r="H1788">
        <v>1</v>
      </c>
      <c r="I1788">
        <v>95.48</v>
      </c>
      <c r="J1788">
        <v>-1</v>
      </c>
      <c r="N1788" s="25" t="s">
        <v>3700</v>
      </c>
      <c r="O1788" s="25" t="s">
        <v>3701</v>
      </c>
      <c r="P1788" s="26"/>
      <c r="Q1788" s="25" t="s">
        <v>33</v>
      </c>
      <c r="R1788" s="25" t="s">
        <v>349</v>
      </c>
    </row>
    <row r="1789" spans="1:18" x14ac:dyDescent="0.25">
      <c r="A1789">
        <v>28477</v>
      </c>
      <c r="B1789" t="s">
        <v>251</v>
      </c>
      <c r="C1789" t="s">
        <v>588</v>
      </c>
      <c r="D1789" t="s">
        <v>97</v>
      </c>
      <c r="E1789">
        <v>556</v>
      </c>
      <c r="F1789">
        <v>51</v>
      </c>
      <c r="G1789" s="1">
        <v>42740</v>
      </c>
      <c r="H1789">
        <v>1</v>
      </c>
      <c r="I1789">
        <v>123.433989</v>
      </c>
      <c r="J1789">
        <v>-1</v>
      </c>
      <c r="N1789" s="27" t="s">
        <v>3702</v>
      </c>
      <c r="O1789" s="27" t="s">
        <v>3703</v>
      </c>
      <c r="P1789" s="28"/>
      <c r="Q1789" s="27" t="s">
        <v>117</v>
      </c>
      <c r="R1789" s="27" t="s">
        <v>350</v>
      </c>
    </row>
    <row r="1790" spans="1:18" x14ac:dyDescent="0.25">
      <c r="A1790">
        <v>28476</v>
      </c>
      <c r="B1790" t="s">
        <v>194</v>
      </c>
      <c r="C1790" t="s">
        <v>414</v>
      </c>
      <c r="D1790" t="s">
        <v>33</v>
      </c>
      <c r="E1790">
        <v>44</v>
      </c>
      <c r="F1790">
        <v>51</v>
      </c>
      <c r="G1790" s="1">
        <v>42740</v>
      </c>
      <c r="H1790">
        <v>1</v>
      </c>
      <c r="I1790">
        <v>162.75</v>
      </c>
      <c r="J1790">
        <v>-1</v>
      </c>
      <c r="N1790" s="25" t="s">
        <v>3704</v>
      </c>
      <c r="O1790" s="25" t="s">
        <v>3705</v>
      </c>
      <c r="P1790" s="26"/>
      <c r="Q1790" s="25" t="s">
        <v>159</v>
      </c>
      <c r="R1790" s="25" t="s">
        <v>348</v>
      </c>
    </row>
    <row r="1791" spans="1:18" x14ac:dyDescent="0.25">
      <c r="A1791">
        <v>28476</v>
      </c>
      <c r="B1791" t="s">
        <v>281</v>
      </c>
      <c r="C1791" t="s">
        <v>282</v>
      </c>
      <c r="D1791" t="s">
        <v>33</v>
      </c>
      <c r="E1791">
        <v>44</v>
      </c>
      <c r="F1791">
        <v>51</v>
      </c>
      <c r="G1791" s="1">
        <v>42740</v>
      </c>
      <c r="H1791">
        <v>1</v>
      </c>
      <c r="I1791">
        <v>175.57272699999999</v>
      </c>
      <c r="J1791">
        <v>-1</v>
      </c>
      <c r="N1791" s="27" t="s">
        <v>3706</v>
      </c>
      <c r="O1791" s="27" t="s">
        <v>3707</v>
      </c>
      <c r="P1791" s="28"/>
      <c r="Q1791" s="27" t="s">
        <v>3697</v>
      </c>
      <c r="R1791" s="27" t="s">
        <v>47</v>
      </c>
    </row>
    <row r="1792" spans="1:18" x14ac:dyDescent="0.25">
      <c r="A1792">
        <v>28475</v>
      </c>
      <c r="B1792" t="s">
        <v>251</v>
      </c>
      <c r="C1792" t="s">
        <v>588</v>
      </c>
      <c r="D1792" t="s">
        <v>97</v>
      </c>
      <c r="E1792">
        <v>443</v>
      </c>
      <c r="F1792">
        <v>51</v>
      </c>
      <c r="G1792" s="1">
        <v>42740</v>
      </c>
      <c r="H1792">
        <v>1</v>
      </c>
      <c r="I1792">
        <v>123.433989</v>
      </c>
      <c r="J1792">
        <v>-4</v>
      </c>
      <c r="N1792" s="25" t="s">
        <v>3708</v>
      </c>
      <c r="O1792" s="25" t="s">
        <v>3709</v>
      </c>
      <c r="P1792" s="26"/>
      <c r="Q1792" s="25" t="s">
        <v>17</v>
      </c>
      <c r="R1792" s="25" t="s">
        <v>339</v>
      </c>
    </row>
    <row r="1793" spans="1:18" x14ac:dyDescent="0.25">
      <c r="A1793">
        <v>28474</v>
      </c>
      <c r="B1793" t="s">
        <v>251</v>
      </c>
      <c r="C1793" t="s">
        <v>588</v>
      </c>
      <c r="D1793" t="s">
        <v>97</v>
      </c>
      <c r="E1793" t="s">
        <v>64</v>
      </c>
      <c r="F1793">
        <v>51</v>
      </c>
      <c r="G1793" s="1">
        <v>42740</v>
      </c>
      <c r="H1793">
        <v>1</v>
      </c>
      <c r="I1793">
        <v>172.80758399999999</v>
      </c>
      <c r="J1793">
        <v>-2</v>
      </c>
      <c r="N1793" s="27" t="s">
        <v>3710</v>
      </c>
      <c r="O1793" s="27" t="s">
        <v>3711</v>
      </c>
      <c r="P1793" s="28"/>
      <c r="Q1793" s="27" t="s">
        <v>1810</v>
      </c>
      <c r="R1793" s="27" t="s">
        <v>339</v>
      </c>
    </row>
    <row r="1794" spans="1:18" x14ac:dyDescent="0.25">
      <c r="A1794">
        <v>28473</v>
      </c>
      <c r="B1794" t="s">
        <v>256</v>
      </c>
      <c r="C1794" t="s">
        <v>257</v>
      </c>
      <c r="D1794" t="s">
        <v>34</v>
      </c>
      <c r="E1794">
        <v>554</v>
      </c>
      <c r="F1794">
        <v>51</v>
      </c>
      <c r="G1794" s="1">
        <v>42740</v>
      </c>
      <c r="I1794">
        <v>261.58427</v>
      </c>
      <c r="J1794">
        <v>-2</v>
      </c>
      <c r="N1794" s="25" t="s">
        <v>3712</v>
      </c>
      <c r="O1794" s="25" t="s">
        <v>3713</v>
      </c>
      <c r="P1794" s="26"/>
      <c r="Q1794" s="25" t="s">
        <v>17</v>
      </c>
      <c r="R1794" s="25" t="s">
        <v>339</v>
      </c>
    </row>
    <row r="1795" spans="1:18" x14ac:dyDescent="0.25">
      <c r="A1795">
        <v>28473</v>
      </c>
      <c r="B1795" t="s">
        <v>398</v>
      </c>
      <c r="C1795" t="s">
        <v>399</v>
      </c>
      <c r="D1795" t="s">
        <v>61</v>
      </c>
      <c r="E1795">
        <v>554</v>
      </c>
      <c r="F1795">
        <v>51</v>
      </c>
      <c r="G1795" s="1">
        <v>42740</v>
      </c>
      <c r="I1795">
        <v>189.65517199999999</v>
      </c>
      <c r="J1795">
        <v>-1</v>
      </c>
      <c r="N1795" s="27" t="s">
        <v>3714</v>
      </c>
      <c r="O1795" s="27" t="s">
        <v>3715</v>
      </c>
      <c r="P1795" s="28"/>
      <c r="Q1795" s="27" t="s">
        <v>17</v>
      </c>
      <c r="R1795" s="27" t="s">
        <v>339</v>
      </c>
    </row>
    <row r="1796" spans="1:18" x14ac:dyDescent="0.25">
      <c r="A1796">
        <v>28473</v>
      </c>
      <c r="B1796" t="s">
        <v>212</v>
      </c>
      <c r="C1796" t="s">
        <v>213</v>
      </c>
      <c r="D1796" t="s">
        <v>61</v>
      </c>
      <c r="E1796">
        <v>554</v>
      </c>
      <c r="F1796">
        <v>51</v>
      </c>
      <c r="G1796" s="1">
        <v>42740</v>
      </c>
      <c r="I1796">
        <v>181.03448299999999</v>
      </c>
      <c r="J1796">
        <v>-1</v>
      </c>
      <c r="N1796" s="25" t="s">
        <v>3716</v>
      </c>
      <c r="O1796" s="25" t="s">
        <v>3717</v>
      </c>
      <c r="P1796" s="26"/>
      <c r="Q1796" s="25" t="s">
        <v>34</v>
      </c>
      <c r="R1796" s="25" t="s">
        <v>339</v>
      </c>
    </row>
    <row r="1797" spans="1:18" x14ac:dyDescent="0.25">
      <c r="A1797">
        <v>28472</v>
      </c>
      <c r="B1797" t="s">
        <v>24</v>
      </c>
      <c r="C1797" t="s">
        <v>25</v>
      </c>
      <c r="D1797" t="s">
        <v>21</v>
      </c>
      <c r="E1797">
        <v>529</v>
      </c>
      <c r="F1797">
        <v>51</v>
      </c>
      <c r="G1797" s="1">
        <v>42740</v>
      </c>
      <c r="H1797">
        <v>1</v>
      </c>
      <c r="I1797">
        <v>100.919235</v>
      </c>
      <c r="J1797">
        <v>-1</v>
      </c>
      <c r="N1797" s="27" t="s">
        <v>3718</v>
      </c>
      <c r="O1797" s="27" t="s">
        <v>3719</v>
      </c>
      <c r="P1797" s="28"/>
      <c r="Q1797" s="27" t="s">
        <v>74</v>
      </c>
      <c r="R1797" s="27" t="s">
        <v>339</v>
      </c>
    </row>
    <row r="1798" spans="1:18" x14ac:dyDescent="0.25">
      <c r="A1798">
        <v>28472</v>
      </c>
      <c r="B1798" t="s">
        <v>199</v>
      </c>
      <c r="C1798" t="s">
        <v>200</v>
      </c>
      <c r="D1798" t="s">
        <v>34</v>
      </c>
      <c r="E1798">
        <v>529</v>
      </c>
      <c r="F1798">
        <v>51</v>
      </c>
      <c r="G1798" s="1">
        <v>42740</v>
      </c>
      <c r="H1798">
        <v>1</v>
      </c>
      <c r="I1798">
        <v>150.82022499999999</v>
      </c>
      <c r="J1798">
        <v>-1</v>
      </c>
      <c r="N1798" s="25" t="s">
        <v>3720</v>
      </c>
      <c r="O1798" s="25" t="s">
        <v>3721</v>
      </c>
      <c r="P1798" s="26"/>
      <c r="Q1798" s="25" t="s">
        <v>18</v>
      </c>
      <c r="R1798" s="25" t="s">
        <v>47</v>
      </c>
    </row>
    <row r="1799" spans="1:18" x14ac:dyDescent="0.25">
      <c r="A1799">
        <v>28471</v>
      </c>
      <c r="B1799" t="s">
        <v>978</v>
      </c>
      <c r="C1799" t="s">
        <v>979</v>
      </c>
      <c r="D1799" t="s">
        <v>34</v>
      </c>
      <c r="E1799">
        <v>359</v>
      </c>
      <c r="F1799">
        <v>51</v>
      </c>
      <c r="G1799" s="1">
        <v>42740</v>
      </c>
      <c r="I1799">
        <v>129.529494</v>
      </c>
      <c r="J1799">
        <v>-1</v>
      </c>
      <c r="N1799" s="27" t="s">
        <v>3722</v>
      </c>
      <c r="O1799" s="27" t="s">
        <v>3723</v>
      </c>
      <c r="P1799" s="28"/>
      <c r="Q1799" s="27" t="s">
        <v>1810</v>
      </c>
      <c r="R1799" s="27" t="s">
        <v>339</v>
      </c>
    </row>
    <row r="1800" spans="1:18" x14ac:dyDescent="0.25">
      <c r="A1800">
        <v>28470</v>
      </c>
      <c r="B1800" t="s">
        <v>266</v>
      </c>
      <c r="C1800" t="s">
        <v>267</v>
      </c>
      <c r="D1800" t="s">
        <v>88</v>
      </c>
      <c r="E1800">
        <v>295</v>
      </c>
      <c r="F1800">
        <v>51</v>
      </c>
      <c r="G1800" s="1">
        <v>42740</v>
      </c>
      <c r="I1800">
        <v>70.942307999999997</v>
      </c>
      <c r="J1800">
        <v>-1</v>
      </c>
      <c r="N1800" s="25" t="s">
        <v>3724</v>
      </c>
      <c r="O1800" s="25" t="s">
        <v>3725</v>
      </c>
      <c r="P1800" s="26"/>
      <c r="Q1800" s="25" t="s">
        <v>1810</v>
      </c>
      <c r="R1800" s="25" t="s">
        <v>339</v>
      </c>
    </row>
    <row r="1801" spans="1:18" x14ac:dyDescent="0.25">
      <c r="A1801">
        <v>28470</v>
      </c>
      <c r="B1801" t="s">
        <v>199</v>
      </c>
      <c r="C1801" t="s">
        <v>200</v>
      </c>
      <c r="D1801" t="s">
        <v>34</v>
      </c>
      <c r="E1801">
        <v>295</v>
      </c>
      <c r="F1801">
        <v>51</v>
      </c>
      <c r="G1801" s="1">
        <v>42740</v>
      </c>
      <c r="I1801">
        <v>150.82022499999999</v>
      </c>
      <c r="J1801">
        <v>-1</v>
      </c>
      <c r="N1801" s="27" t="s">
        <v>3726</v>
      </c>
      <c r="O1801" s="27" t="s">
        <v>3727</v>
      </c>
      <c r="P1801" s="28"/>
      <c r="Q1801" s="27" t="s">
        <v>1810</v>
      </c>
      <c r="R1801" s="27" t="s">
        <v>339</v>
      </c>
    </row>
    <row r="1802" spans="1:18" x14ac:dyDescent="0.25">
      <c r="A1802">
        <v>28470</v>
      </c>
      <c r="B1802" t="s">
        <v>992</v>
      </c>
      <c r="C1802" t="s">
        <v>993</v>
      </c>
      <c r="D1802" t="s">
        <v>34</v>
      </c>
      <c r="E1802">
        <v>295</v>
      </c>
      <c r="F1802">
        <v>51</v>
      </c>
      <c r="G1802" s="1">
        <v>42740</v>
      </c>
      <c r="I1802">
        <v>134.101124</v>
      </c>
      <c r="J1802">
        <v>-1</v>
      </c>
      <c r="N1802" s="25" t="s">
        <v>3728</v>
      </c>
      <c r="O1802" s="25" t="s">
        <v>3729</v>
      </c>
      <c r="P1802" s="26"/>
      <c r="Q1802" s="25" t="s">
        <v>21</v>
      </c>
      <c r="R1802" s="25" t="s">
        <v>348</v>
      </c>
    </row>
    <row r="1803" spans="1:18" x14ac:dyDescent="0.25">
      <c r="A1803">
        <v>28470</v>
      </c>
      <c r="B1803" t="s">
        <v>455</v>
      </c>
      <c r="C1803" t="s">
        <v>456</v>
      </c>
      <c r="D1803" t="s">
        <v>34</v>
      </c>
      <c r="E1803">
        <v>295</v>
      </c>
      <c r="F1803">
        <v>51</v>
      </c>
      <c r="G1803" s="1">
        <v>42740</v>
      </c>
      <c r="I1803">
        <v>172.41573</v>
      </c>
      <c r="J1803">
        <v>-1</v>
      </c>
      <c r="N1803" s="27" t="s">
        <v>3730</v>
      </c>
      <c r="O1803" s="27" t="s">
        <v>3731</v>
      </c>
      <c r="P1803" s="28"/>
      <c r="Q1803" s="27" t="s">
        <v>33</v>
      </c>
      <c r="R1803" s="27" t="s">
        <v>349</v>
      </c>
    </row>
    <row r="1804" spans="1:18" x14ac:dyDescent="0.25">
      <c r="A1804">
        <v>28470</v>
      </c>
      <c r="B1804" t="s">
        <v>459</v>
      </c>
      <c r="C1804" t="s">
        <v>460</v>
      </c>
      <c r="D1804" t="s">
        <v>34</v>
      </c>
      <c r="E1804">
        <v>295</v>
      </c>
      <c r="F1804">
        <v>51</v>
      </c>
      <c r="G1804" s="1">
        <v>42740</v>
      </c>
      <c r="I1804">
        <v>172.41573</v>
      </c>
      <c r="J1804">
        <v>-1</v>
      </c>
      <c r="N1804" s="25" t="s">
        <v>3732</v>
      </c>
      <c r="O1804" s="25" t="s">
        <v>3733</v>
      </c>
      <c r="P1804" s="26"/>
      <c r="Q1804" s="25" t="s">
        <v>1810</v>
      </c>
      <c r="R1804" s="25" t="s">
        <v>339</v>
      </c>
    </row>
    <row r="1805" spans="1:18" x14ac:dyDescent="0.25">
      <c r="A1805">
        <v>28469</v>
      </c>
      <c r="B1805" t="s">
        <v>251</v>
      </c>
      <c r="C1805" t="s">
        <v>588</v>
      </c>
      <c r="D1805" t="s">
        <v>97</v>
      </c>
      <c r="E1805">
        <v>481</v>
      </c>
      <c r="F1805">
        <v>51</v>
      </c>
      <c r="G1805" s="1">
        <v>42740</v>
      </c>
      <c r="I1805">
        <v>123.433989</v>
      </c>
      <c r="J1805">
        <v>-3</v>
      </c>
      <c r="N1805" s="27" t="s">
        <v>3734</v>
      </c>
      <c r="O1805" s="27" t="s">
        <v>3735</v>
      </c>
      <c r="P1805" s="28"/>
      <c r="Q1805" s="27" t="s">
        <v>74</v>
      </c>
      <c r="R1805" s="27" t="s">
        <v>339</v>
      </c>
    </row>
    <row r="1806" spans="1:18" x14ac:dyDescent="0.25">
      <c r="A1806">
        <v>28468</v>
      </c>
      <c r="B1806" t="s">
        <v>29</v>
      </c>
      <c r="C1806" t="s">
        <v>30</v>
      </c>
      <c r="D1806" t="s">
        <v>21</v>
      </c>
      <c r="E1806">
        <v>474</v>
      </c>
      <c r="F1806">
        <v>51</v>
      </c>
      <c r="G1806" s="1">
        <v>42740</v>
      </c>
      <c r="I1806">
        <v>32.787832000000002</v>
      </c>
      <c r="J1806">
        <v>-3</v>
      </c>
      <c r="N1806" s="25" t="s">
        <v>3736</v>
      </c>
      <c r="O1806" s="25" t="s">
        <v>3737</v>
      </c>
      <c r="P1806" s="26"/>
      <c r="Q1806" s="25" t="s">
        <v>33</v>
      </c>
      <c r="R1806" s="25" t="s">
        <v>349</v>
      </c>
    </row>
    <row r="1807" spans="1:18" x14ac:dyDescent="0.25">
      <c r="A1807">
        <v>28467</v>
      </c>
      <c r="B1807" t="s">
        <v>210</v>
      </c>
      <c r="C1807" t="s">
        <v>211</v>
      </c>
      <c r="D1807" t="s">
        <v>463</v>
      </c>
      <c r="E1807">
        <v>530</v>
      </c>
      <c r="F1807">
        <v>51</v>
      </c>
      <c r="G1807" s="1">
        <v>42740</v>
      </c>
      <c r="H1807">
        <v>1</v>
      </c>
      <c r="I1807">
        <v>108.216092</v>
      </c>
      <c r="J1807">
        <v>-1</v>
      </c>
      <c r="N1807" s="27" t="s">
        <v>3738</v>
      </c>
      <c r="O1807" s="27" t="s">
        <v>3739</v>
      </c>
      <c r="P1807" s="28"/>
      <c r="Q1807" s="27" t="s">
        <v>74</v>
      </c>
      <c r="R1807" s="27" t="s">
        <v>339</v>
      </c>
    </row>
    <row r="1808" spans="1:18" x14ac:dyDescent="0.25">
      <c r="A1808">
        <v>28466</v>
      </c>
      <c r="B1808" t="s">
        <v>251</v>
      </c>
      <c r="C1808" t="s">
        <v>588</v>
      </c>
      <c r="D1808" t="s">
        <v>97</v>
      </c>
      <c r="E1808">
        <v>474</v>
      </c>
      <c r="F1808">
        <v>51</v>
      </c>
      <c r="G1808" s="1">
        <v>42740</v>
      </c>
      <c r="I1808">
        <v>123.433989</v>
      </c>
      <c r="J1808">
        <v>-2</v>
      </c>
      <c r="N1808" s="25" t="s">
        <v>3740</v>
      </c>
      <c r="O1808" s="25" t="s">
        <v>3741</v>
      </c>
      <c r="P1808" s="26"/>
      <c r="Q1808" s="25" t="s">
        <v>33</v>
      </c>
      <c r="R1808" s="25" t="s">
        <v>349</v>
      </c>
    </row>
    <row r="1809" spans="1:18" x14ac:dyDescent="0.25">
      <c r="A1809">
        <v>28465</v>
      </c>
      <c r="B1809" t="s">
        <v>251</v>
      </c>
      <c r="C1809" t="s">
        <v>588</v>
      </c>
      <c r="D1809" t="s">
        <v>97</v>
      </c>
      <c r="E1809">
        <v>120</v>
      </c>
      <c r="F1809">
        <v>51</v>
      </c>
      <c r="G1809" s="1">
        <v>42740</v>
      </c>
      <c r="H1809">
        <v>1</v>
      </c>
      <c r="I1809">
        <v>123.433989</v>
      </c>
      <c r="J1809">
        <v>-5</v>
      </c>
      <c r="N1809" s="27" t="s">
        <v>3742</v>
      </c>
      <c r="O1809" s="27" t="s">
        <v>3743</v>
      </c>
      <c r="P1809" s="28"/>
      <c r="Q1809" s="27" t="s">
        <v>1810</v>
      </c>
      <c r="R1809" s="27" t="s">
        <v>339</v>
      </c>
    </row>
    <row r="1810" spans="1:18" x14ac:dyDescent="0.25">
      <c r="A1810">
        <v>28464</v>
      </c>
      <c r="B1810" t="s">
        <v>251</v>
      </c>
      <c r="C1810" t="s">
        <v>588</v>
      </c>
      <c r="D1810" t="s">
        <v>97</v>
      </c>
      <c r="E1810">
        <v>47</v>
      </c>
      <c r="F1810">
        <v>51</v>
      </c>
      <c r="G1810" s="1">
        <v>42740</v>
      </c>
      <c r="I1810">
        <v>119.73665699999999</v>
      </c>
      <c r="J1810">
        <v>-2</v>
      </c>
      <c r="N1810" s="25" t="s">
        <v>3744</v>
      </c>
      <c r="O1810" s="25" t="s">
        <v>3745</v>
      </c>
      <c r="P1810" s="26"/>
      <c r="Q1810" s="25" t="s">
        <v>268</v>
      </c>
      <c r="R1810" s="25" t="s">
        <v>47</v>
      </c>
    </row>
    <row r="1811" spans="1:18" x14ac:dyDescent="0.25">
      <c r="A1811">
        <v>28463</v>
      </c>
      <c r="B1811" t="s">
        <v>55</v>
      </c>
      <c r="C1811" t="s">
        <v>56</v>
      </c>
      <c r="D1811" t="s">
        <v>17</v>
      </c>
      <c r="E1811">
        <v>299</v>
      </c>
      <c r="F1811">
        <v>51</v>
      </c>
      <c r="G1811" s="1">
        <v>42740</v>
      </c>
      <c r="H1811">
        <v>1</v>
      </c>
      <c r="I1811">
        <v>22</v>
      </c>
      <c r="J1811">
        <v>-6</v>
      </c>
      <c r="N1811" s="27" t="s">
        <v>3746</v>
      </c>
      <c r="O1811" s="27" t="s">
        <v>3747</v>
      </c>
      <c r="P1811" s="28"/>
      <c r="Q1811" s="27" t="s">
        <v>268</v>
      </c>
      <c r="R1811" s="27" t="s">
        <v>47</v>
      </c>
    </row>
    <row r="1812" spans="1:18" x14ac:dyDescent="0.25">
      <c r="A1812">
        <v>28463</v>
      </c>
      <c r="B1812" t="s">
        <v>57</v>
      </c>
      <c r="C1812" t="s">
        <v>58</v>
      </c>
      <c r="D1812" t="s">
        <v>17</v>
      </c>
      <c r="E1812">
        <v>299</v>
      </c>
      <c r="F1812">
        <v>51</v>
      </c>
      <c r="G1812" s="1">
        <v>42740</v>
      </c>
      <c r="H1812">
        <v>1</v>
      </c>
      <c r="I1812">
        <v>22</v>
      </c>
      <c r="J1812">
        <v>-6</v>
      </c>
      <c r="N1812" s="25" t="s">
        <v>3748</v>
      </c>
      <c r="O1812" s="25" t="s">
        <v>3749</v>
      </c>
      <c r="P1812" s="26"/>
      <c r="Q1812" s="25" t="s">
        <v>1883</v>
      </c>
      <c r="R1812" s="25" t="s">
        <v>339</v>
      </c>
    </row>
    <row r="1813" spans="1:18" x14ac:dyDescent="0.25">
      <c r="A1813">
        <v>28463</v>
      </c>
      <c r="B1813" t="s">
        <v>238</v>
      </c>
      <c r="C1813" t="s">
        <v>237</v>
      </c>
      <c r="D1813" t="s">
        <v>17</v>
      </c>
      <c r="E1813">
        <v>299</v>
      </c>
      <c r="F1813">
        <v>51</v>
      </c>
      <c r="G1813" s="1">
        <v>42740</v>
      </c>
      <c r="H1813">
        <v>1</v>
      </c>
      <c r="I1813">
        <v>22</v>
      </c>
      <c r="J1813">
        <v>-6</v>
      </c>
      <c r="N1813" s="27" t="s">
        <v>3750</v>
      </c>
      <c r="O1813" s="27" t="s">
        <v>3751</v>
      </c>
      <c r="P1813" s="28"/>
      <c r="Q1813" s="27" t="s">
        <v>21</v>
      </c>
      <c r="R1813" s="27" t="s">
        <v>348</v>
      </c>
    </row>
    <row r="1814" spans="1:18" x14ac:dyDescent="0.25">
      <c r="A1814">
        <v>28462</v>
      </c>
      <c r="B1814" t="s">
        <v>86</v>
      </c>
      <c r="C1814" t="s">
        <v>87</v>
      </c>
      <c r="D1814" t="s">
        <v>88</v>
      </c>
      <c r="E1814">
        <v>41</v>
      </c>
      <c r="F1814">
        <v>51</v>
      </c>
      <c r="G1814" s="1">
        <v>42740</v>
      </c>
      <c r="H1814">
        <v>1</v>
      </c>
      <c r="I1814">
        <v>58.845599999999997</v>
      </c>
      <c r="J1814">
        <v>-4</v>
      </c>
      <c r="N1814" s="25" t="s">
        <v>3752</v>
      </c>
      <c r="O1814" s="25" t="s">
        <v>3753</v>
      </c>
      <c r="P1814" s="26"/>
      <c r="Q1814" s="25" t="s">
        <v>21</v>
      </c>
      <c r="R1814" s="25" t="s">
        <v>348</v>
      </c>
    </row>
    <row r="1815" spans="1:18" x14ac:dyDescent="0.25">
      <c r="A1815">
        <v>28462</v>
      </c>
      <c r="B1815" t="s">
        <v>850</v>
      </c>
      <c r="C1815" t="s">
        <v>851</v>
      </c>
      <c r="D1815" t="s">
        <v>41</v>
      </c>
      <c r="E1815">
        <v>41</v>
      </c>
      <c r="F1815">
        <v>51</v>
      </c>
      <c r="G1815" s="1">
        <v>42740</v>
      </c>
      <c r="H1815">
        <v>1</v>
      </c>
      <c r="I1815">
        <v>14.466666999999999</v>
      </c>
      <c r="J1815">
        <v>-2</v>
      </c>
      <c r="N1815" s="27" t="s">
        <v>3754</v>
      </c>
      <c r="O1815" s="27" t="s">
        <v>3755</v>
      </c>
      <c r="P1815" s="28"/>
      <c r="Q1815" s="27" t="s">
        <v>117</v>
      </c>
      <c r="R1815" s="27" t="s">
        <v>350</v>
      </c>
    </row>
    <row r="1816" spans="1:18" x14ac:dyDescent="0.25">
      <c r="A1816">
        <v>28462</v>
      </c>
      <c r="B1816" t="s">
        <v>118</v>
      </c>
      <c r="C1816" t="s">
        <v>119</v>
      </c>
      <c r="D1816" t="s">
        <v>21</v>
      </c>
      <c r="E1816">
        <v>41</v>
      </c>
      <c r="F1816">
        <v>51</v>
      </c>
      <c r="G1816" s="1">
        <v>42740</v>
      </c>
      <c r="H1816">
        <v>1</v>
      </c>
      <c r="I1816">
        <v>219.58013</v>
      </c>
      <c r="J1816">
        <v>-1</v>
      </c>
      <c r="N1816" s="25" t="s">
        <v>3756</v>
      </c>
      <c r="O1816" s="25" t="s">
        <v>3757</v>
      </c>
      <c r="P1816" s="26"/>
      <c r="Q1816" s="25" t="s">
        <v>17</v>
      </c>
      <c r="R1816" s="25" t="s">
        <v>339</v>
      </c>
    </row>
    <row r="1817" spans="1:18" x14ac:dyDescent="0.25">
      <c r="A1817">
        <v>28462</v>
      </c>
      <c r="B1817" t="s">
        <v>994</v>
      </c>
      <c r="C1817" t="s">
        <v>995</v>
      </c>
      <c r="D1817" t="s">
        <v>996</v>
      </c>
      <c r="E1817">
        <v>41</v>
      </c>
      <c r="F1817">
        <v>51</v>
      </c>
      <c r="G1817" s="1">
        <v>42740</v>
      </c>
      <c r="H1817">
        <v>1</v>
      </c>
      <c r="I1817">
        <v>694.4</v>
      </c>
      <c r="J1817">
        <v>-1</v>
      </c>
      <c r="N1817" s="27" t="s">
        <v>3758</v>
      </c>
      <c r="O1817" s="27" t="s">
        <v>3759</v>
      </c>
      <c r="P1817" s="28"/>
      <c r="Q1817" s="27" t="s">
        <v>100</v>
      </c>
      <c r="R1817" s="27" t="s">
        <v>348</v>
      </c>
    </row>
    <row r="1818" spans="1:18" x14ac:dyDescent="0.25">
      <c r="A1818">
        <v>28461</v>
      </c>
      <c r="B1818" t="s">
        <v>486</v>
      </c>
      <c r="C1818" t="s">
        <v>487</v>
      </c>
      <c r="D1818" t="s">
        <v>97</v>
      </c>
      <c r="E1818">
        <v>463</v>
      </c>
      <c r="F1818">
        <v>51</v>
      </c>
      <c r="G1818" s="1">
        <v>42740</v>
      </c>
      <c r="H1818">
        <v>1</v>
      </c>
      <c r="I1818">
        <v>123.129214</v>
      </c>
      <c r="J1818">
        <v>-1</v>
      </c>
      <c r="N1818" s="25" t="s">
        <v>3760</v>
      </c>
      <c r="O1818" s="25" t="s">
        <v>3761</v>
      </c>
      <c r="P1818" s="26"/>
      <c r="Q1818" s="25" t="s">
        <v>17</v>
      </c>
      <c r="R1818" s="25" t="s">
        <v>339</v>
      </c>
    </row>
    <row r="1819" spans="1:18" x14ac:dyDescent="0.25">
      <c r="A1819">
        <v>28461</v>
      </c>
      <c r="B1819" t="s">
        <v>164</v>
      </c>
      <c r="C1819" t="s">
        <v>165</v>
      </c>
      <c r="D1819" t="s">
        <v>450</v>
      </c>
      <c r="E1819">
        <v>463</v>
      </c>
      <c r="F1819">
        <v>51</v>
      </c>
      <c r="G1819" s="1">
        <v>42740</v>
      </c>
      <c r="H1819">
        <v>1</v>
      </c>
      <c r="I1819">
        <v>15.517300000000001</v>
      </c>
      <c r="J1819">
        <v>-1</v>
      </c>
      <c r="N1819" s="27" t="s">
        <v>3762</v>
      </c>
      <c r="O1819" s="27" t="s">
        <v>3763</v>
      </c>
      <c r="P1819" s="28"/>
      <c r="Q1819" s="27" t="s">
        <v>74</v>
      </c>
      <c r="R1819" s="27" t="s">
        <v>339</v>
      </c>
    </row>
    <row r="1820" spans="1:18" x14ac:dyDescent="0.25">
      <c r="A1820">
        <v>28461</v>
      </c>
      <c r="B1820" t="s">
        <v>139</v>
      </c>
      <c r="C1820" t="s">
        <v>140</v>
      </c>
      <c r="D1820" t="s">
        <v>34</v>
      </c>
      <c r="E1820">
        <v>463</v>
      </c>
      <c r="F1820">
        <v>51</v>
      </c>
      <c r="G1820" s="1">
        <v>42740</v>
      </c>
      <c r="H1820">
        <v>1</v>
      </c>
      <c r="I1820">
        <v>229.579026</v>
      </c>
      <c r="J1820">
        <v>-1</v>
      </c>
      <c r="N1820" s="25" t="s">
        <v>3764</v>
      </c>
      <c r="O1820" s="25" t="s">
        <v>3765</v>
      </c>
      <c r="P1820" s="26"/>
      <c r="Q1820" s="25" t="s">
        <v>159</v>
      </c>
      <c r="R1820" s="25" t="s">
        <v>348</v>
      </c>
    </row>
    <row r="1821" spans="1:18" x14ac:dyDescent="0.25">
      <c r="A1821">
        <v>28460</v>
      </c>
      <c r="B1821" t="s">
        <v>113</v>
      </c>
      <c r="C1821" t="s">
        <v>114</v>
      </c>
      <c r="D1821" t="s">
        <v>34</v>
      </c>
      <c r="E1821">
        <v>40</v>
      </c>
      <c r="F1821">
        <v>51</v>
      </c>
      <c r="G1821" s="1">
        <v>42740</v>
      </c>
      <c r="H1821">
        <v>1</v>
      </c>
      <c r="I1821">
        <v>289.44943799999999</v>
      </c>
      <c r="J1821">
        <v>-1</v>
      </c>
      <c r="N1821" s="27" t="s">
        <v>3766</v>
      </c>
      <c r="O1821" s="27" t="s">
        <v>3767</v>
      </c>
      <c r="P1821" s="28"/>
      <c r="Q1821" s="27" t="s">
        <v>33</v>
      </c>
      <c r="R1821" s="27" t="s">
        <v>349</v>
      </c>
    </row>
    <row r="1822" spans="1:18" x14ac:dyDescent="0.25">
      <c r="A1822">
        <v>28459</v>
      </c>
      <c r="B1822" t="s">
        <v>503</v>
      </c>
      <c r="C1822" t="s">
        <v>504</v>
      </c>
      <c r="D1822" t="s">
        <v>122</v>
      </c>
      <c r="E1822">
        <v>40</v>
      </c>
      <c r="F1822">
        <v>51</v>
      </c>
      <c r="G1822" s="1">
        <v>42740</v>
      </c>
      <c r="H1822">
        <v>1</v>
      </c>
      <c r="I1822">
        <v>167.016854</v>
      </c>
      <c r="J1822">
        <v>-1</v>
      </c>
      <c r="N1822" s="25" t="s">
        <v>3768</v>
      </c>
      <c r="O1822" s="25" t="s">
        <v>3769</v>
      </c>
      <c r="P1822" s="26"/>
      <c r="Q1822" s="25" t="s">
        <v>33</v>
      </c>
      <c r="R1822" s="25" t="s">
        <v>349</v>
      </c>
    </row>
    <row r="1823" spans="1:18" x14ac:dyDescent="0.25">
      <c r="A1823">
        <v>28458</v>
      </c>
      <c r="B1823" t="s">
        <v>139</v>
      </c>
      <c r="C1823" t="s">
        <v>140</v>
      </c>
      <c r="D1823" t="s">
        <v>34</v>
      </c>
      <c r="E1823">
        <v>223</v>
      </c>
      <c r="F1823">
        <v>51</v>
      </c>
      <c r="G1823" s="1">
        <v>42740</v>
      </c>
      <c r="H1823">
        <v>1</v>
      </c>
      <c r="I1823">
        <v>229.579026</v>
      </c>
      <c r="J1823">
        <v>-2</v>
      </c>
      <c r="N1823" s="27" t="s">
        <v>3770</v>
      </c>
      <c r="O1823" s="27" t="s">
        <v>3771</v>
      </c>
      <c r="P1823" s="28"/>
      <c r="Q1823" s="27" t="s">
        <v>74</v>
      </c>
      <c r="R1823" s="27" t="s">
        <v>339</v>
      </c>
    </row>
    <row r="1824" spans="1:18" x14ac:dyDescent="0.25">
      <c r="A1824">
        <v>28457</v>
      </c>
      <c r="B1824" t="s">
        <v>238</v>
      </c>
      <c r="C1824" t="s">
        <v>237</v>
      </c>
      <c r="D1824" t="s">
        <v>17</v>
      </c>
      <c r="E1824">
        <v>18</v>
      </c>
      <c r="F1824">
        <v>51</v>
      </c>
      <c r="G1824" s="1">
        <v>42740</v>
      </c>
      <c r="I1824">
        <v>22</v>
      </c>
      <c r="J1824">
        <v>-1</v>
      </c>
      <c r="N1824" s="25" t="s">
        <v>3772</v>
      </c>
      <c r="O1824" s="25" t="s">
        <v>3773</v>
      </c>
      <c r="P1824" s="26"/>
      <c r="Q1824" s="25" t="s">
        <v>17</v>
      </c>
      <c r="R1824" s="25" t="s">
        <v>339</v>
      </c>
    </row>
    <row r="1825" spans="1:18" x14ac:dyDescent="0.25">
      <c r="A1825">
        <v>28457</v>
      </c>
      <c r="B1825" t="s">
        <v>51</v>
      </c>
      <c r="C1825" t="s">
        <v>52</v>
      </c>
      <c r="D1825" t="s">
        <v>17</v>
      </c>
      <c r="E1825">
        <v>18</v>
      </c>
      <c r="F1825">
        <v>51</v>
      </c>
      <c r="G1825" s="1">
        <v>42740</v>
      </c>
      <c r="I1825">
        <v>12</v>
      </c>
      <c r="J1825">
        <v>-1</v>
      </c>
      <c r="N1825" s="27" t="s">
        <v>3774</v>
      </c>
      <c r="O1825" s="27" t="s">
        <v>3775</v>
      </c>
      <c r="P1825" s="28"/>
      <c r="Q1825" s="27" t="s">
        <v>33</v>
      </c>
      <c r="R1825" s="27" t="s">
        <v>349</v>
      </c>
    </row>
    <row r="1826" spans="1:18" x14ac:dyDescent="0.25">
      <c r="A1826">
        <v>28457</v>
      </c>
      <c r="B1826" t="s">
        <v>62</v>
      </c>
      <c r="C1826" t="s">
        <v>63</v>
      </c>
      <c r="D1826" t="s">
        <v>50</v>
      </c>
      <c r="E1826">
        <v>18</v>
      </c>
      <c r="F1826">
        <v>51</v>
      </c>
      <c r="G1826" s="1">
        <v>42740</v>
      </c>
      <c r="I1826">
        <v>115</v>
      </c>
      <c r="J1826">
        <v>-2</v>
      </c>
      <c r="N1826" s="25" t="s">
        <v>790</v>
      </c>
      <c r="O1826" s="25" t="s">
        <v>791</v>
      </c>
      <c r="P1826" s="26"/>
      <c r="Q1826" s="25" t="s">
        <v>74</v>
      </c>
      <c r="R1826" s="25" t="s">
        <v>339</v>
      </c>
    </row>
    <row r="1827" spans="1:18" x14ac:dyDescent="0.25">
      <c r="A1827">
        <v>28456</v>
      </c>
      <c r="B1827" t="s">
        <v>151</v>
      </c>
      <c r="C1827" t="s">
        <v>152</v>
      </c>
      <c r="D1827" t="s">
        <v>34</v>
      </c>
      <c r="E1827">
        <v>6</v>
      </c>
      <c r="F1827">
        <v>51</v>
      </c>
      <c r="G1827" s="1">
        <v>42740</v>
      </c>
      <c r="H1827">
        <v>1</v>
      </c>
      <c r="I1827">
        <v>149.68137999999999</v>
      </c>
      <c r="J1827">
        <v>-1</v>
      </c>
      <c r="N1827" s="27" t="s">
        <v>3776</v>
      </c>
      <c r="O1827" s="27" t="s">
        <v>3777</v>
      </c>
      <c r="P1827" s="28"/>
      <c r="Q1827" s="27" t="s">
        <v>17</v>
      </c>
      <c r="R1827" s="27" t="s">
        <v>339</v>
      </c>
    </row>
    <row r="1828" spans="1:18" x14ac:dyDescent="0.25">
      <c r="A1828">
        <v>28455</v>
      </c>
      <c r="B1828" t="s">
        <v>256</v>
      </c>
      <c r="C1828" t="s">
        <v>257</v>
      </c>
      <c r="D1828" t="s">
        <v>34</v>
      </c>
      <c r="E1828" t="s">
        <v>64</v>
      </c>
      <c r="F1828">
        <v>51</v>
      </c>
      <c r="G1828" s="1">
        <v>42740</v>
      </c>
      <c r="H1828">
        <v>1</v>
      </c>
      <c r="I1828">
        <v>355.24831499999999</v>
      </c>
      <c r="J1828">
        <v>-1</v>
      </c>
      <c r="N1828" s="25" t="s">
        <v>3778</v>
      </c>
      <c r="O1828" s="25" t="s">
        <v>3779</v>
      </c>
      <c r="P1828" s="26"/>
      <c r="Q1828" s="25" t="s">
        <v>50</v>
      </c>
      <c r="R1828" s="25" t="s">
        <v>350</v>
      </c>
    </row>
    <row r="1829" spans="1:18" x14ac:dyDescent="0.25">
      <c r="A1829">
        <v>28455</v>
      </c>
      <c r="B1829" t="s">
        <v>220</v>
      </c>
      <c r="C1829" t="s">
        <v>221</v>
      </c>
      <c r="D1829" t="s">
        <v>34</v>
      </c>
      <c r="E1829" t="s">
        <v>64</v>
      </c>
      <c r="F1829">
        <v>51</v>
      </c>
      <c r="G1829" s="1">
        <v>42740</v>
      </c>
      <c r="H1829">
        <v>1</v>
      </c>
      <c r="I1829">
        <v>355.24831499999999</v>
      </c>
      <c r="J1829">
        <v>-1</v>
      </c>
      <c r="N1829" s="27" t="s">
        <v>3780</v>
      </c>
      <c r="O1829" s="27" t="s">
        <v>3781</v>
      </c>
      <c r="P1829" s="28"/>
      <c r="Q1829" s="27" t="s">
        <v>193</v>
      </c>
      <c r="R1829" s="27" t="s">
        <v>350</v>
      </c>
    </row>
    <row r="1830" spans="1:18" x14ac:dyDescent="0.25">
      <c r="A1830">
        <v>28455</v>
      </c>
      <c r="B1830" t="s">
        <v>258</v>
      </c>
      <c r="C1830" t="s">
        <v>259</v>
      </c>
      <c r="D1830" t="s">
        <v>34</v>
      </c>
      <c r="E1830" t="s">
        <v>64</v>
      </c>
      <c r="F1830">
        <v>51</v>
      </c>
      <c r="G1830" s="1">
        <v>42740</v>
      </c>
      <c r="H1830">
        <v>1</v>
      </c>
      <c r="I1830">
        <v>355.24831499999999</v>
      </c>
      <c r="J1830">
        <v>-1</v>
      </c>
      <c r="N1830" s="25" t="s">
        <v>3782</v>
      </c>
      <c r="O1830" s="25" t="s">
        <v>3783</v>
      </c>
      <c r="P1830" s="26"/>
      <c r="Q1830" s="25" t="s">
        <v>10</v>
      </c>
      <c r="R1830" s="25" t="s">
        <v>351</v>
      </c>
    </row>
    <row r="1831" spans="1:18" x14ac:dyDescent="0.25">
      <c r="A1831">
        <v>28455</v>
      </c>
      <c r="B1831" t="s">
        <v>254</v>
      </c>
      <c r="C1831" t="s">
        <v>255</v>
      </c>
      <c r="D1831" t="s">
        <v>34</v>
      </c>
      <c r="E1831" t="s">
        <v>64</v>
      </c>
      <c r="F1831">
        <v>51</v>
      </c>
      <c r="G1831" s="1">
        <v>42740</v>
      </c>
      <c r="H1831">
        <v>1</v>
      </c>
      <c r="I1831">
        <v>355.24831499999999</v>
      </c>
      <c r="J1831">
        <v>-1</v>
      </c>
      <c r="N1831" s="27" t="s">
        <v>3784</v>
      </c>
      <c r="O1831" s="27" t="s">
        <v>3785</v>
      </c>
      <c r="P1831" s="28"/>
      <c r="Q1831" s="27" t="s">
        <v>159</v>
      </c>
      <c r="R1831" s="27" t="s">
        <v>348</v>
      </c>
    </row>
    <row r="1832" spans="1:18" x14ac:dyDescent="0.25">
      <c r="A1832">
        <v>28454</v>
      </c>
      <c r="B1832" t="s">
        <v>214</v>
      </c>
      <c r="C1832" t="s">
        <v>215</v>
      </c>
      <c r="D1832" t="s">
        <v>17</v>
      </c>
      <c r="E1832">
        <v>160</v>
      </c>
      <c r="F1832">
        <v>51</v>
      </c>
      <c r="G1832" s="1">
        <v>42740</v>
      </c>
      <c r="I1832">
        <v>12</v>
      </c>
      <c r="J1832">
        <v>-1</v>
      </c>
      <c r="N1832" s="25" t="s">
        <v>3786</v>
      </c>
      <c r="O1832" s="25" t="s">
        <v>3787</v>
      </c>
      <c r="P1832" s="26"/>
      <c r="Q1832" s="25" t="s">
        <v>50</v>
      </c>
      <c r="R1832" s="25" t="s">
        <v>350</v>
      </c>
    </row>
    <row r="1833" spans="1:18" x14ac:dyDescent="0.25">
      <c r="A1833">
        <v>28454</v>
      </c>
      <c r="B1833" t="s">
        <v>216</v>
      </c>
      <c r="C1833" t="s">
        <v>217</v>
      </c>
      <c r="D1833" t="s">
        <v>17</v>
      </c>
      <c r="E1833">
        <v>160</v>
      </c>
      <c r="F1833">
        <v>51</v>
      </c>
      <c r="G1833" s="1">
        <v>42740</v>
      </c>
      <c r="I1833">
        <v>12</v>
      </c>
      <c r="J1833">
        <v>-1</v>
      </c>
      <c r="N1833" s="27" t="s">
        <v>3788</v>
      </c>
      <c r="O1833" s="27" t="s">
        <v>1492</v>
      </c>
      <c r="P1833" s="28"/>
      <c r="Q1833" s="27" t="s">
        <v>1466</v>
      </c>
      <c r="R1833" s="27" t="s">
        <v>350</v>
      </c>
    </row>
    <row r="1834" spans="1:18" x14ac:dyDescent="0.25">
      <c r="A1834">
        <v>28454</v>
      </c>
      <c r="B1834" t="s">
        <v>89</v>
      </c>
      <c r="C1834" t="s">
        <v>90</v>
      </c>
      <c r="D1834" t="s">
        <v>17</v>
      </c>
      <c r="E1834">
        <v>160</v>
      </c>
      <c r="F1834">
        <v>51</v>
      </c>
      <c r="G1834" s="1">
        <v>42740</v>
      </c>
      <c r="I1834">
        <v>12</v>
      </c>
      <c r="J1834">
        <v>-1</v>
      </c>
      <c r="N1834" s="25" t="s">
        <v>3789</v>
      </c>
      <c r="O1834" s="25" t="s">
        <v>3790</v>
      </c>
      <c r="P1834" s="26"/>
      <c r="Q1834" s="25" t="s">
        <v>1466</v>
      </c>
      <c r="R1834" s="25" t="s">
        <v>350</v>
      </c>
    </row>
    <row r="1835" spans="1:18" x14ac:dyDescent="0.25">
      <c r="A1835">
        <v>28454</v>
      </c>
      <c r="B1835" t="s">
        <v>51</v>
      </c>
      <c r="C1835" t="s">
        <v>52</v>
      </c>
      <c r="D1835" t="s">
        <v>17</v>
      </c>
      <c r="E1835">
        <v>160</v>
      </c>
      <c r="F1835">
        <v>51</v>
      </c>
      <c r="G1835" s="1">
        <v>42740</v>
      </c>
      <c r="I1835">
        <v>12</v>
      </c>
      <c r="J1835">
        <v>-1</v>
      </c>
      <c r="N1835" s="27" t="s">
        <v>3791</v>
      </c>
      <c r="O1835" s="27" t="s">
        <v>3792</v>
      </c>
      <c r="P1835" s="28"/>
      <c r="Q1835" s="27" t="s">
        <v>74</v>
      </c>
      <c r="R1835" s="27" t="s">
        <v>339</v>
      </c>
    </row>
    <row r="1836" spans="1:18" x14ac:dyDescent="0.25">
      <c r="A1836">
        <v>28453</v>
      </c>
      <c r="B1836" t="s">
        <v>149</v>
      </c>
      <c r="C1836" t="s">
        <v>150</v>
      </c>
      <c r="D1836" t="s">
        <v>33</v>
      </c>
      <c r="E1836">
        <v>99</v>
      </c>
      <c r="F1836">
        <v>51</v>
      </c>
      <c r="G1836" s="1">
        <v>42740</v>
      </c>
      <c r="I1836">
        <v>315.75</v>
      </c>
      <c r="J1836">
        <v>-4</v>
      </c>
      <c r="N1836" s="25" t="s">
        <v>3793</v>
      </c>
      <c r="O1836" s="25" t="s">
        <v>3794</v>
      </c>
      <c r="P1836" s="26"/>
      <c r="Q1836" s="25" t="s">
        <v>74</v>
      </c>
      <c r="R1836" s="25" t="s">
        <v>339</v>
      </c>
    </row>
    <row r="1837" spans="1:18" x14ac:dyDescent="0.25">
      <c r="A1837">
        <v>28452</v>
      </c>
      <c r="B1837" t="s">
        <v>486</v>
      </c>
      <c r="C1837" t="s">
        <v>487</v>
      </c>
      <c r="D1837" t="s">
        <v>97</v>
      </c>
      <c r="E1837" t="s">
        <v>64</v>
      </c>
      <c r="F1837">
        <v>51</v>
      </c>
      <c r="G1837" s="1">
        <v>42740</v>
      </c>
      <c r="I1837">
        <v>167.21741599999999</v>
      </c>
      <c r="J1837">
        <v>-1</v>
      </c>
      <c r="N1837" s="27" t="s">
        <v>3795</v>
      </c>
      <c r="O1837" s="27" t="s">
        <v>3796</v>
      </c>
      <c r="P1837" s="28"/>
      <c r="Q1837" s="27" t="s">
        <v>268</v>
      </c>
      <c r="R1837" s="27" t="s">
        <v>47</v>
      </c>
    </row>
    <row r="1838" spans="1:18" x14ac:dyDescent="0.25">
      <c r="A1838">
        <v>28451</v>
      </c>
      <c r="B1838" t="s">
        <v>997</v>
      </c>
      <c r="C1838" t="s">
        <v>998</v>
      </c>
      <c r="D1838" t="s">
        <v>268</v>
      </c>
      <c r="E1838" t="s">
        <v>64</v>
      </c>
      <c r="F1838">
        <v>51</v>
      </c>
      <c r="G1838" s="1">
        <v>42740</v>
      </c>
      <c r="I1838">
        <v>450.43103500000001</v>
      </c>
      <c r="J1838">
        <v>-1</v>
      </c>
      <c r="N1838" s="25" t="s">
        <v>3797</v>
      </c>
      <c r="O1838" s="25" t="s">
        <v>3798</v>
      </c>
      <c r="P1838" s="26"/>
      <c r="Q1838" s="25" t="s">
        <v>33</v>
      </c>
      <c r="R1838" s="25" t="s">
        <v>349</v>
      </c>
    </row>
    <row r="1839" spans="1:18" x14ac:dyDescent="0.25">
      <c r="A1839">
        <v>28451</v>
      </c>
      <c r="B1839" t="s">
        <v>999</v>
      </c>
      <c r="C1839" t="s">
        <v>1000</v>
      </c>
      <c r="D1839" t="s">
        <v>268</v>
      </c>
      <c r="E1839" t="s">
        <v>64</v>
      </c>
      <c r="F1839">
        <v>51</v>
      </c>
      <c r="G1839" s="1">
        <v>42740</v>
      </c>
      <c r="I1839">
        <v>322.413793</v>
      </c>
      <c r="J1839">
        <v>-2</v>
      </c>
      <c r="N1839" s="27" t="s">
        <v>3799</v>
      </c>
      <c r="O1839" s="27" t="s">
        <v>3800</v>
      </c>
      <c r="P1839" s="28"/>
      <c r="Q1839" s="27" t="s">
        <v>1466</v>
      </c>
      <c r="R1839" s="27" t="s">
        <v>350</v>
      </c>
    </row>
    <row r="1840" spans="1:18" x14ac:dyDescent="0.25">
      <c r="A1840">
        <v>28450</v>
      </c>
      <c r="B1840" t="s">
        <v>457</v>
      </c>
      <c r="C1840" t="s">
        <v>458</v>
      </c>
      <c r="D1840" t="s">
        <v>34</v>
      </c>
      <c r="E1840">
        <v>295</v>
      </c>
      <c r="F1840">
        <v>51</v>
      </c>
      <c r="G1840" s="1">
        <v>42740</v>
      </c>
      <c r="H1840">
        <v>1</v>
      </c>
      <c r="I1840">
        <v>167.251204</v>
      </c>
      <c r="J1840">
        <v>-1</v>
      </c>
      <c r="N1840" s="25" t="s">
        <v>3801</v>
      </c>
      <c r="O1840" s="25" t="s">
        <v>3802</v>
      </c>
      <c r="P1840" s="26"/>
      <c r="Q1840" s="25" t="s">
        <v>384</v>
      </c>
      <c r="R1840" s="25" t="s">
        <v>47</v>
      </c>
    </row>
    <row r="1841" spans="1:18" x14ac:dyDescent="0.25">
      <c r="A1841">
        <v>28450</v>
      </c>
      <c r="B1841" t="s">
        <v>26</v>
      </c>
      <c r="C1841" t="s">
        <v>27</v>
      </c>
      <c r="D1841" t="s">
        <v>28</v>
      </c>
      <c r="E1841">
        <v>295</v>
      </c>
      <c r="F1841">
        <v>51</v>
      </c>
      <c r="G1841" s="1">
        <v>42740</v>
      </c>
      <c r="H1841">
        <v>1</v>
      </c>
      <c r="I1841">
        <v>4.1594800000000003</v>
      </c>
      <c r="J1841">
        <v>-3</v>
      </c>
      <c r="N1841" s="27" t="s">
        <v>3803</v>
      </c>
      <c r="O1841" s="27" t="s">
        <v>3804</v>
      </c>
      <c r="P1841" s="28"/>
      <c r="Q1841" s="27" t="s">
        <v>50</v>
      </c>
      <c r="R1841" s="27" t="s">
        <v>350</v>
      </c>
    </row>
    <row r="1842" spans="1:18" x14ac:dyDescent="0.25">
      <c r="A1842">
        <v>28450</v>
      </c>
      <c r="B1842" t="s">
        <v>191</v>
      </c>
      <c r="C1842" t="s">
        <v>192</v>
      </c>
      <c r="D1842" t="s">
        <v>193</v>
      </c>
      <c r="E1842">
        <v>295</v>
      </c>
      <c r="F1842">
        <v>51</v>
      </c>
      <c r="G1842" s="1">
        <v>42740</v>
      </c>
      <c r="H1842">
        <v>1</v>
      </c>
      <c r="I1842">
        <v>33.68</v>
      </c>
      <c r="J1842">
        <v>-1</v>
      </c>
      <c r="N1842" s="25" t="s">
        <v>3805</v>
      </c>
      <c r="O1842" s="25" t="s">
        <v>3806</v>
      </c>
      <c r="P1842" s="26"/>
      <c r="Q1842" s="25" t="s">
        <v>1810</v>
      </c>
      <c r="R1842" s="25" t="s">
        <v>339</v>
      </c>
    </row>
    <row r="1843" spans="1:18" x14ac:dyDescent="0.25">
      <c r="A1843">
        <v>28450</v>
      </c>
      <c r="B1843" t="s">
        <v>509</v>
      </c>
      <c r="C1843" t="s">
        <v>510</v>
      </c>
      <c r="D1843" t="s">
        <v>193</v>
      </c>
      <c r="E1843">
        <v>295</v>
      </c>
      <c r="F1843">
        <v>51</v>
      </c>
      <c r="G1843" s="1">
        <v>42740</v>
      </c>
      <c r="H1843">
        <v>1</v>
      </c>
      <c r="I1843">
        <v>44.204999999999998</v>
      </c>
      <c r="J1843">
        <v>-2</v>
      </c>
      <c r="N1843" s="27" t="s">
        <v>3807</v>
      </c>
      <c r="O1843" s="27" t="s">
        <v>3808</v>
      </c>
      <c r="P1843" s="28"/>
      <c r="Q1843" s="27" t="s">
        <v>74</v>
      </c>
      <c r="R1843" s="27" t="s">
        <v>339</v>
      </c>
    </row>
    <row r="1844" spans="1:18" x14ac:dyDescent="0.25">
      <c r="A1844">
        <v>28450</v>
      </c>
      <c r="B1844" t="s">
        <v>155</v>
      </c>
      <c r="C1844" t="s">
        <v>156</v>
      </c>
      <c r="D1844" t="s">
        <v>100</v>
      </c>
      <c r="E1844">
        <v>295</v>
      </c>
      <c r="F1844">
        <v>51</v>
      </c>
      <c r="G1844" s="1">
        <v>42740</v>
      </c>
      <c r="H1844">
        <v>1</v>
      </c>
      <c r="I1844">
        <v>199.564525</v>
      </c>
      <c r="J1844">
        <v>-1</v>
      </c>
      <c r="N1844" s="25" t="s">
        <v>3809</v>
      </c>
      <c r="O1844" s="25" t="s">
        <v>3810</v>
      </c>
      <c r="P1844" s="26"/>
      <c r="Q1844" s="25" t="s">
        <v>74</v>
      </c>
      <c r="R1844" s="25" t="s">
        <v>339</v>
      </c>
    </row>
    <row r="1845" spans="1:18" x14ac:dyDescent="0.25">
      <c r="A1845">
        <v>28450</v>
      </c>
      <c r="B1845" t="s">
        <v>445</v>
      </c>
      <c r="C1845" t="s">
        <v>170</v>
      </c>
      <c r="D1845" t="s">
        <v>97</v>
      </c>
      <c r="E1845">
        <v>295</v>
      </c>
      <c r="F1845">
        <v>51</v>
      </c>
      <c r="G1845" s="1">
        <v>42740</v>
      </c>
      <c r="H1845">
        <v>1</v>
      </c>
      <c r="I1845">
        <v>133.04073</v>
      </c>
      <c r="J1845">
        <v>-1</v>
      </c>
      <c r="N1845" s="27" t="s">
        <v>3811</v>
      </c>
      <c r="O1845" s="27" t="s">
        <v>3812</v>
      </c>
      <c r="P1845" s="28"/>
      <c r="Q1845" s="27" t="s">
        <v>117</v>
      </c>
      <c r="R1845" s="27" t="s">
        <v>350</v>
      </c>
    </row>
    <row r="1846" spans="1:18" x14ac:dyDescent="0.25">
      <c r="A1846">
        <v>28449</v>
      </c>
      <c r="B1846" t="s">
        <v>118</v>
      </c>
      <c r="C1846" t="s">
        <v>119</v>
      </c>
      <c r="D1846" t="s">
        <v>21</v>
      </c>
      <c r="E1846">
        <v>33</v>
      </c>
      <c r="F1846">
        <v>51</v>
      </c>
      <c r="G1846" s="1">
        <v>42740</v>
      </c>
      <c r="H1846">
        <v>1</v>
      </c>
      <c r="I1846">
        <v>213.00284500000001</v>
      </c>
      <c r="J1846">
        <v>-4</v>
      </c>
      <c r="N1846" s="25" t="s">
        <v>3813</v>
      </c>
      <c r="O1846" s="25" t="s">
        <v>3814</v>
      </c>
      <c r="P1846" s="26"/>
      <c r="Q1846" s="25" t="s">
        <v>74</v>
      </c>
      <c r="R1846" s="25" t="s">
        <v>339</v>
      </c>
    </row>
    <row r="1847" spans="1:18" x14ac:dyDescent="0.25">
      <c r="A1847">
        <v>28448</v>
      </c>
      <c r="B1847" t="s">
        <v>486</v>
      </c>
      <c r="C1847" t="s">
        <v>487</v>
      </c>
      <c r="D1847" t="s">
        <v>97</v>
      </c>
      <c r="E1847">
        <v>105</v>
      </c>
      <c r="F1847">
        <v>51</v>
      </c>
      <c r="G1847" s="1">
        <v>42740</v>
      </c>
      <c r="H1847">
        <v>1</v>
      </c>
      <c r="I1847">
        <v>119.441011</v>
      </c>
      <c r="J1847">
        <v>-1</v>
      </c>
      <c r="N1847" s="27" t="s">
        <v>3815</v>
      </c>
      <c r="O1847" s="27" t="s">
        <v>3816</v>
      </c>
      <c r="P1847" s="28"/>
      <c r="Q1847" s="27" t="s">
        <v>50</v>
      </c>
      <c r="R1847" s="27" t="s">
        <v>350</v>
      </c>
    </row>
    <row r="1848" spans="1:18" x14ac:dyDescent="0.25">
      <c r="A1848">
        <v>28447</v>
      </c>
      <c r="B1848" t="s">
        <v>486</v>
      </c>
      <c r="C1848" t="s">
        <v>487</v>
      </c>
      <c r="D1848" t="s">
        <v>97</v>
      </c>
      <c r="E1848">
        <v>105</v>
      </c>
      <c r="F1848">
        <v>51</v>
      </c>
      <c r="G1848" s="1">
        <v>42740</v>
      </c>
      <c r="H1848">
        <v>1</v>
      </c>
      <c r="I1848">
        <v>119.441011</v>
      </c>
      <c r="J1848">
        <v>-2</v>
      </c>
      <c r="N1848" s="25" t="s">
        <v>3817</v>
      </c>
      <c r="O1848" s="25" t="s">
        <v>3818</v>
      </c>
      <c r="P1848" s="26"/>
      <c r="Q1848" s="25" t="s">
        <v>74</v>
      </c>
      <c r="R1848" s="25" t="s">
        <v>339</v>
      </c>
    </row>
    <row r="1849" spans="1:18" x14ac:dyDescent="0.25">
      <c r="A1849">
        <v>28446</v>
      </c>
      <c r="B1849" t="s">
        <v>131</v>
      </c>
      <c r="C1849" t="s">
        <v>132</v>
      </c>
      <c r="D1849" t="s">
        <v>21</v>
      </c>
      <c r="E1849" t="s">
        <v>64</v>
      </c>
      <c r="F1849">
        <v>51</v>
      </c>
      <c r="G1849" s="1">
        <v>42740</v>
      </c>
      <c r="I1849">
        <v>81.088809999999995</v>
      </c>
      <c r="J1849">
        <v>-1</v>
      </c>
      <c r="N1849" s="27" t="s">
        <v>3819</v>
      </c>
      <c r="O1849" s="27" t="s">
        <v>3820</v>
      </c>
      <c r="P1849" s="28"/>
      <c r="Q1849" s="27" t="s">
        <v>47</v>
      </c>
      <c r="R1849" s="27" t="s">
        <v>47</v>
      </c>
    </row>
    <row r="1850" spans="1:18" x14ac:dyDescent="0.25">
      <c r="A1850">
        <v>28445</v>
      </c>
      <c r="B1850" t="s">
        <v>252</v>
      </c>
      <c r="C1850" t="s">
        <v>253</v>
      </c>
      <c r="D1850" t="s">
        <v>34</v>
      </c>
      <c r="E1850" t="s">
        <v>64</v>
      </c>
      <c r="F1850">
        <v>51</v>
      </c>
      <c r="G1850" s="1">
        <v>42739</v>
      </c>
      <c r="I1850">
        <v>334.65558099999998</v>
      </c>
      <c r="J1850">
        <v>-1</v>
      </c>
      <c r="N1850" s="25" t="s">
        <v>3821</v>
      </c>
      <c r="O1850" s="25" t="s">
        <v>3822</v>
      </c>
      <c r="P1850" s="26"/>
      <c r="Q1850" s="25" t="s">
        <v>50</v>
      </c>
      <c r="R1850" s="25" t="s">
        <v>350</v>
      </c>
    </row>
    <row r="1851" spans="1:18" x14ac:dyDescent="0.25">
      <c r="A1851">
        <v>28444</v>
      </c>
      <c r="B1851" t="s">
        <v>203</v>
      </c>
      <c r="C1851" t="s">
        <v>204</v>
      </c>
      <c r="D1851" t="s">
        <v>100</v>
      </c>
      <c r="E1851">
        <v>16</v>
      </c>
      <c r="F1851">
        <v>51</v>
      </c>
      <c r="G1851" s="1">
        <v>42739</v>
      </c>
      <c r="I1851">
        <v>250.02348000000001</v>
      </c>
      <c r="J1851">
        <v>-3</v>
      </c>
      <c r="N1851" s="27" t="s">
        <v>3823</v>
      </c>
      <c r="O1851" s="27" t="s">
        <v>3824</v>
      </c>
      <c r="P1851" s="28"/>
      <c r="Q1851" s="27" t="s">
        <v>50</v>
      </c>
      <c r="R1851" s="27" t="s">
        <v>350</v>
      </c>
    </row>
    <row r="1852" spans="1:18" x14ac:dyDescent="0.25">
      <c r="A1852">
        <v>28443</v>
      </c>
      <c r="B1852" t="s">
        <v>179</v>
      </c>
      <c r="C1852" t="s">
        <v>180</v>
      </c>
      <c r="D1852" t="s">
        <v>21</v>
      </c>
      <c r="E1852">
        <v>44</v>
      </c>
      <c r="F1852">
        <v>51</v>
      </c>
      <c r="G1852" s="1">
        <v>42739</v>
      </c>
      <c r="I1852">
        <v>148.46407099999999</v>
      </c>
      <c r="J1852">
        <v>-1</v>
      </c>
      <c r="N1852" s="25" t="s">
        <v>3825</v>
      </c>
      <c r="O1852" s="25" t="s">
        <v>3826</v>
      </c>
      <c r="P1852" s="26"/>
      <c r="Q1852" s="25" t="s">
        <v>74</v>
      </c>
      <c r="R1852" s="25" t="s">
        <v>339</v>
      </c>
    </row>
    <row r="1853" spans="1:18" x14ac:dyDescent="0.25">
      <c r="A1853">
        <v>28442</v>
      </c>
      <c r="B1853" t="s">
        <v>118</v>
      </c>
      <c r="C1853" t="s">
        <v>119</v>
      </c>
      <c r="D1853" t="s">
        <v>21</v>
      </c>
      <c r="E1853">
        <v>21</v>
      </c>
      <c r="F1853">
        <v>51</v>
      </c>
      <c r="G1853" s="1">
        <v>42739</v>
      </c>
      <c r="H1853">
        <v>1</v>
      </c>
      <c r="I1853">
        <v>213.00284500000001</v>
      </c>
      <c r="J1853">
        <v>-1</v>
      </c>
      <c r="N1853" s="27" t="s">
        <v>3827</v>
      </c>
      <c r="O1853" s="27" t="s">
        <v>3828</v>
      </c>
      <c r="P1853" s="28"/>
      <c r="Q1853" s="27" t="s">
        <v>3116</v>
      </c>
      <c r="R1853" s="27" t="s">
        <v>350</v>
      </c>
    </row>
    <row r="1854" spans="1:18" x14ac:dyDescent="0.25">
      <c r="A1854">
        <v>28442</v>
      </c>
      <c r="B1854" t="s">
        <v>203</v>
      </c>
      <c r="C1854" t="s">
        <v>204</v>
      </c>
      <c r="D1854" t="s">
        <v>100</v>
      </c>
      <c r="E1854">
        <v>21</v>
      </c>
      <c r="F1854">
        <v>51</v>
      </c>
      <c r="G1854" s="1">
        <v>42739</v>
      </c>
      <c r="H1854">
        <v>1</v>
      </c>
      <c r="I1854">
        <v>252.99995000000001</v>
      </c>
      <c r="J1854">
        <v>-1</v>
      </c>
      <c r="N1854" s="25" t="s">
        <v>3829</v>
      </c>
      <c r="O1854" s="25" t="s">
        <v>3830</v>
      </c>
      <c r="P1854" s="26"/>
      <c r="Q1854" s="25" t="s">
        <v>1466</v>
      </c>
      <c r="R1854" s="25" t="s">
        <v>350</v>
      </c>
    </row>
    <row r="1855" spans="1:18" x14ac:dyDescent="0.25">
      <c r="A1855">
        <v>28442</v>
      </c>
      <c r="B1855" t="s">
        <v>260</v>
      </c>
      <c r="C1855" t="s">
        <v>261</v>
      </c>
      <c r="D1855" t="s">
        <v>117</v>
      </c>
      <c r="E1855">
        <v>21</v>
      </c>
      <c r="F1855">
        <v>51</v>
      </c>
      <c r="G1855" s="1">
        <v>42739</v>
      </c>
      <c r="H1855">
        <v>1</v>
      </c>
      <c r="I1855">
        <v>42.1</v>
      </c>
      <c r="J1855">
        <v>-4</v>
      </c>
      <c r="N1855" s="27" t="s">
        <v>3831</v>
      </c>
      <c r="O1855" s="27" t="s">
        <v>3832</v>
      </c>
      <c r="P1855" s="28"/>
      <c r="Q1855" s="27" t="s">
        <v>74</v>
      </c>
      <c r="R1855" s="27" t="s">
        <v>339</v>
      </c>
    </row>
    <row r="1856" spans="1:18" x14ac:dyDescent="0.25">
      <c r="A1856">
        <v>28442</v>
      </c>
      <c r="B1856" t="s">
        <v>62</v>
      </c>
      <c r="C1856" t="s">
        <v>63</v>
      </c>
      <c r="D1856" t="s">
        <v>50</v>
      </c>
      <c r="E1856">
        <v>21</v>
      </c>
      <c r="F1856">
        <v>51</v>
      </c>
      <c r="G1856" s="1">
        <v>42739</v>
      </c>
      <c r="H1856">
        <v>1</v>
      </c>
      <c r="I1856">
        <v>115</v>
      </c>
      <c r="J1856">
        <v>-2</v>
      </c>
      <c r="N1856" s="25" t="s">
        <v>3833</v>
      </c>
      <c r="O1856" s="25" t="s">
        <v>3781</v>
      </c>
      <c r="P1856" s="26"/>
      <c r="Q1856" s="25" t="s">
        <v>193</v>
      </c>
      <c r="R1856" s="25" t="s">
        <v>350</v>
      </c>
    </row>
    <row r="1857" spans="1:18" x14ac:dyDescent="0.25">
      <c r="A1857">
        <v>28441</v>
      </c>
      <c r="B1857" t="s">
        <v>151</v>
      </c>
      <c r="C1857" t="s">
        <v>152</v>
      </c>
      <c r="D1857" t="s">
        <v>34</v>
      </c>
      <c r="E1857" t="s">
        <v>64</v>
      </c>
      <c r="F1857">
        <v>51</v>
      </c>
      <c r="G1857" s="1">
        <v>42739</v>
      </c>
      <c r="H1857">
        <v>1</v>
      </c>
      <c r="I1857">
        <v>209.553933</v>
      </c>
      <c r="J1857">
        <v>-1</v>
      </c>
      <c r="N1857" s="27" t="s">
        <v>3834</v>
      </c>
      <c r="O1857" s="27" t="s">
        <v>3835</v>
      </c>
      <c r="P1857" s="28"/>
      <c r="Q1857" s="27" t="s">
        <v>193</v>
      </c>
      <c r="R1857" s="27" t="s">
        <v>350</v>
      </c>
    </row>
    <row r="1858" spans="1:18" x14ac:dyDescent="0.25">
      <c r="A1858">
        <v>28440</v>
      </c>
      <c r="B1858" t="s">
        <v>295</v>
      </c>
      <c r="C1858" t="s">
        <v>296</v>
      </c>
      <c r="D1858" t="s">
        <v>34</v>
      </c>
      <c r="E1858">
        <v>530</v>
      </c>
      <c r="F1858">
        <v>51</v>
      </c>
      <c r="G1858" s="1">
        <v>42739</v>
      </c>
      <c r="I1858">
        <v>315.75</v>
      </c>
      <c r="J1858">
        <v>-2</v>
      </c>
      <c r="N1858" s="25" t="s">
        <v>3836</v>
      </c>
      <c r="O1858" s="25" t="s">
        <v>3837</v>
      </c>
      <c r="P1858" s="26"/>
      <c r="Q1858" s="25" t="s">
        <v>193</v>
      </c>
      <c r="R1858" s="25" t="s">
        <v>350</v>
      </c>
    </row>
    <row r="1859" spans="1:18" x14ac:dyDescent="0.25">
      <c r="A1859">
        <v>28440</v>
      </c>
      <c r="B1859" t="s">
        <v>251</v>
      </c>
      <c r="C1859" t="s">
        <v>588</v>
      </c>
      <c r="D1859" t="s">
        <v>97</v>
      </c>
      <c r="E1859">
        <v>530</v>
      </c>
      <c r="F1859">
        <v>51</v>
      </c>
      <c r="G1859" s="1">
        <v>42739</v>
      </c>
      <c r="I1859">
        <v>119.73665699999999</v>
      </c>
      <c r="J1859">
        <v>-4</v>
      </c>
      <c r="N1859" s="27" t="s">
        <v>3838</v>
      </c>
      <c r="O1859" s="27" t="s">
        <v>3839</v>
      </c>
      <c r="P1859" s="28"/>
      <c r="Q1859" s="27" t="s">
        <v>50</v>
      </c>
      <c r="R1859" s="27" t="s">
        <v>350</v>
      </c>
    </row>
    <row r="1860" spans="1:18" x14ac:dyDescent="0.25">
      <c r="A1860">
        <v>28439</v>
      </c>
      <c r="B1860" t="s">
        <v>59</v>
      </c>
      <c r="C1860" t="s">
        <v>60</v>
      </c>
      <c r="D1860" t="s">
        <v>61</v>
      </c>
      <c r="E1860">
        <v>27</v>
      </c>
      <c r="F1860">
        <v>51</v>
      </c>
      <c r="G1860" s="1">
        <v>42739</v>
      </c>
      <c r="H1860">
        <v>1</v>
      </c>
      <c r="I1860">
        <v>181.03448299999999</v>
      </c>
      <c r="J1860">
        <v>-1</v>
      </c>
      <c r="N1860" s="25" t="s">
        <v>3840</v>
      </c>
      <c r="O1860" s="25" t="s">
        <v>3841</v>
      </c>
      <c r="P1860" s="26"/>
      <c r="Q1860" s="25" t="s">
        <v>33</v>
      </c>
      <c r="R1860" s="25" t="s">
        <v>349</v>
      </c>
    </row>
    <row r="1861" spans="1:18" x14ac:dyDescent="0.25">
      <c r="A1861">
        <v>28439</v>
      </c>
      <c r="B1861" t="s">
        <v>251</v>
      </c>
      <c r="C1861" t="s">
        <v>588</v>
      </c>
      <c r="D1861" t="s">
        <v>97</v>
      </c>
      <c r="E1861">
        <v>27</v>
      </c>
      <c r="F1861">
        <v>51</v>
      </c>
      <c r="G1861" s="1">
        <v>42739</v>
      </c>
      <c r="H1861">
        <v>1</v>
      </c>
      <c r="I1861">
        <v>119.73665699999999</v>
      </c>
      <c r="J1861">
        <v>-1</v>
      </c>
      <c r="N1861" s="27" t="s">
        <v>3842</v>
      </c>
      <c r="O1861" s="27" t="s">
        <v>3843</v>
      </c>
      <c r="P1861" s="28"/>
      <c r="Q1861" s="27" t="s">
        <v>117</v>
      </c>
      <c r="R1861" s="27" t="s">
        <v>350</v>
      </c>
    </row>
    <row r="1862" spans="1:18" x14ac:dyDescent="0.25">
      <c r="A1862">
        <v>28439</v>
      </c>
      <c r="B1862" t="s">
        <v>115</v>
      </c>
      <c r="C1862" t="s">
        <v>116</v>
      </c>
      <c r="D1862" t="s">
        <v>41</v>
      </c>
      <c r="E1862">
        <v>27</v>
      </c>
      <c r="F1862">
        <v>51</v>
      </c>
      <c r="G1862" s="1">
        <v>42739</v>
      </c>
      <c r="H1862">
        <v>1</v>
      </c>
      <c r="I1862">
        <v>109.46</v>
      </c>
      <c r="J1862">
        <v>-3</v>
      </c>
      <c r="N1862" s="25" t="s">
        <v>3844</v>
      </c>
      <c r="O1862" s="25" t="s">
        <v>3845</v>
      </c>
      <c r="P1862" s="26"/>
      <c r="Q1862" s="25" t="s">
        <v>33</v>
      </c>
      <c r="R1862" s="25" t="s">
        <v>349</v>
      </c>
    </row>
    <row r="1863" spans="1:18" x14ac:dyDescent="0.25">
      <c r="A1863">
        <v>28439</v>
      </c>
      <c r="B1863" t="s">
        <v>39</v>
      </c>
      <c r="C1863" t="s">
        <v>40</v>
      </c>
      <c r="D1863" t="s">
        <v>41</v>
      </c>
      <c r="E1863">
        <v>27</v>
      </c>
      <c r="F1863">
        <v>51</v>
      </c>
      <c r="G1863" s="1">
        <v>42739</v>
      </c>
      <c r="H1863">
        <v>1</v>
      </c>
      <c r="I1863">
        <v>26.3125</v>
      </c>
      <c r="J1863">
        <v>-4</v>
      </c>
      <c r="N1863" s="27" t="s">
        <v>3846</v>
      </c>
      <c r="O1863" s="27" t="s">
        <v>3847</v>
      </c>
      <c r="P1863" s="28"/>
      <c r="Q1863" s="27" t="s">
        <v>33</v>
      </c>
      <c r="R1863" s="27" t="s">
        <v>349</v>
      </c>
    </row>
    <row r="1864" spans="1:18" x14ac:dyDescent="0.25">
      <c r="A1864">
        <v>28439</v>
      </c>
      <c r="B1864" t="s">
        <v>145</v>
      </c>
      <c r="C1864" t="s">
        <v>146</v>
      </c>
      <c r="D1864" t="s">
        <v>41</v>
      </c>
      <c r="E1864">
        <v>27</v>
      </c>
      <c r="F1864">
        <v>51</v>
      </c>
      <c r="G1864" s="1">
        <v>42739</v>
      </c>
      <c r="H1864">
        <v>1</v>
      </c>
      <c r="I1864">
        <v>26.3125</v>
      </c>
      <c r="J1864">
        <v>-4</v>
      </c>
      <c r="N1864" s="25" t="s">
        <v>3848</v>
      </c>
      <c r="O1864" s="25" t="s">
        <v>3849</v>
      </c>
      <c r="P1864" s="26"/>
      <c r="Q1864" s="25"/>
      <c r="R1864" s="25" t="s">
        <v>339</v>
      </c>
    </row>
    <row r="1865" spans="1:18" x14ac:dyDescent="0.25">
      <c r="A1865">
        <v>28439</v>
      </c>
      <c r="B1865" t="s">
        <v>966</v>
      </c>
      <c r="C1865" t="s">
        <v>967</v>
      </c>
      <c r="D1865" t="s">
        <v>85</v>
      </c>
      <c r="E1865">
        <v>27</v>
      </c>
      <c r="F1865">
        <v>51</v>
      </c>
      <c r="G1865" s="1">
        <v>42739</v>
      </c>
      <c r="H1865">
        <v>1</v>
      </c>
      <c r="I1865">
        <v>47.464241999999999</v>
      </c>
      <c r="J1865">
        <v>-4</v>
      </c>
      <c r="N1865" s="27" t="s">
        <v>3850</v>
      </c>
      <c r="O1865" s="27" t="s">
        <v>3851</v>
      </c>
      <c r="P1865" s="28"/>
      <c r="Q1865" s="27" t="s">
        <v>3697</v>
      </c>
      <c r="R1865" s="27" t="s">
        <v>47</v>
      </c>
    </row>
    <row r="1866" spans="1:18" x14ac:dyDescent="0.25">
      <c r="A1866">
        <v>28439</v>
      </c>
      <c r="B1866" t="s">
        <v>332</v>
      </c>
      <c r="C1866" t="s">
        <v>333</v>
      </c>
      <c r="D1866" t="s">
        <v>21</v>
      </c>
      <c r="E1866">
        <v>27</v>
      </c>
      <c r="F1866">
        <v>51</v>
      </c>
      <c r="G1866" s="1">
        <v>42739</v>
      </c>
      <c r="H1866">
        <v>1</v>
      </c>
      <c r="I1866">
        <v>60.366542000000003</v>
      </c>
      <c r="J1866">
        <v>-3</v>
      </c>
      <c r="N1866" s="25" t="s">
        <v>3852</v>
      </c>
      <c r="O1866" s="25" t="s">
        <v>3853</v>
      </c>
      <c r="P1866" s="26"/>
      <c r="Q1866" s="25" t="s">
        <v>159</v>
      </c>
      <c r="R1866" s="25" t="s">
        <v>348</v>
      </c>
    </row>
    <row r="1867" spans="1:18" x14ac:dyDescent="0.25">
      <c r="A1867">
        <v>28439</v>
      </c>
      <c r="B1867" t="s">
        <v>62</v>
      </c>
      <c r="C1867" t="s">
        <v>63</v>
      </c>
      <c r="D1867" t="s">
        <v>50</v>
      </c>
      <c r="E1867">
        <v>27</v>
      </c>
      <c r="F1867">
        <v>51</v>
      </c>
      <c r="G1867" s="1">
        <v>42739</v>
      </c>
      <c r="H1867">
        <v>1</v>
      </c>
      <c r="I1867">
        <v>115</v>
      </c>
      <c r="J1867">
        <v>-5</v>
      </c>
      <c r="N1867" s="27" t="s">
        <v>3854</v>
      </c>
      <c r="O1867" s="27" t="s">
        <v>3855</v>
      </c>
      <c r="P1867" s="28"/>
      <c r="Q1867" s="27" t="s">
        <v>74</v>
      </c>
      <c r="R1867" s="27" t="s">
        <v>339</v>
      </c>
    </row>
    <row r="1868" spans="1:18" x14ac:dyDescent="0.25">
      <c r="A1868">
        <v>28439</v>
      </c>
      <c r="B1868" t="s">
        <v>357</v>
      </c>
      <c r="C1868" t="s">
        <v>358</v>
      </c>
      <c r="D1868" t="s">
        <v>88</v>
      </c>
      <c r="E1868">
        <v>27</v>
      </c>
      <c r="F1868">
        <v>51</v>
      </c>
      <c r="G1868" s="1">
        <v>42739</v>
      </c>
      <c r="H1868">
        <v>1</v>
      </c>
      <c r="I1868">
        <v>39.091954999999999</v>
      </c>
      <c r="J1868">
        <v>-25</v>
      </c>
      <c r="N1868" s="25" t="s">
        <v>3856</v>
      </c>
      <c r="O1868" s="25" t="s">
        <v>3857</v>
      </c>
      <c r="P1868" s="26"/>
      <c r="Q1868" s="25" t="s">
        <v>33</v>
      </c>
      <c r="R1868" s="25" t="s">
        <v>349</v>
      </c>
    </row>
    <row r="1869" spans="1:18" x14ac:dyDescent="0.25">
      <c r="A1869">
        <v>28439</v>
      </c>
      <c r="B1869" t="s">
        <v>673</v>
      </c>
      <c r="C1869" t="s">
        <v>674</v>
      </c>
      <c r="D1869" t="s">
        <v>193</v>
      </c>
      <c r="E1869">
        <v>27</v>
      </c>
      <c r="F1869">
        <v>51</v>
      </c>
      <c r="G1869" s="1">
        <v>42739</v>
      </c>
      <c r="H1869">
        <v>1</v>
      </c>
      <c r="I1869">
        <v>44.204999999999998</v>
      </c>
      <c r="J1869">
        <v>-4</v>
      </c>
      <c r="N1869" s="27" t="s">
        <v>3858</v>
      </c>
      <c r="O1869" s="27" t="s">
        <v>3859</v>
      </c>
      <c r="P1869" s="28"/>
      <c r="Q1869" s="27" t="s">
        <v>50</v>
      </c>
      <c r="R1869" s="27" t="s">
        <v>350</v>
      </c>
    </row>
    <row r="1870" spans="1:18" x14ac:dyDescent="0.25">
      <c r="A1870">
        <v>28439</v>
      </c>
      <c r="B1870" t="s">
        <v>191</v>
      </c>
      <c r="C1870" t="s">
        <v>192</v>
      </c>
      <c r="D1870" t="s">
        <v>193</v>
      </c>
      <c r="E1870">
        <v>27</v>
      </c>
      <c r="F1870">
        <v>51</v>
      </c>
      <c r="G1870" s="1">
        <v>42739</v>
      </c>
      <c r="H1870">
        <v>1</v>
      </c>
      <c r="I1870">
        <v>33.68</v>
      </c>
      <c r="J1870">
        <v>-4</v>
      </c>
      <c r="N1870" s="25" t="s">
        <v>3860</v>
      </c>
      <c r="O1870" s="25" t="s">
        <v>3861</v>
      </c>
      <c r="P1870" s="26"/>
      <c r="Q1870" s="25" t="s">
        <v>270</v>
      </c>
      <c r="R1870" s="25" t="s">
        <v>350</v>
      </c>
    </row>
    <row r="1871" spans="1:18" x14ac:dyDescent="0.25">
      <c r="A1871">
        <v>28439</v>
      </c>
      <c r="B1871" t="s">
        <v>230</v>
      </c>
      <c r="C1871" t="s">
        <v>231</v>
      </c>
      <c r="D1871" t="s">
        <v>232</v>
      </c>
      <c r="E1871">
        <v>27</v>
      </c>
      <c r="F1871">
        <v>51</v>
      </c>
      <c r="G1871" s="1">
        <v>42739</v>
      </c>
      <c r="H1871">
        <v>1</v>
      </c>
      <c r="I1871">
        <v>9.09</v>
      </c>
      <c r="J1871">
        <v>-10</v>
      </c>
      <c r="N1871" s="27" t="s">
        <v>3862</v>
      </c>
      <c r="O1871" s="27" t="s">
        <v>3863</v>
      </c>
      <c r="P1871" s="28"/>
      <c r="Q1871" s="27" t="s">
        <v>117</v>
      </c>
      <c r="R1871" s="27" t="s">
        <v>350</v>
      </c>
    </row>
    <row r="1872" spans="1:18" x14ac:dyDescent="0.25">
      <c r="A1872">
        <v>28438</v>
      </c>
      <c r="B1872" t="s">
        <v>283</v>
      </c>
      <c r="C1872" t="s">
        <v>284</v>
      </c>
      <c r="D1872" t="s">
        <v>100</v>
      </c>
      <c r="E1872">
        <v>549</v>
      </c>
      <c r="F1872">
        <v>51</v>
      </c>
      <c r="G1872" s="1">
        <v>42739</v>
      </c>
      <c r="I1872">
        <v>324.59100000000001</v>
      </c>
      <c r="J1872">
        <v>-1</v>
      </c>
      <c r="N1872" s="25" t="s">
        <v>3864</v>
      </c>
      <c r="O1872" s="25" t="s">
        <v>3865</v>
      </c>
      <c r="P1872" s="26"/>
      <c r="Q1872" s="25" t="s">
        <v>33</v>
      </c>
      <c r="R1872" s="25" t="s">
        <v>349</v>
      </c>
    </row>
    <row r="1873" spans="1:18" x14ac:dyDescent="0.25">
      <c r="A1873">
        <v>28437</v>
      </c>
      <c r="B1873" t="s">
        <v>486</v>
      </c>
      <c r="C1873" t="s">
        <v>487</v>
      </c>
      <c r="D1873" t="s">
        <v>97</v>
      </c>
      <c r="E1873">
        <v>65</v>
      </c>
      <c r="F1873">
        <v>51</v>
      </c>
      <c r="G1873" s="1">
        <v>42739</v>
      </c>
      <c r="I1873">
        <v>119.441011</v>
      </c>
      <c r="J1873">
        <v>-1</v>
      </c>
      <c r="N1873" s="27" t="s">
        <v>3866</v>
      </c>
      <c r="O1873" s="27" t="s">
        <v>1498</v>
      </c>
      <c r="P1873" s="28"/>
      <c r="Q1873" s="27" t="s">
        <v>1466</v>
      </c>
      <c r="R1873" s="27" t="s">
        <v>350</v>
      </c>
    </row>
    <row r="1874" spans="1:18" x14ac:dyDescent="0.25">
      <c r="A1874">
        <v>28437</v>
      </c>
      <c r="B1874" t="s">
        <v>139</v>
      </c>
      <c r="C1874" t="s">
        <v>140</v>
      </c>
      <c r="D1874" t="s">
        <v>34</v>
      </c>
      <c r="E1874">
        <v>65</v>
      </c>
      <c r="F1874">
        <v>51</v>
      </c>
      <c r="G1874" s="1">
        <v>42739</v>
      </c>
      <c r="I1874">
        <v>229.579026</v>
      </c>
      <c r="J1874">
        <v>-1</v>
      </c>
      <c r="N1874" s="25" t="s">
        <v>3867</v>
      </c>
      <c r="O1874" s="25" t="s">
        <v>3868</v>
      </c>
      <c r="P1874" s="26"/>
      <c r="Q1874" s="25" t="s">
        <v>117</v>
      </c>
      <c r="R1874" s="25" t="s">
        <v>350</v>
      </c>
    </row>
    <row r="1875" spans="1:18" x14ac:dyDescent="0.25">
      <c r="A1875">
        <v>28437</v>
      </c>
      <c r="B1875" t="s">
        <v>251</v>
      </c>
      <c r="C1875" t="s">
        <v>588</v>
      </c>
      <c r="D1875" t="s">
        <v>97</v>
      </c>
      <c r="E1875">
        <v>65</v>
      </c>
      <c r="F1875">
        <v>51</v>
      </c>
      <c r="G1875" s="1">
        <v>42739</v>
      </c>
      <c r="I1875">
        <v>119.73665699999999</v>
      </c>
      <c r="J1875">
        <v>-2</v>
      </c>
      <c r="N1875" s="27" t="s">
        <v>3869</v>
      </c>
      <c r="O1875" s="27" t="s">
        <v>3870</v>
      </c>
      <c r="P1875" s="28"/>
      <c r="Q1875" s="27" t="s">
        <v>159</v>
      </c>
      <c r="R1875" s="27" t="s">
        <v>348</v>
      </c>
    </row>
    <row r="1876" spans="1:18" x14ac:dyDescent="0.25">
      <c r="A1876">
        <v>28436</v>
      </c>
      <c r="B1876" t="s">
        <v>305</v>
      </c>
      <c r="C1876" t="s">
        <v>306</v>
      </c>
      <c r="D1876" t="s">
        <v>10</v>
      </c>
      <c r="E1876">
        <v>203</v>
      </c>
      <c r="F1876">
        <v>51</v>
      </c>
      <c r="G1876" s="1">
        <v>42739</v>
      </c>
      <c r="I1876">
        <v>51.72</v>
      </c>
      <c r="J1876">
        <v>-1</v>
      </c>
      <c r="N1876" s="25" t="s">
        <v>3871</v>
      </c>
      <c r="O1876" s="25" t="s">
        <v>3872</v>
      </c>
      <c r="P1876" s="26"/>
      <c r="Q1876" s="25" t="s">
        <v>117</v>
      </c>
      <c r="R1876" s="25" t="s">
        <v>350</v>
      </c>
    </row>
    <row r="1877" spans="1:18" x14ac:dyDescent="0.25">
      <c r="A1877">
        <v>28436</v>
      </c>
      <c r="B1877" t="s">
        <v>307</v>
      </c>
      <c r="C1877" t="s">
        <v>308</v>
      </c>
      <c r="D1877" t="s">
        <v>10</v>
      </c>
      <c r="E1877">
        <v>203</v>
      </c>
      <c r="F1877">
        <v>51</v>
      </c>
      <c r="G1877" s="1">
        <v>42739</v>
      </c>
      <c r="I1877">
        <v>50</v>
      </c>
      <c r="J1877">
        <v>-1</v>
      </c>
      <c r="N1877" s="27" t="s">
        <v>3873</v>
      </c>
      <c r="O1877" s="27" t="s">
        <v>3874</v>
      </c>
      <c r="P1877" s="28"/>
      <c r="Q1877" s="27" t="s">
        <v>50</v>
      </c>
      <c r="R1877" s="27" t="s">
        <v>350</v>
      </c>
    </row>
    <row r="1878" spans="1:18" x14ac:dyDescent="0.25">
      <c r="A1878">
        <v>28436</v>
      </c>
      <c r="B1878" t="s">
        <v>139</v>
      </c>
      <c r="C1878" t="s">
        <v>140</v>
      </c>
      <c r="D1878" t="s">
        <v>34</v>
      </c>
      <c r="E1878">
        <v>203</v>
      </c>
      <c r="F1878">
        <v>51</v>
      </c>
      <c r="G1878" s="1">
        <v>42739</v>
      </c>
      <c r="I1878">
        <v>229.579026</v>
      </c>
      <c r="J1878">
        <v>-1</v>
      </c>
      <c r="N1878" s="25" t="s">
        <v>3875</v>
      </c>
      <c r="O1878" s="25" t="s">
        <v>3876</v>
      </c>
      <c r="P1878" s="26"/>
      <c r="Q1878" s="25" t="s">
        <v>74</v>
      </c>
      <c r="R1878" s="25" t="s">
        <v>339</v>
      </c>
    </row>
    <row r="1879" spans="1:18" x14ac:dyDescent="0.25">
      <c r="A1879">
        <v>28435</v>
      </c>
      <c r="B1879" t="s">
        <v>207</v>
      </c>
      <c r="C1879" t="s">
        <v>208</v>
      </c>
      <c r="D1879" t="s">
        <v>34</v>
      </c>
      <c r="E1879">
        <v>410</v>
      </c>
      <c r="F1879">
        <v>51</v>
      </c>
      <c r="G1879" s="1">
        <v>42739</v>
      </c>
      <c r="I1879">
        <v>226.38041699999999</v>
      </c>
      <c r="J1879">
        <v>-1</v>
      </c>
      <c r="N1879" s="27" t="s">
        <v>3877</v>
      </c>
      <c r="O1879" s="27" t="s">
        <v>3878</v>
      </c>
      <c r="P1879" s="28"/>
      <c r="Q1879" s="27" t="s">
        <v>33</v>
      </c>
      <c r="R1879" s="27" t="s">
        <v>349</v>
      </c>
    </row>
    <row r="1880" spans="1:18" x14ac:dyDescent="0.25">
      <c r="A1880">
        <v>28434</v>
      </c>
      <c r="B1880" t="s">
        <v>251</v>
      </c>
      <c r="C1880" t="s">
        <v>588</v>
      </c>
      <c r="D1880" t="s">
        <v>97</v>
      </c>
      <c r="E1880">
        <v>18</v>
      </c>
      <c r="F1880">
        <v>51</v>
      </c>
      <c r="G1880" s="1">
        <v>42739</v>
      </c>
      <c r="I1880">
        <v>119.73665699999999</v>
      </c>
      <c r="J1880">
        <v>-2</v>
      </c>
      <c r="N1880" s="25" t="s">
        <v>3879</v>
      </c>
      <c r="O1880" s="25" t="s">
        <v>3880</v>
      </c>
      <c r="P1880" s="26"/>
      <c r="Q1880" s="25" t="s">
        <v>117</v>
      </c>
      <c r="R1880" s="25" t="s">
        <v>350</v>
      </c>
    </row>
    <row r="1881" spans="1:18" x14ac:dyDescent="0.25">
      <c r="A1881">
        <v>28434</v>
      </c>
      <c r="B1881" t="s">
        <v>53</v>
      </c>
      <c r="C1881" t="s">
        <v>54</v>
      </c>
      <c r="D1881" t="s">
        <v>17</v>
      </c>
      <c r="E1881">
        <v>18</v>
      </c>
      <c r="F1881">
        <v>51</v>
      </c>
      <c r="G1881" s="1">
        <v>42739</v>
      </c>
      <c r="I1881">
        <v>22</v>
      </c>
      <c r="J1881">
        <v>-1</v>
      </c>
      <c r="N1881" s="27" t="s">
        <v>3881</v>
      </c>
      <c r="O1881" s="27" t="s">
        <v>3882</v>
      </c>
      <c r="P1881" s="28"/>
      <c r="Q1881" s="27" t="s">
        <v>117</v>
      </c>
      <c r="R1881" s="27" t="s">
        <v>350</v>
      </c>
    </row>
    <row r="1882" spans="1:18" x14ac:dyDescent="0.25">
      <c r="A1882">
        <v>28434</v>
      </c>
      <c r="B1882" t="s">
        <v>55</v>
      </c>
      <c r="C1882" t="s">
        <v>56</v>
      </c>
      <c r="D1882" t="s">
        <v>17</v>
      </c>
      <c r="E1882">
        <v>18</v>
      </c>
      <c r="F1882">
        <v>51</v>
      </c>
      <c r="G1882" s="1">
        <v>42739</v>
      </c>
      <c r="I1882">
        <v>22</v>
      </c>
      <c r="J1882">
        <v>-1</v>
      </c>
      <c r="N1882" s="25" t="s">
        <v>3883</v>
      </c>
      <c r="O1882" s="25" t="s">
        <v>3884</v>
      </c>
      <c r="P1882" s="26"/>
      <c r="Q1882" s="25" t="s">
        <v>85</v>
      </c>
      <c r="R1882" s="25" t="s">
        <v>350</v>
      </c>
    </row>
    <row r="1883" spans="1:18" x14ac:dyDescent="0.25">
      <c r="A1883">
        <v>28434</v>
      </c>
      <c r="B1883" t="s">
        <v>57</v>
      </c>
      <c r="C1883" t="s">
        <v>58</v>
      </c>
      <c r="D1883" t="s">
        <v>17</v>
      </c>
      <c r="E1883">
        <v>18</v>
      </c>
      <c r="F1883">
        <v>51</v>
      </c>
      <c r="G1883" s="1">
        <v>42739</v>
      </c>
      <c r="I1883">
        <v>22</v>
      </c>
      <c r="J1883">
        <v>-1</v>
      </c>
      <c r="N1883" s="27" t="s">
        <v>3885</v>
      </c>
      <c r="O1883" s="27" t="s">
        <v>3886</v>
      </c>
      <c r="P1883" s="28"/>
      <c r="Q1883" s="27" t="s">
        <v>17</v>
      </c>
      <c r="R1883" s="27" t="s">
        <v>339</v>
      </c>
    </row>
    <row r="1884" spans="1:18" x14ac:dyDescent="0.25">
      <c r="A1884">
        <v>28434</v>
      </c>
      <c r="B1884" t="s">
        <v>8</v>
      </c>
      <c r="C1884" t="s">
        <v>9</v>
      </c>
      <c r="D1884" t="s">
        <v>10</v>
      </c>
      <c r="E1884">
        <v>18</v>
      </c>
      <c r="F1884">
        <v>51</v>
      </c>
      <c r="G1884" s="1">
        <v>42739</v>
      </c>
      <c r="I1884">
        <v>94.827600000000004</v>
      </c>
      <c r="J1884">
        <v>-1</v>
      </c>
      <c r="N1884" s="25" t="s">
        <v>3887</v>
      </c>
      <c r="O1884" s="25" t="s">
        <v>3888</v>
      </c>
      <c r="P1884" s="26"/>
      <c r="Q1884" s="25"/>
      <c r="R1884" s="25" t="s">
        <v>339</v>
      </c>
    </row>
    <row r="1885" spans="1:18" x14ac:dyDescent="0.25">
      <c r="A1885">
        <v>28434</v>
      </c>
      <c r="B1885" t="s">
        <v>62</v>
      </c>
      <c r="C1885" t="s">
        <v>63</v>
      </c>
      <c r="D1885" t="s">
        <v>50</v>
      </c>
      <c r="E1885">
        <v>18</v>
      </c>
      <c r="F1885">
        <v>51</v>
      </c>
      <c r="G1885" s="1">
        <v>42739</v>
      </c>
      <c r="I1885">
        <v>115</v>
      </c>
      <c r="J1885">
        <v>-4</v>
      </c>
      <c r="N1885" s="27" t="s">
        <v>3889</v>
      </c>
      <c r="O1885" s="27" t="s">
        <v>3890</v>
      </c>
      <c r="P1885" s="28"/>
      <c r="Q1885" s="27" t="s">
        <v>33</v>
      </c>
      <c r="R1885" s="27" t="s">
        <v>349</v>
      </c>
    </row>
    <row r="1886" spans="1:18" x14ac:dyDescent="0.25">
      <c r="A1886">
        <v>28433</v>
      </c>
      <c r="B1886" t="s">
        <v>120</v>
      </c>
      <c r="C1886" t="s">
        <v>121</v>
      </c>
      <c r="D1886" t="s">
        <v>21</v>
      </c>
      <c r="E1886" t="s">
        <v>64</v>
      </c>
      <c r="F1886">
        <v>51</v>
      </c>
      <c r="G1886" s="1">
        <v>42739</v>
      </c>
      <c r="H1886">
        <v>1</v>
      </c>
      <c r="I1886">
        <v>252.6</v>
      </c>
      <c r="J1886">
        <v>-1</v>
      </c>
      <c r="N1886" s="25" t="s">
        <v>3891</v>
      </c>
      <c r="O1886" s="25" t="s">
        <v>3276</v>
      </c>
      <c r="P1886" s="26"/>
      <c r="Q1886" s="25" t="s">
        <v>117</v>
      </c>
      <c r="R1886" s="25" t="s">
        <v>350</v>
      </c>
    </row>
    <row r="1887" spans="1:18" x14ac:dyDescent="0.25">
      <c r="A1887">
        <v>28433</v>
      </c>
      <c r="B1887" t="s">
        <v>141</v>
      </c>
      <c r="C1887" t="s">
        <v>142</v>
      </c>
      <c r="D1887" t="s">
        <v>88</v>
      </c>
      <c r="E1887" t="s">
        <v>64</v>
      </c>
      <c r="F1887">
        <v>51</v>
      </c>
      <c r="G1887" s="1">
        <v>42739</v>
      </c>
      <c r="H1887">
        <v>1</v>
      </c>
      <c r="I1887">
        <v>48.414999999999999</v>
      </c>
      <c r="J1887">
        <v>-2</v>
      </c>
      <c r="N1887" s="27" t="s">
        <v>3892</v>
      </c>
      <c r="O1887" s="27" t="s">
        <v>3893</v>
      </c>
      <c r="P1887" s="28"/>
      <c r="Q1887" s="27" t="s">
        <v>117</v>
      </c>
      <c r="R1887" s="27" t="s">
        <v>350</v>
      </c>
    </row>
    <row r="1888" spans="1:18" x14ac:dyDescent="0.25">
      <c r="A1888">
        <v>28432</v>
      </c>
      <c r="B1888" t="s">
        <v>330</v>
      </c>
      <c r="C1888" t="s">
        <v>331</v>
      </c>
      <c r="D1888" t="s">
        <v>33</v>
      </c>
      <c r="E1888" t="s">
        <v>64</v>
      </c>
      <c r="F1888">
        <v>51</v>
      </c>
      <c r="G1888" s="1">
        <v>42739</v>
      </c>
      <c r="H1888">
        <v>1</v>
      </c>
      <c r="I1888">
        <v>119.652632</v>
      </c>
      <c r="J1888">
        <v>-1</v>
      </c>
      <c r="N1888" s="25" t="s">
        <v>3894</v>
      </c>
      <c r="O1888" s="25" t="s">
        <v>3895</v>
      </c>
      <c r="P1888" s="26"/>
      <c r="Q1888" s="25" t="s">
        <v>1810</v>
      </c>
      <c r="R1888" s="25" t="s">
        <v>339</v>
      </c>
    </row>
    <row r="1889" spans="1:18" x14ac:dyDescent="0.25">
      <c r="A1889">
        <v>28431</v>
      </c>
      <c r="B1889" t="s">
        <v>203</v>
      </c>
      <c r="C1889" t="s">
        <v>204</v>
      </c>
      <c r="D1889" t="s">
        <v>100</v>
      </c>
      <c r="E1889">
        <v>100</v>
      </c>
      <c r="F1889">
        <v>51</v>
      </c>
      <c r="G1889" s="1">
        <v>42739</v>
      </c>
      <c r="H1889">
        <v>1</v>
      </c>
      <c r="I1889">
        <v>252.99995000000001</v>
      </c>
      <c r="J1889">
        <v>-1</v>
      </c>
      <c r="N1889" s="27" t="s">
        <v>3896</v>
      </c>
      <c r="O1889" s="27" t="s">
        <v>3897</v>
      </c>
      <c r="P1889" s="28"/>
      <c r="Q1889" s="27" t="s">
        <v>100</v>
      </c>
      <c r="R1889" s="27" t="s">
        <v>348</v>
      </c>
    </row>
    <row r="1890" spans="1:18" x14ac:dyDescent="0.25">
      <c r="A1890">
        <v>28430</v>
      </c>
      <c r="B1890" t="s">
        <v>145</v>
      </c>
      <c r="C1890" t="s">
        <v>146</v>
      </c>
      <c r="D1890" t="s">
        <v>41</v>
      </c>
      <c r="E1890">
        <v>299</v>
      </c>
      <c r="F1890">
        <v>51</v>
      </c>
      <c r="G1890" s="1">
        <v>42739</v>
      </c>
      <c r="I1890">
        <v>24.288461999999999</v>
      </c>
      <c r="J1890">
        <v>-2</v>
      </c>
      <c r="N1890" s="25" t="s">
        <v>3898</v>
      </c>
      <c r="O1890" s="25" t="s">
        <v>3899</v>
      </c>
      <c r="P1890" s="26"/>
      <c r="Q1890" s="25" t="s">
        <v>47</v>
      </c>
      <c r="R1890" s="25" t="s">
        <v>47</v>
      </c>
    </row>
    <row r="1891" spans="1:18" x14ac:dyDescent="0.25">
      <c r="A1891">
        <v>28430</v>
      </c>
      <c r="B1891" t="s">
        <v>453</v>
      </c>
      <c r="C1891" t="s">
        <v>454</v>
      </c>
      <c r="D1891" t="s">
        <v>34</v>
      </c>
      <c r="E1891">
        <v>299</v>
      </c>
      <c r="F1891">
        <v>51</v>
      </c>
      <c r="G1891" s="1">
        <v>42739</v>
      </c>
      <c r="I1891">
        <v>158.35486299999999</v>
      </c>
      <c r="J1891">
        <v>-1</v>
      </c>
      <c r="N1891" s="27" t="s">
        <v>3900</v>
      </c>
      <c r="O1891" s="27" t="s">
        <v>3901</v>
      </c>
      <c r="P1891" s="28"/>
      <c r="Q1891" s="27" t="s">
        <v>17</v>
      </c>
      <c r="R1891" s="27" t="s">
        <v>339</v>
      </c>
    </row>
    <row r="1892" spans="1:18" x14ac:dyDescent="0.25">
      <c r="A1892">
        <v>28429</v>
      </c>
      <c r="B1892" t="s">
        <v>181</v>
      </c>
      <c r="C1892" t="s">
        <v>182</v>
      </c>
      <c r="D1892" t="s">
        <v>88</v>
      </c>
      <c r="E1892">
        <v>517</v>
      </c>
      <c r="F1892">
        <v>51</v>
      </c>
      <c r="G1892" s="1">
        <v>42739</v>
      </c>
      <c r="H1892">
        <v>1</v>
      </c>
      <c r="I1892">
        <v>105.44050300000001</v>
      </c>
      <c r="J1892">
        <v>-3</v>
      </c>
      <c r="N1892" s="25" t="s">
        <v>3902</v>
      </c>
      <c r="O1892" s="25" t="s">
        <v>3903</v>
      </c>
      <c r="P1892" s="26"/>
      <c r="Q1892" s="25" t="s">
        <v>74</v>
      </c>
      <c r="R1892" s="25" t="s">
        <v>339</v>
      </c>
    </row>
    <row r="1893" spans="1:18" x14ac:dyDescent="0.25">
      <c r="A1893">
        <v>28429</v>
      </c>
      <c r="B1893" t="s">
        <v>513</v>
      </c>
      <c r="C1893" t="s">
        <v>514</v>
      </c>
      <c r="D1893" t="s">
        <v>85</v>
      </c>
      <c r="E1893">
        <v>517</v>
      </c>
      <c r="F1893">
        <v>51</v>
      </c>
      <c r="G1893" s="1">
        <v>42739</v>
      </c>
      <c r="H1893">
        <v>1</v>
      </c>
      <c r="I1893">
        <v>27.364999999999998</v>
      </c>
      <c r="J1893">
        <v>-30</v>
      </c>
      <c r="N1893" s="27" t="s">
        <v>3904</v>
      </c>
      <c r="O1893" s="27" t="s">
        <v>3905</v>
      </c>
      <c r="P1893" s="28"/>
      <c r="Q1893" s="27" t="s">
        <v>47</v>
      </c>
      <c r="R1893" s="27" t="s">
        <v>47</v>
      </c>
    </row>
    <row r="1894" spans="1:18" x14ac:dyDescent="0.25">
      <c r="A1894">
        <v>28429</v>
      </c>
      <c r="B1894" t="s">
        <v>115</v>
      </c>
      <c r="C1894" t="s">
        <v>116</v>
      </c>
      <c r="D1894" t="s">
        <v>41</v>
      </c>
      <c r="E1894">
        <v>517</v>
      </c>
      <c r="F1894">
        <v>51</v>
      </c>
      <c r="G1894" s="1">
        <v>42739</v>
      </c>
      <c r="H1894">
        <v>1</v>
      </c>
      <c r="I1894">
        <v>109.46</v>
      </c>
      <c r="J1894">
        <v>-1</v>
      </c>
      <c r="N1894" s="25" t="s">
        <v>3906</v>
      </c>
      <c r="O1894" s="25" t="s">
        <v>3907</v>
      </c>
      <c r="P1894" s="26"/>
      <c r="Q1894" s="25" t="s">
        <v>1810</v>
      </c>
      <c r="R1894" s="25" t="s">
        <v>339</v>
      </c>
    </row>
    <row r="1895" spans="1:18" x14ac:dyDescent="0.25">
      <c r="A1895">
        <v>28429</v>
      </c>
      <c r="B1895" t="s">
        <v>42</v>
      </c>
      <c r="C1895" t="s">
        <v>43</v>
      </c>
      <c r="D1895" t="s">
        <v>100</v>
      </c>
      <c r="E1895">
        <v>517</v>
      </c>
      <c r="F1895">
        <v>51</v>
      </c>
      <c r="G1895" s="1">
        <v>42739</v>
      </c>
      <c r="H1895">
        <v>1</v>
      </c>
      <c r="I1895">
        <v>31.492379</v>
      </c>
      <c r="J1895">
        <v>-2</v>
      </c>
      <c r="N1895" s="27" t="s">
        <v>3908</v>
      </c>
      <c r="O1895" s="27" t="s">
        <v>3909</v>
      </c>
      <c r="P1895" s="28"/>
      <c r="Q1895" s="27" t="s">
        <v>65</v>
      </c>
      <c r="R1895" s="27" t="s">
        <v>350</v>
      </c>
    </row>
    <row r="1896" spans="1:18" x14ac:dyDescent="0.25">
      <c r="A1896">
        <v>28428</v>
      </c>
      <c r="B1896" t="s">
        <v>149</v>
      </c>
      <c r="C1896" t="s">
        <v>150</v>
      </c>
      <c r="D1896" t="s">
        <v>33</v>
      </c>
      <c r="E1896">
        <v>44</v>
      </c>
      <c r="F1896">
        <v>51</v>
      </c>
      <c r="G1896" s="1">
        <v>42739</v>
      </c>
      <c r="H1896">
        <v>1</v>
      </c>
      <c r="I1896">
        <v>315.75</v>
      </c>
      <c r="J1896">
        <v>-1</v>
      </c>
      <c r="N1896" s="25" t="s">
        <v>3910</v>
      </c>
      <c r="O1896" s="25" t="s">
        <v>3911</v>
      </c>
      <c r="P1896" s="26">
        <v>42488</v>
      </c>
      <c r="Q1896" s="25" t="s">
        <v>74</v>
      </c>
      <c r="R1896" s="25" t="s">
        <v>339</v>
      </c>
    </row>
    <row r="1897" spans="1:18" x14ac:dyDescent="0.25">
      <c r="A1897">
        <v>28428</v>
      </c>
      <c r="B1897" t="s">
        <v>408</v>
      </c>
      <c r="C1897" t="s">
        <v>409</v>
      </c>
      <c r="D1897" t="s">
        <v>33</v>
      </c>
      <c r="E1897">
        <v>44</v>
      </c>
      <c r="F1897">
        <v>51</v>
      </c>
      <c r="G1897" s="1">
        <v>42739</v>
      </c>
      <c r="H1897">
        <v>1</v>
      </c>
      <c r="I1897">
        <v>114.81818199999999</v>
      </c>
      <c r="J1897">
        <v>-1</v>
      </c>
      <c r="N1897" s="27" t="s">
        <v>3912</v>
      </c>
      <c r="O1897" s="27" t="s">
        <v>3913</v>
      </c>
      <c r="P1897" s="28"/>
      <c r="Q1897" s="27" t="s">
        <v>65</v>
      </c>
      <c r="R1897" s="27" t="s">
        <v>350</v>
      </c>
    </row>
    <row r="1898" spans="1:18" x14ac:dyDescent="0.25">
      <c r="A1898">
        <v>28428</v>
      </c>
      <c r="B1898" t="s">
        <v>830</v>
      </c>
      <c r="C1898" t="s">
        <v>831</v>
      </c>
      <c r="D1898" t="s">
        <v>33</v>
      </c>
      <c r="E1898">
        <v>44</v>
      </c>
      <c r="F1898">
        <v>51</v>
      </c>
      <c r="G1898" s="1">
        <v>42739</v>
      </c>
      <c r="H1898">
        <v>1</v>
      </c>
      <c r="I1898">
        <v>179.40340900000001</v>
      </c>
      <c r="J1898">
        <v>-1</v>
      </c>
      <c r="N1898" s="25" t="s">
        <v>3914</v>
      </c>
      <c r="O1898" s="25" t="s">
        <v>3915</v>
      </c>
      <c r="P1898" s="26"/>
      <c r="Q1898" s="25" t="s">
        <v>1466</v>
      </c>
      <c r="R1898" s="25" t="s">
        <v>350</v>
      </c>
    </row>
    <row r="1899" spans="1:18" x14ac:dyDescent="0.25">
      <c r="A1899">
        <v>28427</v>
      </c>
      <c r="B1899" t="s">
        <v>141</v>
      </c>
      <c r="C1899" t="s">
        <v>142</v>
      </c>
      <c r="D1899" t="s">
        <v>88</v>
      </c>
      <c r="E1899">
        <v>18</v>
      </c>
      <c r="F1899">
        <v>51</v>
      </c>
      <c r="G1899" s="1">
        <v>42739</v>
      </c>
      <c r="I1899">
        <v>39.994999999999997</v>
      </c>
      <c r="J1899">
        <v>-2</v>
      </c>
      <c r="N1899" s="27" t="s">
        <v>3916</v>
      </c>
      <c r="O1899" s="27" t="s">
        <v>3917</v>
      </c>
      <c r="P1899" s="28"/>
      <c r="Q1899" s="27" t="s">
        <v>50</v>
      </c>
      <c r="R1899" s="27" t="s">
        <v>350</v>
      </c>
    </row>
    <row r="1900" spans="1:18" x14ac:dyDescent="0.25">
      <c r="A1900">
        <v>28427</v>
      </c>
      <c r="B1900" t="s">
        <v>26</v>
      </c>
      <c r="C1900" t="s">
        <v>27</v>
      </c>
      <c r="D1900" t="s">
        <v>28</v>
      </c>
      <c r="E1900">
        <v>18</v>
      </c>
      <c r="F1900">
        <v>51</v>
      </c>
      <c r="G1900" s="1">
        <v>42739</v>
      </c>
      <c r="I1900">
        <v>4.1594800000000003</v>
      </c>
      <c r="J1900">
        <v>-10</v>
      </c>
      <c r="N1900" s="25" t="s">
        <v>3918</v>
      </c>
      <c r="O1900" s="25" t="s">
        <v>3919</v>
      </c>
      <c r="P1900" s="26"/>
      <c r="Q1900" s="25" t="s">
        <v>88</v>
      </c>
      <c r="R1900" s="25" t="s">
        <v>348</v>
      </c>
    </row>
    <row r="1901" spans="1:18" x14ac:dyDescent="0.25">
      <c r="A1901">
        <v>28427</v>
      </c>
      <c r="B1901" t="s">
        <v>600</v>
      </c>
      <c r="C1901" t="s">
        <v>601</v>
      </c>
      <c r="D1901" t="s">
        <v>50</v>
      </c>
      <c r="E1901">
        <v>18</v>
      </c>
      <c r="F1901">
        <v>51</v>
      </c>
      <c r="G1901" s="1">
        <v>42739</v>
      </c>
      <c r="I1901">
        <v>21.05</v>
      </c>
      <c r="J1901">
        <v>-2</v>
      </c>
      <c r="N1901" s="27" t="s">
        <v>3920</v>
      </c>
      <c r="O1901" s="27" t="s">
        <v>3921</v>
      </c>
      <c r="P1901" s="28"/>
      <c r="Q1901" s="27" t="s">
        <v>117</v>
      </c>
      <c r="R1901" s="27" t="s">
        <v>350</v>
      </c>
    </row>
    <row r="1902" spans="1:18" x14ac:dyDescent="0.25">
      <c r="A1902">
        <v>28426</v>
      </c>
      <c r="B1902" t="s">
        <v>486</v>
      </c>
      <c r="C1902" t="s">
        <v>487</v>
      </c>
      <c r="D1902" t="s">
        <v>97</v>
      </c>
      <c r="E1902">
        <v>537</v>
      </c>
      <c r="F1902">
        <v>51</v>
      </c>
      <c r="G1902" s="1">
        <v>42739</v>
      </c>
      <c r="H1902">
        <v>1</v>
      </c>
      <c r="I1902">
        <v>119.441011</v>
      </c>
      <c r="J1902">
        <v>-1</v>
      </c>
      <c r="N1902" s="25" t="s">
        <v>3922</v>
      </c>
      <c r="O1902" s="25" t="s">
        <v>3923</v>
      </c>
      <c r="P1902" s="26"/>
      <c r="Q1902" s="25" t="s">
        <v>33</v>
      </c>
      <c r="R1902" s="25" t="s">
        <v>349</v>
      </c>
    </row>
    <row r="1903" spans="1:18" x14ac:dyDescent="0.25">
      <c r="A1903">
        <v>28425</v>
      </c>
      <c r="B1903" t="s">
        <v>251</v>
      </c>
      <c r="C1903" t="s">
        <v>588</v>
      </c>
      <c r="D1903" t="s">
        <v>97</v>
      </c>
      <c r="E1903" t="s">
        <v>64</v>
      </c>
      <c r="F1903">
        <v>51</v>
      </c>
      <c r="G1903" s="1">
        <v>42739</v>
      </c>
      <c r="I1903">
        <v>167.63131999999999</v>
      </c>
      <c r="J1903">
        <v>-1</v>
      </c>
      <c r="N1903" s="27" t="s">
        <v>3924</v>
      </c>
      <c r="O1903" s="27" t="s">
        <v>3925</v>
      </c>
      <c r="P1903" s="28"/>
      <c r="Q1903" s="27" t="s">
        <v>1466</v>
      </c>
      <c r="R1903" s="27" t="s">
        <v>350</v>
      </c>
    </row>
    <row r="1904" spans="1:18" x14ac:dyDescent="0.25">
      <c r="A1904">
        <v>28424</v>
      </c>
      <c r="B1904" t="s">
        <v>75</v>
      </c>
      <c r="C1904" t="s">
        <v>76</v>
      </c>
      <c r="D1904" t="s">
        <v>33</v>
      </c>
      <c r="E1904" t="s">
        <v>64</v>
      </c>
      <c r="F1904">
        <v>51</v>
      </c>
      <c r="G1904" s="1">
        <v>42739</v>
      </c>
      <c r="H1904">
        <v>1</v>
      </c>
      <c r="I1904">
        <v>412.58</v>
      </c>
      <c r="J1904">
        <v>-1</v>
      </c>
      <c r="N1904" s="25" t="s">
        <v>3926</v>
      </c>
      <c r="O1904" s="25" t="s">
        <v>3927</v>
      </c>
      <c r="P1904" s="26"/>
      <c r="Q1904" s="25" t="s">
        <v>33</v>
      </c>
      <c r="R1904" s="25" t="s">
        <v>349</v>
      </c>
    </row>
    <row r="1905" spans="1:18" x14ac:dyDescent="0.25">
      <c r="A1905">
        <v>28423</v>
      </c>
      <c r="B1905" t="s">
        <v>464</v>
      </c>
      <c r="C1905" t="s">
        <v>465</v>
      </c>
      <c r="D1905" t="s">
        <v>450</v>
      </c>
      <c r="E1905" t="s">
        <v>64</v>
      </c>
      <c r="F1905">
        <v>51</v>
      </c>
      <c r="G1905" s="1">
        <v>42739</v>
      </c>
      <c r="H1905">
        <v>1</v>
      </c>
      <c r="I1905">
        <v>68.965599999999995</v>
      </c>
      <c r="J1905">
        <v>-1</v>
      </c>
      <c r="N1905" s="27" t="s">
        <v>3928</v>
      </c>
      <c r="O1905" s="27" t="s">
        <v>3929</v>
      </c>
      <c r="P1905" s="28"/>
      <c r="Q1905" s="27" t="s">
        <v>50</v>
      </c>
      <c r="R1905" s="27" t="s">
        <v>350</v>
      </c>
    </row>
    <row r="1906" spans="1:18" x14ac:dyDescent="0.25">
      <c r="A1906">
        <v>28422</v>
      </c>
      <c r="B1906" t="s">
        <v>37</v>
      </c>
      <c r="C1906" t="s">
        <v>38</v>
      </c>
      <c r="D1906" t="s">
        <v>21</v>
      </c>
      <c r="E1906">
        <v>367</v>
      </c>
      <c r="F1906">
        <v>51</v>
      </c>
      <c r="G1906" s="1">
        <v>42739</v>
      </c>
      <c r="I1906">
        <v>125.42964600000001</v>
      </c>
      <c r="J1906">
        <v>-1</v>
      </c>
      <c r="N1906" s="25" t="s">
        <v>3930</v>
      </c>
      <c r="O1906" s="25" t="s">
        <v>3931</v>
      </c>
      <c r="P1906" s="26"/>
      <c r="Q1906" s="25" t="s">
        <v>1240</v>
      </c>
      <c r="R1906" s="25" t="s">
        <v>47</v>
      </c>
    </row>
    <row r="1907" spans="1:18" x14ac:dyDescent="0.25">
      <c r="A1907">
        <v>28422</v>
      </c>
      <c r="B1907" t="s">
        <v>389</v>
      </c>
      <c r="C1907" t="s">
        <v>390</v>
      </c>
      <c r="D1907" t="s">
        <v>85</v>
      </c>
      <c r="E1907">
        <v>367</v>
      </c>
      <c r="F1907">
        <v>51</v>
      </c>
      <c r="G1907" s="1">
        <v>42739</v>
      </c>
      <c r="I1907">
        <v>101.91708300000001</v>
      </c>
      <c r="J1907">
        <v>-1</v>
      </c>
      <c r="N1907" s="27" t="s">
        <v>3932</v>
      </c>
      <c r="O1907" s="27" t="s">
        <v>3933</v>
      </c>
      <c r="P1907" s="28"/>
      <c r="Q1907" s="27" t="s">
        <v>159</v>
      </c>
      <c r="R1907" s="27" t="s">
        <v>348</v>
      </c>
    </row>
    <row r="1908" spans="1:18" x14ac:dyDescent="0.25">
      <c r="A1908">
        <v>28421</v>
      </c>
      <c r="B1908" t="s">
        <v>369</v>
      </c>
      <c r="C1908" t="s">
        <v>370</v>
      </c>
      <c r="D1908" t="s">
        <v>34</v>
      </c>
      <c r="E1908">
        <v>6</v>
      </c>
      <c r="F1908">
        <v>51</v>
      </c>
      <c r="G1908" s="1">
        <v>42739</v>
      </c>
      <c r="H1908">
        <v>1</v>
      </c>
      <c r="I1908">
        <v>649.745586</v>
      </c>
      <c r="J1908">
        <v>-1</v>
      </c>
      <c r="N1908" s="25" t="s">
        <v>3934</v>
      </c>
      <c r="O1908" s="25" t="s">
        <v>3935</v>
      </c>
      <c r="P1908" s="26"/>
      <c r="Q1908" s="25" t="s">
        <v>50</v>
      </c>
      <c r="R1908" s="25" t="s">
        <v>350</v>
      </c>
    </row>
    <row r="1909" spans="1:18" x14ac:dyDescent="0.25">
      <c r="A1909">
        <v>28420</v>
      </c>
      <c r="B1909" t="s">
        <v>147</v>
      </c>
      <c r="C1909" t="s">
        <v>148</v>
      </c>
      <c r="D1909" t="s">
        <v>85</v>
      </c>
      <c r="E1909">
        <v>467</v>
      </c>
      <c r="F1909">
        <v>51</v>
      </c>
      <c r="G1909" s="1">
        <v>42739</v>
      </c>
      <c r="I1909">
        <v>52.576585000000001</v>
      </c>
      <c r="J1909">
        <v>-1</v>
      </c>
      <c r="N1909" s="27" t="s">
        <v>3936</v>
      </c>
      <c r="O1909" s="27" t="s">
        <v>3937</v>
      </c>
      <c r="P1909" s="28"/>
      <c r="Q1909" s="27" t="s">
        <v>50</v>
      </c>
      <c r="R1909" s="27" t="s">
        <v>350</v>
      </c>
    </row>
    <row r="1910" spans="1:18" x14ac:dyDescent="0.25">
      <c r="A1910">
        <v>28419</v>
      </c>
      <c r="B1910" t="s">
        <v>251</v>
      </c>
      <c r="C1910" t="s">
        <v>588</v>
      </c>
      <c r="D1910" t="s">
        <v>97</v>
      </c>
      <c r="E1910" t="s">
        <v>64</v>
      </c>
      <c r="F1910">
        <v>51</v>
      </c>
      <c r="G1910" s="1">
        <v>42739</v>
      </c>
      <c r="H1910">
        <v>1</v>
      </c>
      <c r="I1910">
        <v>167.63131999999999</v>
      </c>
      <c r="J1910">
        <v>-1</v>
      </c>
      <c r="N1910" s="25" t="s">
        <v>3938</v>
      </c>
      <c r="O1910" s="25" t="s">
        <v>3696</v>
      </c>
      <c r="P1910" s="26"/>
      <c r="Q1910" s="25" t="s">
        <v>3697</v>
      </c>
      <c r="R1910" s="25" t="s">
        <v>47</v>
      </c>
    </row>
    <row r="1911" spans="1:18" x14ac:dyDescent="0.25">
      <c r="A1911">
        <v>28418</v>
      </c>
      <c r="B1911" t="s">
        <v>62</v>
      </c>
      <c r="C1911" t="s">
        <v>63</v>
      </c>
      <c r="D1911" t="s">
        <v>50</v>
      </c>
      <c r="E1911">
        <v>467</v>
      </c>
      <c r="F1911">
        <v>51</v>
      </c>
      <c r="G1911" s="1">
        <v>42739</v>
      </c>
      <c r="I1911">
        <v>115</v>
      </c>
      <c r="J1911">
        <v>-1</v>
      </c>
      <c r="N1911" s="27" t="s">
        <v>3939</v>
      </c>
      <c r="O1911" s="27" t="s">
        <v>3940</v>
      </c>
      <c r="P1911" s="28"/>
      <c r="Q1911" s="27" t="s">
        <v>3697</v>
      </c>
      <c r="R1911" s="27" t="s">
        <v>47</v>
      </c>
    </row>
    <row r="1912" spans="1:18" x14ac:dyDescent="0.25">
      <c r="A1912">
        <v>28418</v>
      </c>
      <c r="B1912" t="s">
        <v>42</v>
      </c>
      <c r="C1912" t="s">
        <v>43</v>
      </c>
      <c r="D1912" t="s">
        <v>100</v>
      </c>
      <c r="E1912">
        <v>467</v>
      </c>
      <c r="F1912">
        <v>51</v>
      </c>
      <c r="G1912" s="1">
        <v>42739</v>
      </c>
      <c r="I1912">
        <v>31.492379</v>
      </c>
      <c r="J1912">
        <v>-1</v>
      </c>
      <c r="N1912" s="25" t="s">
        <v>3941</v>
      </c>
      <c r="O1912" s="25" t="s">
        <v>3942</v>
      </c>
      <c r="P1912" s="26"/>
      <c r="Q1912" s="25" t="s">
        <v>117</v>
      </c>
      <c r="R1912" s="25" t="s">
        <v>350</v>
      </c>
    </row>
    <row r="1913" spans="1:18" x14ac:dyDescent="0.25">
      <c r="A1913">
        <v>28417</v>
      </c>
      <c r="B1913" t="s">
        <v>42</v>
      </c>
      <c r="C1913" t="s">
        <v>43</v>
      </c>
      <c r="D1913" t="s">
        <v>100</v>
      </c>
      <c r="E1913">
        <v>92</v>
      </c>
      <c r="F1913">
        <v>51</v>
      </c>
      <c r="G1913" s="1">
        <v>42738</v>
      </c>
      <c r="H1913">
        <v>1</v>
      </c>
      <c r="I1913">
        <v>31.492379</v>
      </c>
      <c r="J1913">
        <v>-3</v>
      </c>
      <c r="N1913" s="27" t="s">
        <v>3943</v>
      </c>
      <c r="O1913" s="27" t="s">
        <v>3944</v>
      </c>
      <c r="P1913" s="28"/>
      <c r="Q1913" s="27" t="s">
        <v>18</v>
      </c>
      <c r="R1913" s="27" t="s">
        <v>47</v>
      </c>
    </row>
    <row r="1914" spans="1:18" x14ac:dyDescent="0.25">
      <c r="A1914">
        <v>28416</v>
      </c>
      <c r="B1914" t="s">
        <v>503</v>
      </c>
      <c r="C1914" t="s">
        <v>504</v>
      </c>
      <c r="D1914" t="s">
        <v>122</v>
      </c>
      <c r="E1914">
        <v>463</v>
      </c>
      <c r="F1914">
        <v>51</v>
      </c>
      <c r="G1914" s="1">
        <v>42738</v>
      </c>
      <c r="H1914">
        <v>1</v>
      </c>
      <c r="I1914">
        <v>162.01404500000001</v>
      </c>
      <c r="J1914">
        <v>-1</v>
      </c>
      <c r="N1914" s="25" t="s">
        <v>3945</v>
      </c>
      <c r="O1914" s="25" t="s">
        <v>3946</v>
      </c>
      <c r="P1914" s="26"/>
      <c r="Q1914" s="25" t="s">
        <v>33</v>
      </c>
      <c r="R1914" s="25" t="s">
        <v>349</v>
      </c>
    </row>
    <row r="1915" spans="1:18" x14ac:dyDescent="0.25">
      <c r="A1915">
        <v>28416</v>
      </c>
      <c r="B1915" t="s">
        <v>251</v>
      </c>
      <c r="C1915" t="s">
        <v>588</v>
      </c>
      <c r="D1915" t="s">
        <v>97</v>
      </c>
      <c r="E1915">
        <v>463</v>
      </c>
      <c r="F1915">
        <v>51</v>
      </c>
      <c r="G1915" s="1">
        <v>42738</v>
      </c>
      <c r="H1915">
        <v>1</v>
      </c>
      <c r="I1915">
        <v>119.73665699999999</v>
      </c>
      <c r="J1915">
        <v>-5</v>
      </c>
      <c r="N1915" s="27" t="s">
        <v>3947</v>
      </c>
      <c r="O1915" s="27" t="s">
        <v>3948</v>
      </c>
      <c r="P1915" s="28"/>
      <c r="Q1915" s="27" t="s">
        <v>3697</v>
      </c>
      <c r="R1915" s="27" t="s">
        <v>47</v>
      </c>
    </row>
    <row r="1916" spans="1:18" x14ac:dyDescent="0.25">
      <c r="A1916">
        <v>28415</v>
      </c>
      <c r="B1916" t="s">
        <v>251</v>
      </c>
      <c r="C1916" t="s">
        <v>588</v>
      </c>
      <c r="D1916" t="s">
        <v>97</v>
      </c>
      <c r="E1916">
        <v>359</v>
      </c>
      <c r="F1916">
        <v>51</v>
      </c>
      <c r="G1916" s="1">
        <v>42738</v>
      </c>
      <c r="I1916">
        <v>119.73665699999999</v>
      </c>
      <c r="J1916">
        <v>-1</v>
      </c>
      <c r="N1916" s="25" t="s">
        <v>3949</v>
      </c>
      <c r="O1916" s="25" t="s">
        <v>3696</v>
      </c>
      <c r="P1916" s="26"/>
      <c r="Q1916" s="25" t="s">
        <v>3697</v>
      </c>
      <c r="R1916" s="25" t="s">
        <v>47</v>
      </c>
    </row>
    <row r="1917" spans="1:18" x14ac:dyDescent="0.25">
      <c r="A1917">
        <v>28414</v>
      </c>
      <c r="B1917" t="s">
        <v>143</v>
      </c>
      <c r="C1917" t="s">
        <v>144</v>
      </c>
      <c r="D1917" t="s">
        <v>50</v>
      </c>
      <c r="E1917">
        <v>530</v>
      </c>
      <c r="F1917">
        <v>51</v>
      </c>
      <c r="G1917" s="1">
        <v>42738</v>
      </c>
      <c r="I1917">
        <v>9.4725000000000001</v>
      </c>
      <c r="J1917">
        <v>-1</v>
      </c>
      <c r="N1917" s="27" t="s">
        <v>3950</v>
      </c>
      <c r="O1917" s="27" t="s">
        <v>3951</v>
      </c>
      <c r="P1917" s="28"/>
      <c r="Q1917" s="27" t="s">
        <v>270</v>
      </c>
      <c r="R1917" s="27" t="s">
        <v>47</v>
      </c>
    </row>
    <row r="1918" spans="1:18" x14ac:dyDescent="0.25">
      <c r="A1918">
        <v>28414</v>
      </c>
      <c r="B1918" t="s">
        <v>111</v>
      </c>
      <c r="C1918" t="s">
        <v>112</v>
      </c>
      <c r="D1918" t="s">
        <v>21</v>
      </c>
      <c r="E1918">
        <v>530</v>
      </c>
      <c r="F1918">
        <v>51</v>
      </c>
      <c r="G1918" s="1">
        <v>42738</v>
      </c>
      <c r="I1918">
        <v>90.328210999999996</v>
      </c>
      <c r="J1918">
        <v>-1</v>
      </c>
      <c r="N1918" s="25" t="s">
        <v>3952</v>
      </c>
      <c r="O1918" s="25" t="s">
        <v>3953</v>
      </c>
      <c r="P1918" s="26"/>
      <c r="Q1918" s="25" t="s">
        <v>50</v>
      </c>
      <c r="R1918" s="25" t="s">
        <v>350</v>
      </c>
    </row>
    <row r="1919" spans="1:18" x14ac:dyDescent="0.25">
      <c r="A1919">
        <v>28413</v>
      </c>
      <c r="B1919" t="s">
        <v>31</v>
      </c>
      <c r="C1919" t="s">
        <v>32</v>
      </c>
      <c r="D1919" t="s">
        <v>33</v>
      </c>
      <c r="E1919">
        <v>80</v>
      </c>
      <c r="F1919">
        <v>51</v>
      </c>
      <c r="G1919" s="1">
        <v>42738</v>
      </c>
      <c r="H1919">
        <v>1</v>
      </c>
      <c r="I1919">
        <v>235.377273</v>
      </c>
      <c r="J1919">
        <v>-2</v>
      </c>
      <c r="N1919" s="27" t="s">
        <v>3954</v>
      </c>
      <c r="O1919" s="27" t="s">
        <v>3955</v>
      </c>
      <c r="P1919" s="28"/>
      <c r="Q1919" s="27" t="s">
        <v>50</v>
      </c>
      <c r="R1919" s="27" t="s">
        <v>350</v>
      </c>
    </row>
    <row r="1920" spans="1:18" x14ac:dyDescent="0.25">
      <c r="A1920">
        <v>28412</v>
      </c>
      <c r="B1920" t="s">
        <v>427</v>
      </c>
      <c r="C1920" t="s">
        <v>428</v>
      </c>
      <c r="D1920" t="s">
        <v>47</v>
      </c>
      <c r="E1920">
        <v>360</v>
      </c>
      <c r="F1920">
        <v>51</v>
      </c>
      <c r="G1920" s="1">
        <v>42738</v>
      </c>
      <c r="I1920">
        <v>26</v>
      </c>
      <c r="J1920">
        <v>-1</v>
      </c>
      <c r="N1920" s="25" t="s">
        <v>3956</v>
      </c>
      <c r="O1920" s="25" t="s">
        <v>3957</v>
      </c>
      <c r="P1920" s="26"/>
      <c r="Q1920" s="25" t="s">
        <v>1810</v>
      </c>
      <c r="R1920" s="25" t="s">
        <v>339</v>
      </c>
    </row>
    <row r="1921" spans="1:18" x14ac:dyDescent="0.25">
      <c r="A1921">
        <v>28412</v>
      </c>
      <c r="B1921" t="s">
        <v>247</v>
      </c>
      <c r="C1921" t="s">
        <v>248</v>
      </c>
      <c r="D1921" t="s">
        <v>117</v>
      </c>
      <c r="E1921">
        <v>360</v>
      </c>
      <c r="F1921">
        <v>51</v>
      </c>
      <c r="G1921" s="1">
        <v>42738</v>
      </c>
      <c r="I1921">
        <v>15.7875</v>
      </c>
      <c r="J1921">
        <v>-8</v>
      </c>
      <c r="N1921" s="27" t="s">
        <v>3958</v>
      </c>
      <c r="O1921" s="27" t="s">
        <v>3959</v>
      </c>
      <c r="P1921" s="28"/>
      <c r="Q1921" s="27" t="s">
        <v>193</v>
      </c>
      <c r="R1921" s="27" t="s">
        <v>350</v>
      </c>
    </row>
    <row r="1922" spans="1:18" x14ac:dyDescent="0.25">
      <c r="A1922">
        <v>28412</v>
      </c>
      <c r="B1922" t="s">
        <v>145</v>
      </c>
      <c r="C1922" t="s">
        <v>146</v>
      </c>
      <c r="D1922" t="s">
        <v>41</v>
      </c>
      <c r="E1922">
        <v>360</v>
      </c>
      <c r="F1922">
        <v>51</v>
      </c>
      <c r="G1922" s="1">
        <v>42738</v>
      </c>
      <c r="I1922">
        <v>26.3125</v>
      </c>
      <c r="J1922">
        <v>-2</v>
      </c>
      <c r="N1922" s="25" t="s">
        <v>3960</v>
      </c>
      <c r="O1922" s="25" t="s">
        <v>3961</v>
      </c>
      <c r="P1922" s="26"/>
      <c r="Q1922" s="25" t="s">
        <v>117</v>
      </c>
      <c r="R1922" s="25" t="s">
        <v>350</v>
      </c>
    </row>
    <row r="1923" spans="1:18" x14ac:dyDescent="0.25">
      <c r="A1923">
        <v>28412</v>
      </c>
      <c r="B1923" t="s">
        <v>118</v>
      </c>
      <c r="C1923" t="s">
        <v>119</v>
      </c>
      <c r="D1923" t="s">
        <v>21</v>
      </c>
      <c r="E1923">
        <v>360</v>
      </c>
      <c r="F1923">
        <v>51</v>
      </c>
      <c r="G1923" s="1">
        <v>42738</v>
      </c>
      <c r="I1923">
        <v>213.00284500000001</v>
      </c>
      <c r="J1923">
        <v>-2</v>
      </c>
      <c r="N1923" s="27" t="s">
        <v>3962</v>
      </c>
      <c r="O1923" s="27" t="s">
        <v>3963</v>
      </c>
      <c r="P1923" s="28"/>
      <c r="Q1923" s="27" t="s">
        <v>117</v>
      </c>
      <c r="R1923" s="27" t="s">
        <v>350</v>
      </c>
    </row>
    <row r="1924" spans="1:18" x14ac:dyDescent="0.25">
      <c r="A1924">
        <v>28412</v>
      </c>
      <c r="B1924" t="s">
        <v>19</v>
      </c>
      <c r="C1924" t="s">
        <v>20</v>
      </c>
      <c r="D1924" t="s">
        <v>100</v>
      </c>
      <c r="E1924">
        <v>360</v>
      </c>
      <c r="F1924">
        <v>51</v>
      </c>
      <c r="G1924" s="1">
        <v>42738</v>
      </c>
      <c r="I1924">
        <v>442.05</v>
      </c>
      <c r="J1924">
        <v>-1</v>
      </c>
      <c r="N1924" s="25" t="s">
        <v>3964</v>
      </c>
      <c r="O1924" s="25" t="s">
        <v>3965</v>
      </c>
      <c r="P1924" s="26"/>
      <c r="Q1924" s="25" t="s">
        <v>1810</v>
      </c>
      <c r="R1924" s="25" t="s">
        <v>339</v>
      </c>
    </row>
    <row r="1925" spans="1:18" x14ac:dyDescent="0.25">
      <c r="A1925">
        <v>28412</v>
      </c>
      <c r="B1925" t="s">
        <v>62</v>
      </c>
      <c r="C1925" t="s">
        <v>63</v>
      </c>
      <c r="D1925" t="s">
        <v>50</v>
      </c>
      <c r="E1925">
        <v>360</v>
      </c>
      <c r="F1925">
        <v>51</v>
      </c>
      <c r="G1925" s="1">
        <v>42738</v>
      </c>
      <c r="I1925">
        <v>115</v>
      </c>
      <c r="J1925">
        <v>-2</v>
      </c>
      <c r="N1925" s="27" t="s">
        <v>3966</v>
      </c>
      <c r="O1925" s="27" t="s">
        <v>3967</v>
      </c>
      <c r="P1925" s="28"/>
      <c r="Q1925" s="27" t="s">
        <v>117</v>
      </c>
      <c r="R1925" s="27" t="s">
        <v>350</v>
      </c>
    </row>
    <row r="1926" spans="1:18" x14ac:dyDescent="0.25">
      <c r="A1926">
        <v>28411</v>
      </c>
      <c r="B1926" t="s">
        <v>571</v>
      </c>
      <c r="C1926" t="s">
        <v>572</v>
      </c>
      <c r="D1926" t="s">
        <v>50</v>
      </c>
      <c r="E1926">
        <v>301</v>
      </c>
      <c r="F1926">
        <v>51</v>
      </c>
      <c r="G1926" s="1">
        <v>42738</v>
      </c>
      <c r="H1926">
        <v>1</v>
      </c>
      <c r="I1926">
        <v>12.63</v>
      </c>
      <c r="J1926">
        <v>-1</v>
      </c>
      <c r="N1926" s="25" t="s">
        <v>3968</v>
      </c>
      <c r="O1926" s="25" t="s">
        <v>3969</v>
      </c>
      <c r="P1926" s="26"/>
      <c r="Q1926" s="25" t="s">
        <v>74</v>
      </c>
      <c r="R1926" s="25" t="s">
        <v>339</v>
      </c>
    </row>
    <row r="1927" spans="1:18" x14ac:dyDescent="0.25">
      <c r="A1927">
        <v>28411</v>
      </c>
      <c r="B1927" t="s">
        <v>42</v>
      </c>
      <c r="C1927" t="s">
        <v>43</v>
      </c>
      <c r="D1927" t="s">
        <v>100</v>
      </c>
      <c r="E1927">
        <v>301</v>
      </c>
      <c r="F1927">
        <v>51</v>
      </c>
      <c r="G1927" s="1">
        <v>42738</v>
      </c>
      <c r="H1927">
        <v>1</v>
      </c>
      <c r="I1927">
        <v>31.492379</v>
      </c>
      <c r="J1927">
        <v>-2</v>
      </c>
      <c r="N1927" s="27" t="s">
        <v>3970</v>
      </c>
      <c r="O1927" s="27" t="s">
        <v>3971</v>
      </c>
      <c r="P1927" s="28"/>
      <c r="Q1927" s="27" t="s">
        <v>74</v>
      </c>
      <c r="R1927" s="27" t="s">
        <v>339</v>
      </c>
    </row>
    <row r="1928" spans="1:18" x14ac:dyDescent="0.25">
      <c r="A1928">
        <v>28411</v>
      </c>
      <c r="B1928" t="s">
        <v>573</v>
      </c>
      <c r="C1928" t="s">
        <v>574</v>
      </c>
      <c r="D1928" t="s">
        <v>21</v>
      </c>
      <c r="E1928">
        <v>301</v>
      </c>
      <c r="F1928">
        <v>51</v>
      </c>
      <c r="G1928" s="1">
        <v>42738</v>
      </c>
      <c r="H1928">
        <v>1</v>
      </c>
      <c r="I1928">
        <v>312.52436799999998</v>
      </c>
      <c r="J1928">
        <v>-1</v>
      </c>
      <c r="N1928" s="25" t="s">
        <v>3972</v>
      </c>
      <c r="O1928" s="25" t="s">
        <v>3973</v>
      </c>
      <c r="P1928" s="26"/>
      <c r="Q1928" s="25" t="s">
        <v>74</v>
      </c>
      <c r="R1928" s="25" t="s">
        <v>339</v>
      </c>
    </row>
    <row r="1929" spans="1:18" x14ac:dyDescent="0.25">
      <c r="A1929">
        <v>28410</v>
      </c>
      <c r="B1929" t="s">
        <v>872</v>
      </c>
      <c r="C1929" t="s">
        <v>873</v>
      </c>
      <c r="D1929" t="s">
        <v>874</v>
      </c>
      <c r="E1929">
        <v>503</v>
      </c>
      <c r="F1929">
        <v>51</v>
      </c>
      <c r="G1929" s="1">
        <v>42738</v>
      </c>
      <c r="H1929">
        <v>1</v>
      </c>
      <c r="I1929">
        <v>680</v>
      </c>
      <c r="J1929">
        <v>-1</v>
      </c>
      <c r="N1929" s="27" t="s">
        <v>3974</v>
      </c>
      <c r="O1929" s="27" t="s">
        <v>3975</v>
      </c>
      <c r="P1929" s="28"/>
      <c r="Q1929" s="27" t="s">
        <v>74</v>
      </c>
      <c r="R1929" s="27" t="s">
        <v>339</v>
      </c>
    </row>
    <row r="1930" spans="1:18" x14ac:dyDescent="0.25">
      <c r="A1930">
        <v>28409</v>
      </c>
      <c r="B1930" t="s">
        <v>602</v>
      </c>
      <c r="C1930" t="s">
        <v>603</v>
      </c>
      <c r="D1930" t="s">
        <v>18</v>
      </c>
      <c r="E1930">
        <v>59</v>
      </c>
      <c r="F1930">
        <v>51</v>
      </c>
      <c r="G1930" s="1">
        <v>42738</v>
      </c>
      <c r="H1930">
        <v>1</v>
      </c>
      <c r="I1930">
        <v>90</v>
      </c>
      <c r="J1930">
        <v>-4</v>
      </c>
      <c r="N1930" s="25" t="s">
        <v>3976</v>
      </c>
      <c r="O1930" s="25" t="s">
        <v>3977</v>
      </c>
      <c r="P1930" s="26"/>
      <c r="Q1930" s="25" t="s">
        <v>33</v>
      </c>
      <c r="R1930" s="25" t="s">
        <v>349</v>
      </c>
    </row>
    <row r="1931" spans="1:18" x14ac:dyDescent="0.25">
      <c r="A1931">
        <v>28408</v>
      </c>
      <c r="B1931" t="s">
        <v>37</v>
      </c>
      <c r="C1931" t="s">
        <v>38</v>
      </c>
      <c r="D1931" t="s">
        <v>21</v>
      </c>
      <c r="E1931">
        <v>221</v>
      </c>
      <c r="F1931">
        <v>51</v>
      </c>
      <c r="G1931" s="1">
        <v>42738</v>
      </c>
      <c r="H1931">
        <v>1</v>
      </c>
      <c r="I1931">
        <v>125.42964600000001</v>
      </c>
      <c r="J1931">
        <v>-1</v>
      </c>
      <c r="N1931" s="27" t="s">
        <v>3978</v>
      </c>
      <c r="O1931" s="27" t="s">
        <v>3979</v>
      </c>
      <c r="P1931" s="28"/>
      <c r="Q1931" s="27" t="s">
        <v>193</v>
      </c>
      <c r="R1931" s="27" t="s">
        <v>350</v>
      </c>
    </row>
    <row r="1932" spans="1:18" x14ac:dyDescent="0.25">
      <c r="A1932">
        <v>28408</v>
      </c>
      <c r="B1932" t="s">
        <v>480</v>
      </c>
      <c r="C1932" t="s">
        <v>481</v>
      </c>
      <c r="D1932" t="s">
        <v>41</v>
      </c>
      <c r="E1932">
        <v>221</v>
      </c>
      <c r="F1932">
        <v>51</v>
      </c>
      <c r="G1932" s="1">
        <v>42738</v>
      </c>
      <c r="H1932">
        <v>1</v>
      </c>
      <c r="I1932">
        <v>305.22500000000002</v>
      </c>
      <c r="J1932">
        <v>-1</v>
      </c>
      <c r="N1932" s="25" t="s">
        <v>3980</v>
      </c>
      <c r="O1932" s="25" t="s">
        <v>3981</v>
      </c>
      <c r="P1932" s="26"/>
      <c r="Q1932" s="25" t="s">
        <v>159</v>
      </c>
      <c r="R1932" s="25" t="s">
        <v>348</v>
      </c>
    </row>
    <row r="1933" spans="1:18" x14ac:dyDescent="0.25">
      <c r="A1933">
        <v>28407</v>
      </c>
      <c r="B1933" t="s">
        <v>45</v>
      </c>
      <c r="C1933" t="s">
        <v>46</v>
      </c>
      <c r="D1933" t="s">
        <v>47</v>
      </c>
      <c r="E1933">
        <v>66</v>
      </c>
      <c r="F1933">
        <v>51</v>
      </c>
      <c r="G1933" s="1">
        <v>42738</v>
      </c>
      <c r="I1933">
        <v>1.2</v>
      </c>
      <c r="J1933">
        <v>-100</v>
      </c>
      <c r="N1933" s="27" t="s">
        <v>3982</v>
      </c>
      <c r="O1933" s="27" t="s">
        <v>3983</v>
      </c>
      <c r="P1933" s="28"/>
      <c r="Q1933" s="27" t="s">
        <v>33</v>
      </c>
      <c r="R1933" s="27" t="s">
        <v>349</v>
      </c>
    </row>
    <row r="1934" spans="1:18" x14ac:dyDescent="0.25">
      <c r="A1934">
        <v>28407</v>
      </c>
      <c r="B1934" t="s">
        <v>228</v>
      </c>
      <c r="C1934" t="s">
        <v>229</v>
      </c>
      <c r="D1934" t="s">
        <v>462</v>
      </c>
      <c r="E1934">
        <v>66</v>
      </c>
      <c r="F1934">
        <v>51</v>
      </c>
      <c r="G1934" s="1">
        <v>42738</v>
      </c>
      <c r="I1934">
        <v>18</v>
      </c>
      <c r="J1934">
        <v>-5</v>
      </c>
      <c r="N1934" s="25" t="s">
        <v>3984</v>
      </c>
      <c r="O1934" s="25" t="s">
        <v>3985</v>
      </c>
      <c r="P1934" s="26"/>
      <c r="Q1934" s="25" t="s">
        <v>1466</v>
      </c>
      <c r="R1934" s="25" t="s">
        <v>350</v>
      </c>
    </row>
    <row r="1935" spans="1:18" x14ac:dyDescent="0.25">
      <c r="A1935">
        <v>28407</v>
      </c>
      <c r="B1935" t="s">
        <v>39</v>
      </c>
      <c r="C1935" t="s">
        <v>40</v>
      </c>
      <c r="D1935" t="s">
        <v>41</v>
      </c>
      <c r="E1935">
        <v>66</v>
      </c>
      <c r="F1935">
        <v>51</v>
      </c>
      <c r="G1935" s="1">
        <v>42738</v>
      </c>
      <c r="I1935">
        <v>26.125</v>
      </c>
      <c r="J1935">
        <v>-3</v>
      </c>
      <c r="N1935" s="27" t="s">
        <v>3986</v>
      </c>
      <c r="O1935" s="27" t="s">
        <v>3987</v>
      </c>
      <c r="P1935" s="28"/>
      <c r="Q1935" s="27" t="s">
        <v>117</v>
      </c>
      <c r="R1935" s="27" t="s">
        <v>350</v>
      </c>
    </row>
    <row r="1936" spans="1:18" x14ac:dyDescent="0.25">
      <c r="A1936">
        <v>28407</v>
      </c>
      <c r="B1936" t="s">
        <v>145</v>
      </c>
      <c r="C1936" t="s">
        <v>146</v>
      </c>
      <c r="D1936" t="s">
        <v>41</v>
      </c>
      <c r="E1936">
        <v>66</v>
      </c>
      <c r="F1936">
        <v>51</v>
      </c>
      <c r="G1936" s="1">
        <v>42738</v>
      </c>
      <c r="I1936">
        <v>26.125</v>
      </c>
      <c r="J1936">
        <v>-5</v>
      </c>
      <c r="N1936" s="25" t="s">
        <v>3988</v>
      </c>
      <c r="O1936" s="25" t="s">
        <v>3989</v>
      </c>
      <c r="P1936" s="26"/>
      <c r="Q1936" s="25" t="s">
        <v>74</v>
      </c>
      <c r="R1936" s="25" t="s">
        <v>339</v>
      </c>
    </row>
    <row r="1937" spans="1:18" x14ac:dyDescent="0.25">
      <c r="A1937">
        <v>28407</v>
      </c>
      <c r="B1937" t="s">
        <v>62</v>
      </c>
      <c r="C1937" t="s">
        <v>63</v>
      </c>
      <c r="D1937" t="s">
        <v>50</v>
      </c>
      <c r="E1937">
        <v>66</v>
      </c>
      <c r="F1937">
        <v>51</v>
      </c>
      <c r="G1937" s="1">
        <v>42738</v>
      </c>
      <c r="I1937">
        <v>115</v>
      </c>
      <c r="J1937">
        <v>-6</v>
      </c>
      <c r="N1937" s="27" t="s">
        <v>3990</v>
      </c>
      <c r="O1937" s="27" t="s">
        <v>3991</v>
      </c>
      <c r="P1937" s="28"/>
      <c r="Q1937" s="27" t="s">
        <v>447</v>
      </c>
      <c r="R1937" s="27" t="s">
        <v>350</v>
      </c>
    </row>
    <row r="1938" spans="1:18" x14ac:dyDescent="0.25">
      <c r="A1938">
        <v>28406</v>
      </c>
      <c r="B1938" t="s">
        <v>251</v>
      </c>
      <c r="C1938" t="s">
        <v>588</v>
      </c>
      <c r="D1938" t="s">
        <v>97</v>
      </c>
      <c r="E1938" t="s">
        <v>64</v>
      </c>
      <c r="F1938">
        <v>51</v>
      </c>
      <c r="G1938" s="1">
        <v>42738</v>
      </c>
      <c r="H1938">
        <v>1</v>
      </c>
      <c r="I1938">
        <v>167.63131999999999</v>
      </c>
      <c r="J1938">
        <v>-1</v>
      </c>
      <c r="N1938" s="25" t="s">
        <v>3992</v>
      </c>
      <c r="O1938" s="25" t="s">
        <v>3993</v>
      </c>
      <c r="P1938" s="26"/>
      <c r="Q1938" s="25" t="s">
        <v>1466</v>
      </c>
      <c r="R1938" s="25" t="s">
        <v>350</v>
      </c>
    </row>
    <row r="1939" spans="1:18" x14ac:dyDescent="0.25">
      <c r="A1939">
        <v>28405</v>
      </c>
      <c r="B1939" t="s">
        <v>210</v>
      </c>
      <c r="C1939" t="s">
        <v>211</v>
      </c>
      <c r="D1939" t="s">
        <v>463</v>
      </c>
      <c r="E1939">
        <v>100</v>
      </c>
      <c r="F1939">
        <v>51</v>
      </c>
      <c r="G1939" s="1">
        <v>42738</v>
      </c>
      <c r="H1939">
        <v>1</v>
      </c>
      <c r="I1939">
        <v>104.97459600000001</v>
      </c>
      <c r="J1939">
        <v>-1</v>
      </c>
      <c r="N1939" s="27" t="s">
        <v>3994</v>
      </c>
      <c r="O1939" s="27" t="s">
        <v>3995</v>
      </c>
      <c r="P1939" s="28"/>
      <c r="Q1939" s="27" t="s">
        <v>100</v>
      </c>
      <c r="R1939" s="27" t="s">
        <v>350</v>
      </c>
    </row>
    <row r="1940" spans="1:18" x14ac:dyDescent="0.25">
      <c r="A1940">
        <v>28405</v>
      </c>
      <c r="B1940" t="s">
        <v>115</v>
      </c>
      <c r="C1940" t="s">
        <v>116</v>
      </c>
      <c r="D1940" t="s">
        <v>41</v>
      </c>
      <c r="E1940">
        <v>100</v>
      </c>
      <c r="F1940">
        <v>51</v>
      </c>
      <c r="G1940" s="1">
        <v>42738</v>
      </c>
      <c r="H1940">
        <v>1</v>
      </c>
      <c r="I1940">
        <v>109.46</v>
      </c>
      <c r="J1940">
        <v>-1</v>
      </c>
      <c r="N1940" s="25" t="s">
        <v>3996</v>
      </c>
      <c r="O1940" s="25" t="s">
        <v>3997</v>
      </c>
      <c r="P1940" s="26"/>
      <c r="Q1940" s="25" t="s">
        <v>117</v>
      </c>
      <c r="R1940" s="25" t="s">
        <v>350</v>
      </c>
    </row>
    <row r="1941" spans="1:18" x14ac:dyDescent="0.25">
      <c r="A1941">
        <v>28404</v>
      </c>
      <c r="B1941" t="s">
        <v>503</v>
      </c>
      <c r="C1941" t="s">
        <v>504</v>
      </c>
      <c r="D1941" t="s">
        <v>122</v>
      </c>
      <c r="E1941">
        <v>16</v>
      </c>
      <c r="F1941">
        <v>51</v>
      </c>
      <c r="G1941" s="1">
        <v>42738</v>
      </c>
      <c r="I1941">
        <v>144.1925</v>
      </c>
      <c r="J1941">
        <v>-5</v>
      </c>
      <c r="N1941" s="27" t="s">
        <v>3998</v>
      </c>
      <c r="O1941" s="27" t="s">
        <v>3999</v>
      </c>
      <c r="P1941" s="28"/>
      <c r="Q1941" s="27" t="s">
        <v>1810</v>
      </c>
      <c r="R1941" s="27" t="s">
        <v>339</v>
      </c>
    </row>
    <row r="1942" spans="1:18" x14ac:dyDescent="0.25">
      <c r="A1942">
        <v>28404</v>
      </c>
      <c r="B1942" t="s">
        <v>251</v>
      </c>
      <c r="C1942" t="s">
        <v>588</v>
      </c>
      <c r="D1942" t="s">
        <v>97</v>
      </c>
      <c r="E1942">
        <v>16</v>
      </c>
      <c r="F1942">
        <v>51</v>
      </c>
      <c r="G1942" s="1">
        <v>42738</v>
      </c>
      <c r="I1942">
        <v>106.565625</v>
      </c>
      <c r="J1942">
        <v>-5</v>
      </c>
      <c r="N1942" s="25" t="s">
        <v>4000</v>
      </c>
      <c r="O1942" s="25" t="s">
        <v>4001</v>
      </c>
      <c r="P1942" s="26"/>
      <c r="Q1942" s="25" t="s">
        <v>18</v>
      </c>
      <c r="R1942" s="25" t="s">
        <v>47</v>
      </c>
    </row>
    <row r="1943" spans="1:18" x14ac:dyDescent="0.25">
      <c r="A1943">
        <v>28404</v>
      </c>
      <c r="B1943" t="s">
        <v>115</v>
      </c>
      <c r="C1943" t="s">
        <v>116</v>
      </c>
      <c r="D1943" t="s">
        <v>41</v>
      </c>
      <c r="E1943">
        <v>16</v>
      </c>
      <c r="F1943">
        <v>51</v>
      </c>
      <c r="G1943" s="1">
        <v>42738</v>
      </c>
      <c r="I1943">
        <v>99.235714000000002</v>
      </c>
      <c r="J1943">
        <v>-5</v>
      </c>
      <c r="N1943" s="27" t="s">
        <v>4002</v>
      </c>
      <c r="O1943" s="27" t="s">
        <v>4003</v>
      </c>
      <c r="P1943" s="28"/>
      <c r="Q1943" s="27" t="s">
        <v>1466</v>
      </c>
      <c r="R1943" s="27" t="s">
        <v>350</v>
      </c>
    </row>
    <row r="1944" spans="1:18" x14ac:dyDescent="0.25">
      <c r="A1944">
        <v>28403</v>
      </c>
      <c r="B1944" t="s">
        <v>203</v>
      </c>
      <c r="C1944" t="s">
        <v>204</v>
      </c>
      <c r="D1944" t="s">
        <v>100</v>
      </c>
      <c r="E1944">
        <v>16</v>
      </c>
      <c r="F1944">
        <v>51</v>
      </c>
      <c r="G1944" s="1">
        <v>42738</v>
      </c>
      <c r="I1944">
        <v>250.02348000000001</v>
      </c>
      <c r="J1944">
        <v>-3</v>
      </c>
      <c r="N1944" s="25" t="s">
        <v>4004</v>
      </c>
      <c r="O1944" s="25" t="s">
        <v>4005</v>
      </c>
      <c r="P1944" s="26"/>
      <c r="Q1944" s="25" t="s">
        <v>74</v>
      </c>
      <c r="R1944" s="25" t="s">
        <v>339</v>
      </c>
    </row>
    <row r="1945" spans="1:18" x14ac:dyDescent="0.25">
      <c r="A1945">
        <v>28403</v>
      </c>
      <c r="B1945" t="s">
        <v>143</v>
      </c>
      <c r="C1945" t="s">
        <v>144</v>
      </c>
      <c r="D1945" t="s">
        <v>50</v>
      </c>
      <c r="E1945">
        <v>16</v>
      </c>
      <c r="F1945">
        <v>51</v>
      </c>
      <c r="G1945" s="1">
        <v>42738</v>
      </c>
      <c r="I1945">
        <v>7.3674999999999997</v>
      </c>
      <c r="J1945">
        <v>-10</v>
      </c>
      <c r="N1945" s="27" t="s">
        <v>4006</v>
      </c>
      <c r="O1945" s="27" t="s">
        <v>4007</v>
      </c>
      <c r="P1945" s="28"/>
      <c r="Q1945" s="27" t="s">
        <v>1810</v>
      </c>
      <c r="R1945" s="27" t="s">
        <v>339</v>
      </c>
    </row>
    <row r="1946" spans="1:18" x14ac:dyDescent="0.25">
      <c r="A1946">
        <v>28403</v>
      </c>
      <c r="B1946" t="s">
        <v>62</v>
      </c>
      <c r="C1946" t="s">
        <v>63</v>
      </c>
      <c r="D1946" t="s">
        <v>50</v>
      </c>
      <c r="E1946">
        <v>16</v>
      </c>
      <c r="F1946">
        <v>51</v>
      </c>
      <c r="G1946" s="1">
        <v>42738</v>
      </c>
      <c r="I1946">
        <v>115</v>
      </c>
      <c r="J1946">
        <v>-5</v>
      </c>
      <c r="N1946" s="25" t="s">
        <v>4008</v>
      </c>
      <c r="O1946" s="25" t="s">
        <v>4009</v>
      </c>
      <c r="P1946" s="26"/>
      <c r="Q1946" s="25" t="s">
        <v>33</v>
      </c>
      <c r="R1946" s="25" t="s">
        <v>349</v>
      </c>
    </row>
    <row r="1947" spans="1:18" x14ac:dyDescent="0.25">
      <c r="A1947">
        <v>28403</v>
      </c>
      <c r="B1947" t="s">
        <v>15</v>
      </c>
      <c r="C1947" t="s">
        <v>16</v>
      </c>
      <c r="D1947" t="s">
        <v>17</v>
      </c>
      <c r="E1947">
        <v>16</v>
      </c>
      <c r="F1947">
        <v>51</v>
      </c>
      <c r="G1947" s="1">
        <v>42738</v>
      </c>
      <c r="I1947">
        <v>20</v>
      </c>
      <c r="J1947">
        <v>-5</v>
      </c>
      <c r="N1947" s="27" t="s">
        <v>4010</v>
      </c>
      <c r="O1947" s="27" t="s">
        <v>4011</v>
      </c>
      <c r="P1947" s="28"/>
      <c r="Q1947" s="27" t="s">
        <v>159</v>
      </c>
      <c r="R1947" s="27" t="s">
        <v>348</v>
      </c>
    </row>
    <row r="1948" spans="1:18" x14ac:dyDescent="0.25">
      <c r="A1948">
        <v>28403</v>
      </c>
      <c r="B1948" t="s">
        <v>238</v>
      </c>
      <c r="C1948" t="s">
        <v>237</v>
      </c>
      <c r="D1948" t="s">
        <v>17</v>
      </c>
      <c r="E1948">
        <v>16</v>
      </c>
      <c r="F1948">
        <v>51</v>
      </c>
      <c r="G1948" s="1">
        <v>42738</v>
      </c>
      <c r="I1948">
        <v>20</v>
      </c>
      <c r="J1948">
        <v>-5</v>
      </c>
      <c r="N1948" s="25" t="s">
        <v>4012</v>
      </c>
      <c r="O1948" s="25" t="s">
        <v>4013</v>
      </c>
      <c r="P1948" s="26"/>
      <c r="Q1948" s="25" t="s">
        <v>17</v>
      </c>
      <c r="R1948" s="25" t="s">
        <v>339</v>
      </c>
    </row>
    <row r="1949" spans="1:18" x14ac:dyDescent="0.25">
      <c r="A1949">
        <v>28402</v>
      </c>
      <c r="B1949" t="s">
        <v>86</v>
      </c>
      <c r="C1949" t="s">
        <v>87</v>
      </c>
      <c r="D1949" t="s">
        <v>88</v>
      </c>
      <c r="E1949">
        <v>16</v>
      </c>
      <c r="F1949">
        <v>51</v>
      </c>
      <c r="G1949" s="1">
        <v>42738</v>
      </c>
      <c r="I1949">
        <v>51.724200000000003</v>
      </c>
      <c r="J1949">
        <v>-5</v>
      </c>
      <c r="N1949" s="27" t="s">
        <v>4014</v>
      </c>
      <c r="O1949" s="27" t="s">
        <v>4015</v>
      </c>
      <c r="P1949" s="28"/>
      <c r="Q1949" s="27" t="s">
        <v>17</v>
      </c>
      <c r="R1949" s="27" t="s">
        <v>339</v>
      </c>
    </row>
    <row r="1950" spans="1:18" x14ac:dyDescent="0.25">
      <c r="A1950">
        <v>28402</v>
      </c>
      <c r="B1950" t="s">
        <v>141</v>
      </c>
      <c r="C1950" t="s">
        <v>142</v>
      </c>
      <c r="D1950" t="s">
        <v>88</v>
      </c>
      <c r="E1950">
        <v>16</v>
      </c>
      <c r="F1950">
        <v>51</v>
      </c>
      <c r="G1950" s="1">
        <v>42738</v>
      </c>
      <c r="I1950">
        <v>39.091954999999999</v>
      </c>
      <c r="J1950">
        <v>-5</v>
      </c>
      <c r="N1950" s="25" t="s">
        <v>4016</v>
      </c>
      <c r="O1950" s="25" t="s">
        <v>4017</v>
      </c>
      <c r="P1950" s="26"/>
      <c r="Q1950" s="25" t="s">
        <v>193</v>
      </c>
      <c r="R1950" s="25" t="s">
        <v>350</v>
      </c>
    </row>
    <row r="1951" spans="1:18" x14ac:dyDescent="0.25">
      <c r="A1951">
        <v>28402</v>
      </c>
      <c r="B1951" t="s">
        <v>266</v>
      </c>
      <c r="C1951" t="s">
        <v>267</v>
      </c>
      <c r="D1951" t="s">
        <v>88</v>
      </c>
      <c r="E1951">
        <v>16</v>
      </c>
      <c r="F1951">
        <v>51</v>
      </c>
      <c r="G1951" s="1">
        <v>42738</v>
      </c>
      <c r="I1951">
        <v>61.935577000000002</v>
      </c>
      <c r="J1951">
        <v>-6</v>
      </c>
      <c r="N1951" s="27" t="s">
        <v>4018</v>
      </c>
      <c r="O1951" s="27" t="s">
        <v>4019</v>
      </c>
      <c r="P1951" s="28"/>
      <c r="Q1951" s="27" t="s">
        <v>1466</v>
      </c>
      <c r="R1951" s="27" t="s">
        <v>350</v>
      </c>
    </row>
    <row r="1952" spans="1:18" x14ac:dyDescent="0.25">
      <c r="A1952">
        <v>28402</v>
      </c>
      <c r="B1952" t="s">
        <v>359</v>
      </c>
      <c r="C1952" t="s">
        <v>360</v>
      </c>
      <c r="D1952" t="s">
        <v>88</v>
      </c>
      <c r="E1952">
        <v>16</v>
      </c>
      <c r="F1952">
        <v>51</v>
      </c>
      <c r="G1952" s="1">
        <v>42738</v>
      </c>
      <c r="I1952">
        <v>30.172499999999999</v>
      </c>
      <c r="J1952">
        <v>-5</v>
      </c>
      <c r="N1952" s="25" t="s">
        <v>4020</v>
      </c>
      <c r="O1952" s="25" t="s">
        <v>4021</v>
      </c>
      <c r="P1952" s="26"/>
      <c r="Q1952" s="25" t="s">
        <v>117</v>
      </c>
      <c r="R1952" s="25" t="s">
        <v>350</v>
      </c>
    </row>
    <row r="1953" spans="1:18" x14ac:dyDescent="0.25">
      <c r="A1953">
        <v>28402</v>
      </c>
      <c r="B1953" t="s">
        <v>279</v>
      </c>
      <c r="C1953" t="s">
        <v>280</v>
      </c>
      <c r="D1953" t="s">
        <v>88</v>
      </c>
      <c r="E1953">
        <v>16</v>
      </c>
      <c r="F1953">
        <v>51</v>
      </c>
      <c r="G1953" s="1">
        <v>42738</v>
      </c>
      <c r="I1953">
        <v>59.458154</v>
      </c>
      <c r="J1953">
        <v>-5</v>
      </c>
      <c r="N1953" s="27" t="s">
        <v>4022</v>
      </c>
      <c r="O1953" s="27" t="s">
        <v>4023</v>
      </c>
      <c r="P1953" s="28"/>
      <c r="Q1953" s="27" t="s">
        <v>117</v>
      </c>
      <c r="R1953" s="27" t="s">
        <v>350</v>
      </c>
    </row>
    <row r="1954" spans="1:18" x14ac:dyDescent="0.25">
      <c r="A1954">
        <v>28402</v>
      </c>
      <c r="B1954" t="s">
        <v>245</v>
      </c>
      <c r="C1954" t="s">
        <v>246</v>
      </c>
      <c r="D1954" t="s">
        <v>88</v>
      </c>
      <c r="E1954">
        <v>16</v>
      </c>
      <c r="F1954">
        <v>51</v>
      </c>
      <c r="G1954" s="1">
        <v>42738</v>
      </c>
      <c r="I1954">
        <v>54.329887999999997</v>
      </c>
      <c r="J1954">
        <v>-5</v>
      </c>
      <c r="N1954" s="25" t="s">
        <v>4024</v>
      </c>
      <c r="O1954" s="25" t="s">
        <v>4025</v>
      </c>
      <c r="P1954" s="26"/>
      <c r="Q1954" s="25" t="s">
        <v>117</v>
      </c>
      <c r="R1954" s="25" t="s">
        <v>350</v>
      </c>
    </row>
    <row r="1955" spans="1:18" x14ac:dyDescent="0.25">
      <c r="A1955">
        <v>28402</v>
      </c>
      <c r="B1955" t="s">
        <v>147</v>
      </c>
      <c r="C1955" t="s">
        <v>148</v>
      </c>
      <c r="D1955" t="s">
        <v>85</v>
      </c>
      <c r="E1955">
        <v>16</v>
      </c>
      <c r="F1955">
        <v>51</v>
      </c>
      <c r="G1955" s="1">
        <v>42738</v>
      </c>
      <c r="I1955">
        <v>49.484340000000003</v>
      </c>
      <c r="J1955">
        <v>-5</v>
      </c>
      <c r="N1955" s="27" t="s">
        <v>4026</v>
      </c>
      <c r="O1955" s="27" t="s">
        <v>4027</v>
      </c>
      <c r="P1955" s="28"/>
      <c r="Q1955" s="27" t="s">
        <v>2021</v>
      </c>
      <c r="R1955" s="27"/>
    </row>
    <row r="1956" spans="1:18" x14ac:dyDescent="0.25">
      <c r="A1956">
        <v>28401</v>
      </c>
      <c r="B1956" t="s">
        <v>118</v>
      </c>
      <c r="C1956" t="s">
        <v>119</v>
      </c>
      <c r="D1956" t="s">
        <v>21</v>
      </c>
      <c r="E1956">
        <v>299</v>
      </c>
      <c r="F1956">
        <v>51</v>
      </c>
      <c r="G1956" s="1">
        <v>42738</v>
      </c>
      <c r="I1956">
        <v>210.49579</v>
      </c>
      <c r="J1956">
        <v>-1</v>
      </c>
      <c r="N1956" s="25" t="s">
        <v>4028</v>
      </c>
      <c r="O1956" s="25" t="s">
        <v>4029</v>
      </c>
      <c r="P1956" s="26"/>
      <c r="Q1956" s="25" t="s">
        <v>17</v>
      </c>
      <c r="R1956" s="25" t="s">
        <v>339</v>
      </c>
    </row>
    <row r="1957" spans="1:18" x14ac:dyDescent="0.25">
      <c r="A1957">
        <v>28401</v>
      </c>
      <c r="B1957" t="s">
        <v>445</v>
      </c>
      <c r="C1957" t="s">
        <v>170</v>
      </c>
      <c r="D1957" t="s">
        <v>97</v>
      </c>
      <c r="E1957">
        <v>299</v>
      </c>
      <c r="F1957">
        <v>51</v>
      </c>
      <c r="G1957" s="1">
        <v>42738</v>
      </c>
      <c r="I1957">
        <v>133.04073</v>
      </c>
      <c r="J1957">
        <v>-2</v>
      </c>
      <c r="N1957" s="27" t="s">
        <v>4030</v>
      </c>
      <c r="O1957" s="27" t="s">
        <v>4031</v>
      </c>
      <c r="P1957" s="28"/>
      <c r="Q1957" s="27" t="s">
        <v>1810</v>
      </c>
      <c r="R1957" s="27" t="s">
        <v>339</v>
      </c>
    </row>
    <row r="1958" spans="1:18" x14ac:dyDescent="0.25">
      <c r="A1958">
        <v>28400</v>
      </c>
      <c r="B1958" t="s">
        <v>62</v>
      </c>
      <c r="C1958" t="s">
        <v>63</v>
      </c>
      <c r="D1958" t="s">
        <v>50</v>
      </c>
      <c r="E1958">
        <v>18</v>
      </c>
      <c r="F1958">
        <v>51</v>
      </c>
      <c r="G1958" s="1">
        <v>42738</v>
      </c>
      <c r="I1958">
        <v>115</v>
      </c>
      <c r="J1958">
        <v>-1</v>
      </c>
      <c r="N1958" s="25" t="s">
        <v>4032</v>
      </c>
      <c r="O1958" s="25" t="s">
        <v>4033</v>
      </c>
      <c r="P1958" s="26"/>
      <c r="Q1958" s="25" t="s">
        <v>193</v>
      </c>
      <c r="R1958" s="25" t="s">
        <v>350</v>
      </c>
    </row>
    <row r="1959" spans="1:18" x14ac:dyDescent="0.25">
      <c r="A1959">
        <v>28400</v>
      </c>
      <c r="B1959" t="s">
        <v>72</v>
      </c>
      <c r="C1959" t="s">
        <v>73</v>
      </c>
      <c r="D1959" t="s">
        <v>34</v>
      </c>
      <c r="E1959">
        <v>18</v>
      </c>
      <c r="F1959">
        <v>51</v>
      </c>
      <c r="G1959" s="1">
        <v>42738</v>
      </c>
      <c r="I1959">
        <v>124.754214</v>
      </c>
      <c r="J1959">
        <v>-2</v>
      </c>
      <c r="N1959" s="27" t="s">
        <v>4034</v>
      </c>
      <c r="O1959" s="27" t="s">
        <v>4035</v>
      </c>
      <c r="P1959" s="28"/>
      <c r="Q1959" s="27" t="s">
        <v>193</v>
      </c>
      <c r="R1959" s="27" t="s">
        <v>350</v>
      </c>
    </row>
    <row r="1960" spans="1:18" x14ac:dyDescent="0.25">
      <c r="A1960">
        <v>28399</v>
      </c>
      <c r="B1960" t="s">
        <v>175</v>
      </c>
      <c r="C1960" t="s">
        <v>176</v>
      </c>
      <c r="D1960" t="s">
        <v>21</v>
      </c>
      <c r="E1960">
        <v>24</v>
      </c>
      <c r="F1960">
        <v>51</v>
      </c>
      <c r="G1960" s="1">
        <v>42738</v>
      </c>
      <c r="I1960">
        <v>194.952821</v>
      </c>
      <c r="J1960">
        <v>-1</v>
      </c>
      <c r="N1960" s="25" t="s">
        <v>4036</v>
      </c>
      <c r="O1960" s="25" t="s">
        <v>4037</v>
      </c>
      <c r="P1960" s="26"/>
      <c r="Q1960" s="25" t="s">
        <v>270</v>
      </c>
      <c r="R1960" s="25" t="s">
        <v>350</v>
      </c>
    </row>
    <row r="1961" spans="1:18" x14ac:dyDescent="0.25">
      <c r="A1961">
        <v>28399</v>
      </c>
      <c r="B1961" t="s">
        <v>179</v>
      </c>
      <c r="C1961" t="s">
        <v>180</v>
      </c>
      <c r="D1961" t="s">
        <v>21</v>
      </c>
      <c r="E1961">
        <v>24</v>
      </c>
      <c r="F1961">
        <v>51</v>
      </c>
      <c r="G1961" s="1">
        <v>42738</v>
      </c>
      <c r="I1961">
        <v>148.46407099999999</v>
      </c>
      <c r="J1961">
        <v>-1</v>
      </c>
      <c r="N1961" s="27" t="s">
        <v>4038</v>
      </c>
      <c r="O1961" s="27" t="s">
        <v>4039</v>
      </c>
      <c r="P1961" s="28"/>
      <c r="Q1961" s="27" t="s">
        <v>18</v>
      </c>
      <c r="R1961" s="27" t="s">
        <v>47</v>
      </c>
    </row>
    <row r="1962" spans="1:18" x14ac:dyDescent="0.25">
      <c r="A1962">
        <v>28398</v>
      </c>
      <c r="B1962" t="s">
        <v>203</v>
      </c>
      <c r="C1962" t="s">
        <v>204</v>
      </c>
      <c r="D1962" t="s">
        <v>100</v>
      </c>
      <c r="E1962">
        <v>33</v>
      </c>
      <c r="F1962">
        <v>51</v>
      </c>
      <c r="G1962" s="1">
        <v>42738</v>
      </c>
      <c r="H1962">
        <v>1</v>
      </c>
      <c r="I1962">
        <v>252.99995000000001</v>
      </c>
      <c r="J1962">
        <v>-1</v>
      </c>
      <c r="N1962" s="25" t="s">
        <v>4040</v>
      </c>
      <c r="O1962" s="25" t="s">
        <v>4041</v>
      </c>
      <c r="P1962" s="26"/>
      <c r="Q1962" s="25" t="s">
        <v>50</v>
      </c>
      <c r="R1962" s="25" t="s">
        <v>350</v>
      </c>
    </row>
    <row r="1963" spans="1:18" x14ac:dyDescent="0.25">
      <c r="A1963">
        <v>28397</v>
      </c>
      <c r="B1963" t="s">
        <v>75</v>
      </c>
      <c r="C1963" t="s">
        <v>76</v>
      </c>
      <c r="D1963" t="s">
        <v>33</v>
      </c>
      <c r="E1963">
        <v>49</v>
      </c>
      <c r="F1963">
        <v>51</v>
      </c>
      <c r="G1963" s="1">
        <v>42738</v>
      </c>
      <c r="I1963">
        <v>375.07272699999999</v>
      </c>
      <c r="J1963">
        <v>-1</v>
      </c>
      <c r="N1963" s="27" t="s">
        <v>4042</v>
      </c>
      <c r="O1963" s="27" t="s">
        <v>4043</v>
      </c>
      <c r="P1963" s="28"/>
      <c r="Q1963" s="27" t="s">
        <v>1810</v>
      </c>
      <c r="R1963" s="27" t="s">
        <v>339</v>
      </c>
    </row>
    <row r="1964" spans="1:18" x14ac:dyDescent="0.25">
      <c r="A1964">
        <v>28396</v>
      </c>
      <c r="B1964" t="s">
        <v>75</v>
      </c>
      <c r="C1964" t="s">
        <v>76</v>
      </c>
      <c r="D1964" t="s">
        <v>33</v>
      </c>
      <c r="E1964">
        <v>49</v>
      </c>
      <c r="F1964">
        <v>51</v>
      </c>
      <c r="G1964" s="1">
        <v>42738</v>
      </c>
      <c r="I1964">
        <v>375.07272699999999</v>
      </c>
      <c r="J1964">
        <v>-2</v>
      </c>
      <c r="N1964" s="25" t="s">
        <v>4044</v>
      </c>
      <c r="O1964" s="25" t="s">
        <v>4045</v>
      </c>
      <c r="P1964" s="26"/>
      <c r="Q1964" s="25" t="s">
        <v>1810</v>
      </c>
      <c r="R1964" s="25" t="s">
        <v>339</v>
      </c>
    </row>
    <row r="1965" spans="1:18" x14ac:dyDescent="0.25">
      <c r="A1965">
        <v>28395</v>
      </c>
      <c r="B1965" t="s">
        <v>72</v>
      </c>
      <c r="C1965" t="s">
        <v>73</v>
      </c>
      <c r="D1965" t="s">
        <v>34</v>
      </c>
      <c r="E1965">
        <v>521</v>
      </c>
      <c r="F1965">
        <v>51</v>
      </c>
      <c r="G1965" s="1">
        <v>42738</v>
      </c>
      <c r="H1965">
        <v>1</v>
      </c>
      <c r="I1965">
        <v>124.754214</v>
      </c>
      <c r="J1965">
        <v>-1</v>
      </c>
      <c r="N1965" s="27" t="s">
        <v>4046</v>
      </c>
      <c r="O1965" s="27" t="s">
        <v>4047</v>
      </c>
      <c r="P1965" s="28"/>
      <c r="Q1965" s="27" t="s">
        <v>65</v>
      </c>
      <c r="R1965" s="27" t="s">
        <v>350</v>
      </c>
    </row>
    <row r="1966" spans="1:18" x14ac:dyDescent="0.25">
      <c r="A1966">
        <v>28394</v>
      </c>
      <c r="B1966" t="s">
        <v>604</v>
      </c>
      <c r="C1966" t="s">
        <v>605</v>
      </c>
      <c r="D1966" t="s">
        <v>33</v>
      </c>
      <c r="E1966">
        <v>562</v>
      </c>
      <c r="F1966">
        <v>51</v>
      </c>
      <c r="G1966" s="1">
        <v>42738</v>
      </c>
      <c r="H1966">
        <v>1</v>
      </c>
      <c r="I1966">
        <v>292.60000000000002</v>
      </c>
      <c r="J1966">
        <v>-1</v>
      </c>
      <c r="N1966" s="25" t="s">
        <v>4048</v>
      </c>
      <c r="O1966" s="25" t="s">
        <v>4049</v>
      </c>
      <c r="P1966" s="26"/>
      <c r="Q1966" s="25" t="s">
        <v>1466</v>
      </c>
      <c r="R1966" s="25" t="s">
        <v>350</v>
      </c>
    </row>
    <row r="1967" spans="1:18" x14ac:dyDescent="0.25">
      <c r="A1967">
        <v>28393</v>
      </c>
      <c r="B1967" t="s">
        <v>72</v>
      </c>
      <c r="C1967" t="s">
        <v>73</v>
      </c>
      <c r="D1967" t="s">
        <v>34</v>
      </c>
      <c r="E1967">
        <v>6</v>
      </c>
      <c r="F1967">
        <v>51</v>
      </c>
      <c r="G1967" s="1">
        <v>42738</v>
      </c>
      <c r="H1967">
        <v>1</v>
      </c>
      <c r="I1967">
        <v>124.754214</v>
      </c>
      <c r="J1967">
        <v>-1</v>
      </c>
      <c r="N1967" s="27" t="s">
        <v>4050</v>
      </c>
      <c r="O1967" s="27" t="s">
        <v>4051</v>
      </c>
      <c r="P1967" s="28"/>
      <c r="Q1967" s="27" t="s">
        <v>270</v>
      </c>
      <c r="R1967" s="27" t="s">
        <v>349</v>
      </c>
    </row>
    <row r="1968" spans="1:18" x14ac:dyDescent="0.25">
      <c r="A1968">
        <v>28392</v>
      </c>
      <c r="B1968" t="s">
        <v>251</v>
      </c>
      <c r="C1968" t="s">
        <v>588</v>
      </c>
      <c r="D1968" t="s">
        <v>97</v>
      </c>
      <c r="E1968">
        <v>556</v>
      </c>
      <c r="F1968">
        <v>51</v>
      </c>
      <c r="G1968" s="1">
        <v>42738</v>
      </c>
      <c r="I1968">
        <v>118.883427</v>
      </c>
      <c r="J1968">
        <v>-2</v>
      </c>
      <c r="N1968" s="25" t="s">
        <v>4052</v>
      </c>
      <c r="O1968" s="25" t="s">
        <v>4053</v>
      </c>
      <c r="P1968" s="26"/>
      <c r="Q1968" s="25" t="s">
        <v>1072</v>
      </c>
      <c r="R1968" s="25" t="s">
        <v>350</v>
      </c>
    </row>
    <row r="1969" spans="1:18" x14ac:dyDescent="0.25">
      <c r="A1969">
        <v>28391</v>
      </c>
      <c r="B1969" t="s">
        <v>145</v>
      </c>
      <c r="C1969" t="s">
        <v>146</v>
      </c>
      <c r="D1969" t="s">
        <v>41</v>
      </c>
      <c r="E1969">
        <v>295</v>
      </c>
      <c r="F1969">
        <v>51</v>
      </c>
      <c r="G1969" s="1">
        <v>42738</v>
      </c>
      <c r="I1969">
        <v>26.125</v>
      </c>
      <c r="J1969">
        <v>-1</v>
      </c>
      <c r="N1969" s="27" t="s">
        <v>4054</v>
      </c>
      <c r="O1969" s="27" t="s">
        <v>4055</v>
      </c>
      <c r="P1969" s="28"/>
      <c r="Q1969" s="27" t="s">
        <v>74</v>
      </c>
      <c r="R1969" s="27" t="s">
        <v>339</v>
      </c>
    </row>
    <row r="1970" spans="1:18" x14ac:dyDescent="0.25">
      <c r="A1970">
        <v>28391</v>
      </c>
      <c r="B1970" t="s">
        <v>155</v>
      </c>
      <c r="C1970" t="s">
        <v>156</v>
      </c>
      <c r="D1970" t="s">
        <v>100</v>
      </c>
      <c r="E1970">
        <v>295</v>
      </c>
      <c r="F1970">
        <v>51</v>
      </c>
      <c r="G1970" s="1">
        <v>42738</v>
      </c>
      <c r="I1970">
        <v>198.14245</v>
      </c>
      <c r="J1970">
        <v>-1</v>
      </c>
      <c r="N1970" s="25" t="s">
        <v>4056</v>
      </c>
      <c r="O1970" s="25" t="s">
        <v>4057</v>
      </c>
      <c r="P1970" s="26"/>
      <c r="Q1970" s="25" t="s">
        <v>270</v>
      </c>
      <c r="R1970" s="25" t="s">
        <v>350</v>
      </c>
    </row>
    <row r="1971" spans="1:18" x14ac:dyDescent="0.25">
      <c r="A1971">
        <v>28391</v>
      </c>
      <c r="B1971" t="s">
        <v>153</v>
      </c>
      <c r="C1971" t="s">
        <v>154</v>
      </c>
      <c r="D1971" t="s">
        <v>21</v>
      </c>
      <c r="E1971">
        <v>295</v>
      </c>
      <c r="F1971">
        <v>51</v>
      </c>
      <c r="G1971" s="1">
        <v>42738</v>
      </c>
      <c r="I1971">
        <v>65.305384000000004</v>
      </c>
      <c r="J1971">
        <v>-1</v>
      </c>
      <c r="N1971" s="27" t="s">
        <v>4058</v>
      </c>
      <c r="O1971" s="27" t="s">
        <v>4059</v>
      </c>
      <c r="P1971" s="28"/>
      <c r="Q1971" s="27" t="s">
        <v>74</v>
      </c>
      <c r="R1971" s="27" t="s">
        <v>339</v>
      </c>
    </row>
    <row r="1972" spans="1:18" x14ac:dyDescent="0.25">
      <c r="A1972">
        <v>28391</v>
      </c>
      <c r="B1972" t="s">
        <v>210</v>
      </c>
      <c r="C1972" t="s">
        <v>211</v>
      </c>
      <c r="D1972" t="s">
        <v>463</v>
      </c>
      <c r="E1972">
        <v>295</v>
      </c>
      <c r="F1972">
        <v>51</v>
      </c>
      <c r="G1972" s="1">
        <v>42738</v>
      </c>
      <c r="I1972">
        <v>104.226558</v>
      </c>
      <c r="J1972">
        <v>-1</v>
      </c>
      <c r="N1972" s="25" t="s">
        <v>4060</v>
      </c>
      <c r="O1972" s="25" t="s">
        <v>4061</v>
      </c>
      <c r="P1972" s="26"/>
      <c r="Q1972" s="25" t="s">
        <v>159</v>
      </c>
      <c r="R1972" s="25" t="s">
        <v>348</v>
      </c>
    </row>
    <row r="1973" spans="1:18" x14ac:dyDescent="0.25">
      <c r="A1973">
        <v>28390</v>
      </c>
      <c r="B1973" t="s">
        <v>251</v>
      </c>
      <c r="C1973" t="s">
        <v>588</v>
      </c>
      <c r="D1973" t="s">
        <v>97</v>
      </c>
      <c r="E1973">
        <v>493</v>
      </c>
      <c r="F1973">
        <v>51</v>
      </c>
      <c r="G1973" s="1">
        <v>42738</v>
      </c>
      <c r="I1973">
        <v>118.883427</v>
      </c>
      <c r="J1973">
        <v>-5</v>
      </c>
      <c r="N1973" s="27" t="s">
        <v>4062</v>
      </c>
      <c r="O1973" s="27" t="s">
        <v>4063</v>
      </c>
      <c r="P1973" s="28"/>
      <c r="Q1973" s="27" t="s">
        <v>193</v>
      </c>
      <c r="R1973" s="27" t="s">
        <v>350</v>
      </c>
    </row>
    <row r="1974" spans="1:18" x14ac:dyDescent="0.25">
      <c r="A1974">
        <v>28389</v>
      </c>
      <c r="B1974" t="s">
        <v>218</v>
      </c>
      <c r="C1974" t="s">
        <v>219</v>
      </c>
      <c r="D1974" t="s">
        <v>33</v>
      </c>
      <c r="E1974" t="s">
        <v>64</v>
      </c>
      <c r="F1974">
        <v>51</v>
      </c>
      <c r="G1974" s="1">
        <v>42738</v>
      </c>
      <c r="H1974">
        <v>1</v>
      </c>
      <c r="I1974">
        <v>208.73875000000001</v>
      </c>
      <c r="J1974">
        <v>-1</v>
      </c>
      <c r="N1974" s="25" t="s">
        <v>4064</v>
      </c>
      <c r="O1974" s="25" t="s">
        <v>4065</v>
      </c>
      <c r="P1974" s="26"/>
      <c r="Q1974" s="25" t="s">
        <v>1466</v>
      </c>
      <c r="R1974" s="25" t="s">
        <v>350</v>
      </c>
    </row>
    <row r="1975" spans="1:18" x14ac:dyDescent="0.25">
      <c r="A1975">
        <v>28388</v>
      </c>
      <c r="B1975" t="s">
        <v>72</v>
      </c>
      <c r="C1975" t="s">
        <v>73</v>
      </c>
      <c r="D1975" t="s">
        <v>34</v>
      </c>
      <c r="E1975">
        <v>519</v>
      </c>
      <c r="F1975">
        <v>51</v>
      </c>
      <c r="G1975" s="1">
        <v>42738</v>
      </c>
      <c r="I1975">
        <v>124.754214</v>
      </c>
      <c r="J1975">
        <v>-1</v>
      </c>
      <c r="N1975" s="27" t="s">
        <v>4066</v>
      </c>
      <c r="O1975" s="27" t="s">
        <v>4067</v>
      </c>
      <c r="P1975" s="28"/>
      <c r="Q1975" s="27" t="s">
        <v>33</v>
      </c>
      <c r="R1975" s="27" t="s">
        <v>349</v>
      </c>
    </row>
    <row r="1976" spans="1:18" x14ac:dyDescent="0.25">
      <c r="A1976">
        <v>28388</v>
      </c>
      <c r="B1976" t="s">
        <v>252</v>
      </c>
      <c r="C1976" t="s">
        <v>253</v>
      </c>
      <c r="D1976" t="s">
        <v>34</v>
      </c>
      <c r="E1976">
        <v>519</v>
      </c>
      <c r="F1976">
        <v>51</v>
      </c>
      <c r="G1976" s="1">
        <v>42738</v>
      </c>
      <c r="I1976">
        <v>237.33633</v>
      </c>
      <c r="J1976">
        <v>-1</v>
      </c>
      <c r="N1976" s="25" t="s">
        <v>4068</v>
      </c>
      <c r="O1976" s="25" t="s">
        <v>4015</v>
      </c>
      <c r="P1976" s="26"/>
      <c r="Q1976" s="25" t="s">
        <v>17</v>
      </c>
      <c r="R1976" s="25" t="s">
        <v>339</v>
      </c>
    </row>
    <row r="1977" spans="1:18" x14ac:dyDescent="0.25">
      <c r="A1977">
        <v>28388</v>
      </c>
      <c r="B1977" t="s">
        <v>24</v>
      </c>
      <c r="C1977" t="s">
        <v>25</v>
      </c>
      <c r="D1977" t="s">
        <v>21</v>
      </c>
      <c r="E1977">
        <v>519</v>
      </c>
      <c r="F1977">
        <v>51</v>
      </c>
      <c r="G1977" s="1">
        <v>42738</v>
      </c>
      <c r="I1977">
        <v>97.198710000000005</v>
      </c>
      <c r="J1977">
        <v>-1</v>
      </c>
      <c r="N1977" s="27" t="s">
        <v>4069</v>
      </c>
      <c r="O1977" s="27" t="s">
        <v>4070</v>
      </c>
      <c r="P1977" s="28"/>
      <c r="Q1977" s="27" t="s">
        <v>88</v>
      </c>
      <c r="R1977" s="27" t="s">
        <v>348</v>
      </c>
    </row>
    <row r="1978" spans="1:18" x14ac:dyDescent="0.25">
      <c r="A1978">
        <v>28388</v>
      </c>
      <c r="B1978" t="s">
        <v>113</v>
      </c>
      <c r="C1978" t="s">
        <v>114</v>
      </c>
      <c r="D1978" t="s">
        <v>34</v>
      </c>
      <c r="E1978">
        <v>519</v>
      </c>
      <c r="F1978">
        <v>51</v>
      </c>
      <c r="G1978" s="1">
        <v>42738</v>
      </c>
      <c r="I1978">
        <v>278.77849099999997</v>
      </c>
      <c r="J1978">
        <v>-1</v>
      </c>
      <c r="N1978" s="25" t="s">
        <v>4071</v>
      </c>
      <c r="O1978" s="25" t="s">
        <v>4072</v>
      </c>
      <c r="P1978" s="26"/>
      <c r="Q1978" s="25" t="s">
        <v>159</v>
      </c>
      <c r="R1978" s="25" t="s">
        <v>348</v>
      </c>
    </row>
    <row r="1979" spans="1:18" x14ac:dyDescent="0.25">
      <c r="A1979">
        <v>28388</v>
      </c>
      <c r="B1979" t="s">
        <v>251</v>
      </c>
      <c r="C1979" t="s">
        <v>588</v>
      </c>
      <c r="D1979" t="s">
        <v>97</v>
      </c>
      <c r="E1979">
        <v>519</v>
      </c>
      <c r="F1979">
        <v>51</v>
      </c>
      <c r="G1979" s="1">
        <v>42738</v>
      </c>
      <c r="I1979">
        <v>118.883427</v>
      </c>
      <c r="J1979">
        <v>-5</v>
      </c>
      <c r="N1979" s="27" t="s">
        <v>752</v>
      </c>
      <c r="O1979" s="27" t="s">
        <v>753</v>
      </c>
      <c r="P1979" s="28"/>
      <c r="Q1979" s="27" t="s">
        <v>28</v>
      </c>
      <c r="R1979" s="27" t="s">
        <v>350</v>
      </c>
    </row>
    <row r="1980" spans="1:18" x14ac:dyDescent="0.25">
      <c r="A1980">
        <v>28387</v>
      </c>
      <c r="B1980" t="s">
        <v>66</v>
      </c>
      <c r="C1980" t="s">
        <v>67</v>
      </c>
      <c r="D1980" t="s">
        <v>21</v>
      </c>
      <c r="E1980">
        <v>128</v>
      </c>
      <c r="F1980">
        <v>51</v>
      </c>
      <c r="G1980" s="1">
        <v>42738</v>
      </c>
      <c r="I1980">
        <v>176.547878</v>
      </c>
      <c r="J1980">
        <v>-1</v>
      </c>
      <c r="N1980" s="25" t="s">
        <v>4073</v>
      </c>
      <c r="O1980" s="25" t="s">
        <v>4074</v>
      </c>
      <c r="P1980" s="26"/>
      <c r="Q1980" s="25" t="s">
        <v>50</v>
      </c>
      <c r="R1980" s="25" t="s">
        <v>350</v>
      </c>
    </row>
    <row r="1981" spans="1:18" x14ac:dyDescent="0.25">
      <c r="A1981">
        <v>28386</v>
      </c>
      <c r="B1981" t="s">
        <v>24</v>
      </c>
      <c r="C1981" t="s">
        <v>25</v>
      </c>
      <c r="D1981" t="s">
        <v>21</v>
      </c>
      <c r="E1981">
        <v>80</v>
      </c>
      <c r="F1981">
        <v>51</v>
      </c>
      <c r="G1981" s="1">
        <v>42738</v>
      </c>
      <c r="H1981">
        <v>1</v>
      </c>
      <c r="I1981">
        <v>97.198710000000005</v>
      </c>
      <c r="J1981">
        <v>-2</v>
      </c>
      <c r="N1981" s="27" t="s">
        <v>4075</v>
      </c>
      <c r="O1981" s="27" t="s">
        <v>4076</v>
      </c>
      <c r="P1981" s="28"/>
      <c r="Q1981" s="27" t="s">
        <v>41</v>
      </c>
      <c r="R1981" s="27" t="s">
        <v>350</v>
      </c>
    </row>
    <row r="1982" spans="1:18" x14ac:dyDescent="0.25">
      <c r="A1982">
        <v>28386</v>
      </c>
      <c r="B1982" t="s">
        <v>35</v>
      </c>
      <c r="C1982" t="s">
        <v>36</v>
      </c>
      <c r="D1982" t="s">
        <v>85</v>
      </c>
      <c r="E1982">
        <v>80</v>
      </c>
      <c r="F1982">
        <v>51</v>
      </c>
      <c r="G1982" s="1">
        <v>42738</v>
      </c>
      <c r="H1982">
        <v>1</v>
      </c>
      <c r="I1982">
        <v>89.87</v>
      </c>
      <c r="J1982">
        <v>-1</v>
      </c>
      <c r="N1982" s="25" t="s">
        <v>4077</v>
      </c>
      <c r="O1982" s="25" t="s">
        <v>4078</v>
      </c>
      <c r="P1982" s="26"/>
      <c r="Q1982" s="25" t="s">
        <v>889</v>
      </c>
      <c r="R1982" s="25" t="s">
        <v>349</v>
      </c>
    </row>
    <row r="1983" spans="1:18" x14ac:dyDescent="0.25">
      <c r="A1983">
        <v>28386</v>
      </c>
      <c r="B1983" t="s">
        <v>209</v>
      </c>
      <c r="C1983" t="s">
        <v>599</v>
      </c>
      <c r="D1983" t="s">
        <v>41</v>
      </c>
      <c r="E1983">
        <v>80</v>
      </c>
      <c r="F1983">
        <v>51</v>
      </c>
      <c r="G1983" s="1">
        <v>42738</v>
      </c>
      <c r="H1983">
        <v>1</v>
      </c>
      <c r="I1983">
        <v>40.058332999999998</v>
      </c>
      <c r="J1983">
        <v>-2</v>
      </c>
      <c r="N1983" s="27" t="s">
        <v>4079</v>
      </c>
      <c r="O1983" s="27" t="s">
        <v>4080</v>
      </c>
      <c r="P1983" s="28"/>
      <c r="Q1983" s="27" t="s">
        <v>74</v>
      </c>
      <c r="R1983" s="27" t="s">
        <v>339</v>
      </c>
    </row>
    <row r="1984" spans="1:18" x14ac:dyDescent="0.25">
      <c r="A1984">
        <v>28386</v>
      </c>
      <c r="B1984" t="s">
        <v>31</v>
      </c>
      <c r="C1984" t="s">
        <v>32</v>
      </c>
      <c r="D1984" t="s">
        <v>33</v>
      </c>
      <c r="E1984">
        <v>80</v>
      </c>
      <c r="F1984">
        <v>51</v>
      </c>
      <c r="G1984" s="1">
        <v>42738</v>
      </c>
      <c r="H1984">
        <v>1</v>
      </c>
      <c r="I1984">
        <v>233.7</v>
      </c>
      <c r="J1984">
        <v>-3</v>
      </c>
      <c r="N1984" s="25" t="s">
        <v>4081</v>
      </c>
      <c r="O1984" s="25" t="s">
        <v>4082</v>
      </c>
      <c r="P1984" s="26"/>
      <c r="Q1984" s="25" t="s">
        <v>2021</v>
      </c>
      <c r="R1984" s="25"/>
    </row>
    <row r="1985" spans="1:18" x14ac:dyDescent="0.25">
      <c r="A1985">
        <v>28385</v>
      </c>
      <c r="B1985" t="s">
        <v>251</v>
      </c>
      <c r="C1985" t="s">
        <v>588</v>
      </c>
      <c r="D1985" t="s">
        <v>97</v>
      </c>
      <c r="E1985">
        <v>80</v>
      </c>
      <c r="F1985">
        <v>51</v>
      </c>
      <c r="G1985" s="1">
        <v>42738</v>
      </c>
      <c r="H1985">
        <v>1</v>
      </c>
      <c r="I1985">
        <v>118.883427</v>
      </c>
      <c r="J1985">
        <v>-1</v>
      </c>
      <c r="N1985" s="27" t="s">
        <v>4083</v>
      </c>
      <c r="O1985" s="27" t="s">
        <v>4084</v>
      </c>
      <c r="P1985" s="28"/>
      <c r="Q1985" s="27" t="s">
        <v>74</v>
      </c>
      <c r="R1985" s="27" t="s">
        <v>339</v>
      </c>
    </row>
    <row r="1986" spans="1:18" x14ac:dyDescent="0.25">
      <c r="A1986">
        <v>28384</v>
      </c>
      <c r="B1986" t="s">
        <v>111</v>
      </c>
      <c r="C1986" t="s">
        <v>112</v>
      </c>
      <c r="D1986" t="s">
        <v>21</v>
      </c>
      <c r="E1986">
        <v>389</v>
      </c>
      <c r="F1986">
        <v>51</v>
      </c>
      <c r="G1986" s="1">
        <v>42738</v>
      </c>
      <c r="I1986">
        <v>89.684541999999993</v>
      </c>
      <c r="J1986">
        <v>-1</v>
      </c>
      <c r="N1986" s="25" t="s">
        <v>4085</v>
      </c>
      <c r="O1986" s="25" t="s">
        <v>4086</v>
      </c>
      <c r="P1986" s="26"/>
      <c r="Q1986" s="25" t="s">
        <v>50</v>
      </c>
      <c r="R1986" s="25" t="s">
        <v>350</v>
      </c>
    </row>
    <row r="1987" spans="1:18" x14ac:dyDescent="0.25">
      <c r="A1987">
        <v>28384</v>
      </c>
      <c r="B1987" t="s">
        <v>109</v>
      </c>
      <c r="C1987" t="s">
        <v>110</v>
      </c>
      <c r="D1987" t="s">
        <v>21</v>
      </c>
      <c r="E1987">
        <v>389</v>
      </c>
      <c r="F1987">
        <v>51</v>
      </c>
      <c r="G1987" s="1">
        <v>42738</v>
      </c>
      <c r="I1987">
        <v>74.30368</v>
      </c>
      <c r="J1987">
        <v>-1</v>
      </c>
      <c r="N1987" s="27" t="s">
        <v>4087</v>
      </c>
      <c r="O1987" s="27" t="s">
        <v>4088</v>
      </c>
      <c r="P1987" s="28"/>
      <c r="Q1987" s="27" t="s">
        <v>50</v>
      </c>
      <c r="R1987" s="27" t="s">
        <v>350</v>
      </c>
    </row>
    <row r="1988" spans="1:18" x14ac:dyDescent="0.25">
      <c r="A1988">
        <v>28383</v>
      </c>
      <c r="B1988" t="s">
        <v>1001</v>
      </c>
      <c r="C1988" t="s">
        <v>1002</v>
      </c>
      <c r="D1988" t="s">
        <v>74</v>
      </c>
      <c r="E1988">
        <v>16</v>
      </c>
      <c r="F1988">
        <v>51</v>
      </c>
      <c r="G1988" s="1">
        <v>42738</v>
      </c>
      <c r="I1988">
        <v>485</v>
      </c>
      <c r="J1988">
        <v>-1</v>
      </c>
      <c r="N1988" s="25" t="s">
        <v>4089</v>
      </c>
      <c r="O1988" s="25" t="s">
        <v>4090</v>
      </c>
      <c r="P1988" s="26"/>
      <c r="Q1988" s="25" t="s">
        <v>117</v>
      </c>
      <c r="R1988" s="25" t="s">
        <v>350</v>
      </c>
    </row>
    <row r="1989" spans="1:18" x14ac:dyDescent="0.25">
      <c r="A1989">
        <v>28383</v>
      </c>
      <c r="B1989" t="s">
        <v>926</v>
      </c>
      <c r="C1989" t="s">
        <v>927</v>
      </c>
      <c r="D1989" t="s">
        <v>74</v>
      </c>
      <c r="E1989">
        <v>16</v>
      </c>
      <c r="F1989">
        <v>51</v>
      </c>
      <c r="G1989" s="1">
        <v>42738</v>
      </c>
      <c r="I1989">
        <v>485</v>
      </c>
      <c r="J1989">
        <v>-1</v>
      </c>
      <c r="N1989" s="27" t="s">
        <v>4091</v>
      </c>
      <c r="O1989" s="27" t="s">
        <v>4092</v>
      </c>
      <c r="P1989" s="28"/>
      <c r="Q1989" s="27" t="s">
        <v>159</v>
      </c>
      <c r="R1989" s="27" t="s">
        <v>348</v>
      </c>
    </row>
    <row r="1990" spans="1:18" x14ac:dyDescent="0.25">
      <c r="A1990">
        <v>28383</v>
      </c>
      <c r="B1990" t="s">
        <v>825</v>
      </c>
      <c r="C1990" t="s">
        <v>826</v>
      </c>
      <c r="D1990" t="s">
        <v>74</v>
      </c>
      <c r="E1990">
        <v>16</v>
      </c>
      <c r="F1990">
        <v>51</v>
      </c>
      <c r="G1990" s="1">
        <v>42738</v>
      </c>
      <c r="I1990">
        <v>485</v>
      </c>
      <c r="J1990">
        <v>-2</v>
      </c>
      <c r="N1990" s="25" t="s">
        <v>4093</v>
      </c>
      <c r="O1990" s="25" t="s">
        <v>4094</v>
      </c>
      <c r="P1990" s="26"/>
      <c r="Q1990" s="25" t="s">
        <v>117</v>
      </c>
      <c r="R1990" s="25" t="s">
        <v>350</v>
      </c>
    </row>
    <row r="1991" spans="1:18" x14ac:dyDescent="0.25">
      <c r="A1991">
        <v>28383</v>
      </c>
      <c r="B1991" t="s">
        <v>1003</v>
      </c>
      <c r="C1991" t="s">
        <v>1004</v>
      </c>
      <c r="D1991" t="s">
        <v>74</v>
      </c>
      <c r="E1991">
        <v>16</v>
      </c>
      <c r="F1991">
        <v>51</v>
      </c>
      <c r="G1991" s="1">
        <v>42738</v>
      </c>
      <c r="I1991">
        <v>485</v>
      </c>
      <c r="J1991">
        <v>-1</v>
      </c>
      <c r="N1991" s="27" t="s">
        <v>4095</v>
      </c>
      <c r="O1991" s="27" t="s">
        <v>4096</v>
      </c>
      <c r="P1991" s="28"/>
      <c r="Q1991" s="27" t="s">
        <v>61</v>
      </c>
      <c r="R1991" s="27" t="s">
        <v>339</v>
      </c>
    </row>
    <row r="1992" spans="1:18" x14ac:dyDescent="0.25">
      <c r="A1992">
        <v>28382</v>
      </c>
      <c r="B1992" t="s">
        <v>68</v>
      </c>
      <c r="C1992" t="s">
        <v>69</v>
      </c>
      <c r="D1992" t="s">
        <v>34</v>
      </c>
      <c r="E1992">
        <v>202</v>
      </c>
      <c r="F1992">
        <v>51</v>
      </c>
      <c r="G1992" s="1">
        <v>42738</v>
      </c>
      <c r="H1992">
        <v>1</v>
      </c>
      <c r="I1992">
        <v>301.92616400000003</v>
      </c>
      <c r="J1992">
        <v>-1</v>
      </c>
      <c r="N1992" s="25" t="s">
        <v>4097</v>
      </c>
      <c r="O1992" s="25" t="s">
        <v>4098</v>
      </c>
      <c r="P1992" s="26"/>
      <c r="Q1992" s="25"/>
      <c r="R1992" s="25" t="s">
        <v>339</v>
      </c>
    </row>
    <row r="1993" spans="1:18" x14ac:dyDescent="0.25">
      <c r="A1993">
        <v>28381</v>
      </c>
      <c r="B1993" t="s">
        <v>118</v>
      </c>
      <c r="C1993" t="s">
        <v>119</v>
      </c>
      <c r="D1993" t="s">
        <v>21</v>
      </c>
      <c r="E1993">
        <v>18</v>
      </c>
      <c r="F1993">
        <v>51</v>
      </c>
      <c r="G1993" s="1">
        <v>42737</v>
      </c>
      <c r="H1993">
        <v>1</v>
      </c>
      <c r="I1993">
        <v>211.48500999999999</v>
      </c>
      <c r="J1993">
        <v>-1</v>
      </c>
      <c r="N1993" s="27" t="s">
        <v>4099</v>
      </c>
      <c r="O1993" s="27" t="s">
        <v>4100</v>
      </c>
      <c r="P1993" s="28"/>
      <c r="Q1993" s="27" t="s">
        <v>193</v>
      </c>
      <c r="R1993" s="27" t="s">
        <v>350</v>
      </c>
    </row>
    <row r="1994" spans="1:18" x14ac:dyDescent="0.25">
      <c r="A1994">
        <v>28380</v>
      </c>
      <c r="B1994" t="s">
        <v>271</v>
      </c>
      <c r="C1994" t="s">
        <v>272</v>
      </c>
      <c r="D1994" t="s">
        <v>33</v>
      </c>
      <c r="E1994">
        <v>232</v>
      </c>
      <c r="F1994">
        <v>51</v>
      </c>
      <c r="G1994" s="1">
        <v>42737</v>
      </c>
      <c r="H1994">
        <v>1</v>
      </c>
      <c r="I1994">
        <v>291.64999999999998</v>
      </c>
      <c r="J1994">
        <v>-2</v>
      </c>
      <c r="N1994" s="25" t="s">
        <v>4101</v>
      </c>
      <c r="O1994" s="25" t="s">
        <v>4102</v>
      </c>
      <c r="P1994" s="26"/>
      <c r="Q1994" s="25" t="s">
        <v>4103</v>
      </c>
      <c r="R1994" s="25" t="s">
        <v>339</v>
      </c>
    </row>
    <row r="1995" spans="1:18" x14ac:dyDescent="0.25">
      <c r="A1995">
        <v>28379</v>
      </c>
      <c r="B1995" t="s">
        <v>120</v>
      </c>
      <c r="C1995" t="s">
        <v>121</v>
      </c>
      <c r="D1995" t="s">
        <v>21</v>
      </c>
      <c r="E1995">
        <v>517</v>
      </c>
      <c r="F1995">
        <v>51</v>
      </c>
      <c r="G1995" s="1">
        <v>42737</v>
      </c>
      <c r="H1995">
        <v>1</v>
      </c>
      <c r="I1995">
        <v>219.45</v>
      </c>
      <c r="J1995">
        <v>-2</v>
      </c>
      <c r="N1995" s="27" t="s">
        <v>4104</v>
      </c>
      <c r="O1995" s="27" t="s">
        <v>4105</v>
      </c>
      <c r="P1995" s="28"/>
      <c r="Q1995" s="27" t="s">
        <v>159</v>
      </c>
      <c r="R1995" s="27" t="s">
        <v>348</v>
      </c>
    </row>
    <row r="1996" spans="1:18" x14ac:dyDescent="0.25">
      <c r="A1996">
        <v>28378</v>
      </c>
      <c r="B1996" t="s">
        <v>251</v>
      </c>
      <c r="C1996" t="s">
        <v>588</v>
      </c>
      <c r="D1996" t="s">
        <v>97</v>
      </c>
      <c r="E1996">
        <v>396</v>
      </c>
      <c r="F1996">
        <v>51</v>
      </c>
      <c r="G1996" s="1">
        <v>42737</v>
      </c>
      <c r="I1996">
        <v>118.883427</v>
      </c>
      <c r="J1996">
        <v>-10</v>
      </c>
      <c r="N1996" s="25" t="s">
        <v>4106</v>
      </c>
      <c r="O1996" s="25" t="s">
        <v>4107</v>
      </c>
      <c r="P1996" s="26"/>
      <c r="Q1996" s="25" t="s">
        <v>268</v>
      </c>
      <c r="R1996" s="25" t="s">
        <v>47</v>
      </c>
    </row>
    <row r="1997" spans="1:18" x14ac:dyDescent="0.25">
      <c r="A1997">
        <v>28377</v>
      </c>
      <c r="B1997" t="s">
        <v>26</v>
      </c>
      <c r="C1997" t="s">
        <v>27</v>
      </c>
      <c r="D1997" t="s">
        <v>28</v>
      </c>
      <c r="E1997">
        <v>21</v>
      </c>
      <c r="F1997">
        <v>51</v>
      </c>
      <c r="G1997" s="1">
        <v>42737</v>
      </c>
      <c r="I1997">
        <v>4.1298399999999997</v>
      </c>
      <c r="J1997">
        <v>-100</v>
      </c>
      <c r="N1997" s="27" t="s">
        <v>4108</v>
      </c>
      <c r="O1997" s="27" t="s">
        <v>4109</v>
      </c>
      <c r="P1997" s="28"/>
      <c r="Q1997" s="27" t="s">
        <v>1466</v>
      </c>
      <c r="R1997" s="27" t="s">
        <v>350</v>
      </c>
    </row>
    <row r="1998" spans="1:18" x14ac:dyDescent="0.25">
      <c r="A1998">
        <v>28377</v>
      </c>
      <c r="B1998" t="s">
        <v>743</v>
      </c>
      <c r="C1998" t="s">
        <v>744</v>
      </c>
      <c r="D1998" t="s">
        <v>85</v>
      </c>
      <c r="E1998">
        <v>21</v>
      </c>
      <c r="F1998">
        <v>51</v>
      </c>
      <c r="G1998" s="1">
        <v>42737</v>
      </c>
      <c r="I1998">
        <v>60.714500000000001</v>
      </c>
      <c r="J1998">
        <v>-2</v>
      </c>
      <c r="N1998" s="25" t="s">
        <v>4110</v>
      </c>
      <c r="O1998" s="25" t="s">
        <v>4111</v>
      </c>
      <c r="P1998" s="26"/>
      <c r="Q1998" s="25" t="s">
        <v>33</v>
      </c>
      <c r="R1998" s="25" t="s">
        <v>349</v>
      </c>
    </row>
    <row r="1999" spans="1:18" x14ac:dyDescent="0.25">
      <c r="A1999">
        <v>28376</v>
      </c>
      <c r="B1999" t="s">
        <v>379</v>
      </c>
      <c r="C1999" t="s">
        <v>626</v>
      </c>
      <c r="D1999" t="s">
        <v>34</v>
      </c>
      <c r="E1999" t="s">
        <v>64</v>
      </c>
      <c r="F1999">
        <v>51</v>
      </c>
      <c r="G1999" s="1">
        <v>42737</v>
      </c>
      <c r="H1999">
        <v>1</v>
      </c>
      <c r="I1999">
        <v>216.98427000000001</v>
      </c>
      <c r="J1999">
        <v>-1</v>
      </c>
      <c r="N1999" s="27" t="s">
        <v>4112</v>
      </c>
      <c r="O1999" s="27" t="s">
        <v>4113</v>
      </c>
      <c r="P1999" s="28"/>
      <c r="Q1999" s="27" t="s">
        <v>159</v>
      </c>
      <c r="R1999" s="27" t="s">
        <v>350</v>
      </c>
    </row>
    <row r="2000" spans="1:18" x14ac:dyDescent="0.25">
      <c r="A2000">
        <v>28375</v>
      </c>
      <c r="B2000" t="s">
        <v>251</v>
      </c>
      <c r="C2000" t="s">
        <v>588</v>
      </c>
      <c r="D2000" t="s">
        <v>97</v>
      </c>
      <c r="E2000">
        <v>6</v>
      </c>
      <c r="F2000">
        <v>51</v>
      </c>
      <c r="G2000" s="1">
        <v>42737</v>
      </c>
      <c r="H2000">
        <v>1</v>
      </c>
      <c r="I2000">
        <v>118.883427</v>
      </c>
      <c r="J2000">
        <v>-2</v>
      </c>
      <c r="N2000" s="25" t="s">
        <v>4114</v>
      </c>
      <c r="O2000" s="25" t="s">
        <v>4115</v>
      </c>
      <c r="P2000" s="26"/>
      <c r="Q2000" s="25" t="s">
        <v>50</v>
      </c>
      <c r="R2000" s="25" t="s">
        <v>350</v>
      </c>
    </row>
    <row r="2001" spans="1:18" x14ac:dyDescent="0.25">
      <c r="A2001">
        <v>28374</v>
      </c>
      <c r="B2001" t="s">
        <v>251</v>
      </c>
      <c r="C2001" t="s">
        <v>588</v>
      </c>
      <c r="D2001" t="s">
        <v>97</v>
      </c>
      <c r="E2001" t="s">
        <v>64</v>
      </c>
      <c r="F2001">
        <v>51</v>
      </c>
      <c r="G2001" s="1">
        <v>42737</v>
      </c>
      <c r="H2001">
        <v>1</v>
      </c>
      <c r="I2001">
        <v>166.43679800000001</v>
      </c>
      <c r="J2001">
        <v>-1</v>
      </c>
      <c r="N2001" s="27" t="s">
        <v>4116</v>
      </c>
      <c r="O2001" s="27" t="s">
        <v>4117</v>
      </c>
      <c r="P2001" s="28"/>
      <c r="Q2001" s="27" t="s">
        <v>159</v>
      </c>
      <c r="R2001" s="27" t="s">
        <v>348</v>
      </c>
    </row>
    <row r="2002" spans="1:18" x14ac:dyDescent="0.25">
      <c r="A2002">
        <v>28373</v>
      </c>
      <c r="B2002" t="s">
        <v>120</v>
      </c>
      <c r="C2002" t="s">
        <v>121</v>
      </c>
      <c r="D2002" t="s">
        <v>21</v>
      </c>
      <c r="E2002" t="s">
        <v>64</v>
      </c>
      <c r="F2002">
        <v>51</v>
      </c>
      <c r="G2002" s="1">
        <v>42737</v>
      </c>
      <c r="I2002">
        <v>250.8</v>
      </c>
      <c r="J2002">
        <v>-1</v>
      </c>
      <c r="N2002" s="25" t="s">
        <v>4118</v>
      </c>
      <c r="O2002" s="25" t="s">
        <v>4119</v>
      </c>
      <c r="P2002" s="26"/>
      <c r="Q2002" s="25" t="s">
        <v>85</v>
      </c>
      <c r="R2002" s="25" t="s">
        <v>350</v>
      </c>
    </row>
    <row r="2003" spans="1:18" x14ac:dyDescent="0.25">
      <c r="A2003">
        <v>28373</v>
      </c>
      <c r="B2003" t="s">
        <v>203</v>
      </c>
      <c r="C2003" t="s">
        <v>204</v>
      </c>
      <c r="D2003" t="s">
        <v>100</v>
      </c>
      <c r="E2003" t="s">
        <v>64</v>
      </c>
      <c r="F2003">
        <v>51</v>
      </c>
      <c r="G2003" s="1">
        <v>42737</v>
      </c>
      <c r="I2003">
        <v>295.52600000000001</v>
      </c>
      <c r="J2003">
        <v>-1</v>
      </c>
      <c r="N2003" s="27" t="s">
        <v>4120</v>
      </c>
      <c r="O2003" s="27" t="s">
        <v>4121</v>
      </c>
      <c r="P2003" s="28"/>
      <c r="Q2003" s="27" t="s">
        <v>117</v>
      </c>
      <c r="R2003" s="27" t="s">
        <v>350</v>
      </c>
    </row>
    <row r="2004" spans="1:18" x14ac:dyDescent="0.25">
      <c r="A2004">
        <v>28372</v>
      </c>
      <c r="B2004" t="s">
        <v>251</v>
      </c>
      <c r="C2004" t="s">
        <v>588</v>
      </c>
      <c r="D2004" t="s">
        <v>97</v>
      </c>
      <c r="E2004" t="s">
        <v>64</v>
      </c>
      <c r="F2004">
        <v>51</v>
      </c>
      <c r="G2004" s="1">
        <v>42737</v>
      </c>
      <c r="I2004">
        <v>166.43679800000001</v>
      </c>
      <c r="J2004">
        <v>-1</v>
      </c>
      <c r="N2004" s="25" t="s">
        <v>4122</v>
      </c>
      <c r="O2004" s="25" t="s">
        <v>4123</v>
      </c>
      <c r="P2004" s="26"/>
      <c r="Q2004" s="25" t="s">
        <v>447</v>
      </c>
      <c r="R2004" s="25" t="s">
        <v>350</v>
      </c>
    </row>
    <row r="2005" spans="1:18" x14ac:dyDescent="0.25">
      <c r="A2005">
        <v>28371</v>
      </c>
      <c r="B2005" t="s">
        <v>1005</v>
      </c>
      <c r="C2005" t="s">
        <v>1006</v>
      </c>
      <c r="D2005" t="s">
        <v>18</v>
      </c>
      <c r="E2005">
        <v>100</v>
      </c>
      <c r="F2005">
        <v>51</v>
      </c>
      <c r="G2005" s="1">
        <v>42737</v>
      </c>
      <c r="I2005">
        <v>137.9324</v>
      </c>
      <c r="J2005">
        <v>-1</v>
      </c>
      <c r="N2005" s="27" t="s">
        <v>4124</v>
      </c>
      <c r="O2005" s="27" t="s">
        <v>4125</v>
      </c>
      <c r="P2005" s="28"/>
      <c r="Q2005" s="27" t="s">
        <v>1072</v>
      </c>
      <c r="R2005" s="27" t="s">
        <v>349</v>
      </c>
    </row>
    <row r="2006" spans="1:18" x14ac:dyDescent="0.25">
      <c r="A2006">
        <v>28370</v>
      </c>
      <c r="B2006" t="s">
        <v>209</v>
      </c>
      <c r="C2006" t="s">
        <v>599</v>
      </c>
      <c r="D2006" t="s">
        <v>41</v>
      </c>
      <c r="E2006">
        <v>47</v>
      </c>
      <c r="F2006">
        <v>51</v>
      </c>
      <c r="G2006" s="1">
        <v>42737</v>
      </c>
      <c r="H2006">
        <v>1</v>
      </c>
      <c r="I2006">
        <v>40.058332999999998</v>
      </c>
      <c r="J2006">
        <v>-2</v>
      </c>
      <c r="N2006" s="25" t="s">
        <v>4126</v>
      </c>
      <c r="O2006" s="25" t="s">
        <v>4127</v>
      </c>
      <c r="P2006" s="26"/>
      <c r="Q2006" s="25" t="s">
        <v>1072</v>
      </c>
      <c r="R2006" s="25" t="s">
        <v>349</v>
      </c>
    </row>
    <row r="2007" spans="1:18" x14ac:dyDescent="0.25">
      <c r="A2007">
        <v>28370</v>
      </c>
      <c r="B2007" t="s">
        <v>137</v>
      </c>
      <c r="C2007" t="s">
        <v>138</v>
      </c>
      <c r="D2007" t="s">
        <v>41</v>
      </c>
      <c r="E2007">
        <v>47</v>
      </c>
      <c r="F2007">
        <v>51</v>
      </c>
      <c r="G2007" s="1">
        <v>42737</v>
      </c>
      <c r="H2007">
        <v>1</v>
      </c>
      <c r="I2007">
        <v>17.416667</v>
      </c>
      <c r="J2007">
        <v>-5</v>
      </c>
      <c r="N2007" s="27" t="s">
        <v>4128</v>
      </c>
      <c r="O2007" s="27" t="s">
        <v>4129</v>
      </c>
      <c r="P2007" s="28"/>
      <c r="Q2007" s="27" t="s">
        <v>47</v>
      </c>
      <c r="R2007" s="27" t="s">
        <v>47</v>
      </c>
    </row>
    <row r="2008" spans="1:18" x14ac:dyDescent="0.25">
      <c r="A2008">
        <v>28370</v>
      </c>
      <c r="B2008" t="s">
        <v>37</v>
      </c>
      <c r="C2008" t="s">
        <v>38</v>
      </c>
      <c r="D2008" t="s">
        <v>21</v>
      </c>
      <c r="E2008">
        <v>47</v>
      </c>
      <c r="F2008">
        <v>51</v>
      </c>
      <c r="G2008" s="1">
        <v>42737</v>
      </c>
      <c r="H2008">
        <v>1</v>
      </c>
      <c r="I2008">
        <v>124.535848</v>
      </c>
      <c r="J2008">
        <v>-4</v>
      </c>
      <c r="N2008" s="25" t="s">
        <v>4130</v>
      </c>
      <c r="O2008" s="25" t="s">
        <v>4131</v>
      </c>
      <c r="P2008" s="26"/>
      <c r="Q2008" s="25" t="s">
        <v>50</v>
      </c>
      <c r="R2008" s="25" t="s">
        <v>350</v>
      </c>
    </row>
    <row r="2009" spans="1:18" x14ac:dyDescent="0.25">
      <c r="A2009">
        <v>28370</v>
      </c>
      <c r="B2009" t="s">
        <v>445</v>
      </c>
      <c r="C2009" t="s">
        <v>170</v>
      </c>
      <c r="D2009" t="s">
        <v>97</v>
      </c>
      <c r="E2009">
        <v>47</v>
      </c>
      <c r="F2009">
        <v>51</v>
      </c>
      <c r="G2009" s="1">
        <v>42737</v>
      </c>
      <c r="H2009">
        <v>1</v>
      </c>
      <c r="I2009">
        <v>132.09269699999999</v>
      </c>
      <c r="J2009">
        <v>-1</v>
      </c>
      <c r="N2009" s="27" t="s">
        <v>4132</v>
      </c>
      <c r="O2009" s="27" t="s">
        <v>4133</v>
      </c>
      <c r="P2009" s="28"/>
      <c r="Q2009" s="27" t="s">
        <v>33</v>
      </c>
      <c r="R2009" s="27" t="s">
        <v>349</v>
      </c>
    </row>
    <row r="2010" spans="1:18" x14ac:dyDescent="0.25">
      <c r="A2010">
        <v>28370</v>
      </c>
      <c r="B2010" t="s">
        <v>251</v>
      </c>
      <c r="C2010" t="s">
        <v>588</v>
      </c>
      <c r="D2010" t="s">
        <v>97</v>
      </c>
      <c r="E2010">
        <v>47</v>
      </c>
      <c r="F2010">
        <v>51</v>
      </c>
      <c r="G2010" s="1">
        <v>42737</v>
      </c>
      <c r="H2010">
        <v>1</v>
      </c>
      <c r="I2010">
        <v>118.883427</v>
      </c>
      <c r="J2010">
        <v>-2</v>
      </c>
      <c r="N2010" s="25" t="s">
        <v>4134</v>
      </c>
      <c r="O2010" s="25" t="s">
        <v>4135</v>
      </c>
      <c r="P2010" s="26"/>
      <c r="Q2010" s="25" t="s">
        <v>41</v>
      </c>
      <c r="R2010" s="25" t="s">
        <v>350</v>
      </c>
    </row>
    <row r="2011" spans="1:18" x14ac:dyDescent="0.25">
      <c r="A2011">
        <v>28369</v>
      </c>
      <c r="B2011" t="s">
        <v>251</v>
      </c>
      <c r="C2011" t="s">
        <v>588</v>
      </c>
      <c r="D2011" t="s">
        <v>97</v>
      </c>
      <c r="E2011" t="s">
        <v>64</v>
      </c>
      <c r="F2011">
        <v>51</v>
      </c>
      <c r="G2011" s="1">
        <v>42737</v>
      </c>
      <c r="H2011">
        <v>1</v>
      </c>
      <c r="I2011">
        <v>166.43679800000001</v>
      </c>
      <c r="J2011">
        <v>-2</v>
      </c>
      <c r="N2011" s="27" t="s">
        <v>4136</v>
      </c>
      <c r="O2011" s="27" t="s">
        <v>4137</v>
      </c>
      <c r="P2011" s="28"/>
      <c r="Q2011" s="27" t="s">
        <v>47</v>
      </c>
      <c r="R2011" s="27" t="s">
        <v>47</v>
      </c>
    </row>
    <row r="2012" spans="1:18" x14ac:dyDescent="0.25">
      <c r="A2012">
        <v>28368</v>
      </c>
      <c r="B2012" t="s">
        <v>906</v>
      </c>
      <c r="C2012" t="s">
        <v>907</v>
      </c>
      <c r="D2012" t="s">
        <v>21</v>
      </c>
      <c r="E2012">
        <v>87</v>
      </c>
      <c r="F2012">
        <v>51</v>
      </c>
      <c r="G2012" s="1">
        <v>42737</v>
      </c>
      <c r="I2012">
        <v>44.082500000000003</v>
      </c>
      <c r="J2012">
        <v>-10</v>
      </c>
      <c r="N2012" s="25" t="s">
        <v>4138</v>
      </c>
      <c r="O2012" s="25" t="s">
        <v>4139</v>
      </c>
      <c r="P2012" s="26"/>
      <c r="Q2012" s="25" t="s">
        <v>18</v>
      </c>
      <c r="R2012" s="25" t="s">
        <v>47</v>
      </c>
    </row>
    <row r="2013" spans="1:18" x14ac:dyDescent="0.25">
      <c r="A2013">
        <v>28367</v>
      </c>
      <c r="B2013" t="s">
        <v>162</v>
      </c>
      <c r="C2013" t="s">
        <v>163</v>
      </c>
      <c r="D2013" t="s">
        <v>450</v>
      </c>
      <c r="E2013">
        <v>78</v>
      </c>
      <c r="F2013">
        <v>51</v>
      </c>
      <c r="G2013" s="1">
        <v>42737</v>
      </c>
      <c r="H2013">
        <v>1</v>
      </c>
      <c r="I2013">
        <v>15.517300000000001</v>
      </c>
      <c r="J2013">
        <v>-1</v>
      </c>
      <c r="N2013" s="27" t="s">
        <v>4140</v>
      </c>
      <c r="O2013" s="27" t="s">
        <v>4141</v>
      </c>
      <c r="P2013" s="28"/>
      <c r="Q2013" s="27" t="s">
        <v>268</v>
      </c>
      <c r="R2013" s="27" t="s">
        <v>47</v>
      </c>
    </row>
    <row r="2014" spans="1:18" x14ac:dyDescent="0.25">
      <c r="A2014">
        <v>28367</v>
      </c>
      <c r="B2014" t="s">
        <v>70</v>
      </c>
      <c r="C2014" t="s">
        <v>71</v>
      </c>
      <c r="D2014" t="s">
        <v>450</v>
      </c>
      <c r="E2014">
        <v>78</v>
      </c>
      <c r="F2014">
        <v>51</v>
      </c>
      <c r="G2014" s="1">
        <v>42737</v>
      </c>
      <c r="H2014">
        <v>1</v>
      </c>
      <c r="I2014">
        <v>15.517300000000001</v>
      </c>
      <c r="J2014">
        <v>-1</v>
      </c>
      <c r="N2014" s="25" t="s">
        <v>4142</v>
      </c>
      <c r="O2014" s="25" t="s">
        <v>4143</v>
      </c>
      <c r="P2014" s="26"/>
      <c r="Q2014" s="25" t="s">
        <v>447</v>
      </c>
      <c r="R2014" s="25" t="s">
        <v>349</v>
      </c>
    </row>
    <row r="2015" spans="1:18" x14ac:dyDescent="0.25">
      <c r="A2015">
        <v>28367</v>
      </c>
      <c r="B2015" t="s">
        <v>164</v>
      </c>
      <c r="C2015" t="s">
        <v>165</v>
      </c>
      <c r="D2015" t="s">
        <v>450</v>
      </c>
      <c r="E2015">
        <v>78</v>
      </c>
      <c r="F2015">
        <v>51</v>
      </c>
      <c r="G2015" s="1">
        <v>42737</v>
      </c>
      <c r="H2015">
        <v>1</v>
      </c>
      <c r="I2015">
        <v>15.517300000000001</v>
      </c>
      <c r="J2015">
        <v>-1</v>
      </c>
      <c r="N2015" s="27" t="s">
        <v>4144</v>
      </c>
      <c r="O2015" s="27" t="s">
        <v>4145</v>
      </c>
      <c r="P2015" s="28"/>
      <c r="Q2015" s="27" t="s">
        <v>41</v>
      </c>
      <c r="R2015" s="27" t="s">
        <v>350</v>
      </c>
    </row>
    <row r="2016" spans="1:18" x14ac:dyDescent="0.25">
      <c r="A2016">
        <v>28367</v>
      </c>
      <c r="B2016" t="s">
        <v>166</v>
      </c>
      <c r="C2016" t="s">
        <v>167</v>
      </c>
      <c r="D2016" t="s">
        <v>450</v>
      </c>
      <c r="E2016">
        <v>78</v>
      </c>
      <c r="F2016">
        <v>51</v>
      </c>
      <c r="G2016" s="1">
        <v>42737</v>
      </c>
      <c r="H2016">
        <v>1</v>
      </c>
      <c r="I2016">
        <v>15.517300000000001</v>
      </c>
      <c r="J2016">
        <v>-1</v>
      </c>
      <c r="N2016" s="25" t="s">
        <v>4146</v>
      </c>
      <c r="O2016" s="25" t="s">
        <v>4147</v>
      </c>
      <c r="P2016" s="26"/>
      <c r="Q2016" s="25" t="s">
        <v>18</v>
      </c>
      <c r="R2016" s="25" t="s">
        <v>47</v>
      </c>
    </row>
    <row r="2017" spans="1:18" x14ac:dyDescent="0.25">
      <c r="A2017">
        <v>28367</v>
      </c>
      <c r="B2017" t="s">
        <v>431</v>
      </c>
      <c r="C2017" t="s">
        <v>432</v>
      </c>
      <c r="D2017" t="s">
        <v>18</v>
      </c>
      <c r="E2017">
        <v>78</v>
      </c>
      <c r="F2017">
        <v>51</v>
      </c>
      <c r="G2017" s="1">
        <v>42737</v>
      </c>
      <c r="H2017">
        <v>1</v>
      </c>
      <c r="I2017">
        <v>232.7595</v>
      </c>
      <c r="J2017">
        <v>-1</v>
      </c>
      <c r="N2017" s="27" t="s">
        <v>4148</v>
      </c>
      <c r="O2017" s="27" t="s">
        <v>4149</v>
      </c>
      <c r="P2017" s="28"/>
      <c r="Q2017" s="27" t="s">
        <v>41</v>
      </c>
      <c r="R2017" s="27" t="s">
        <v>350</v>
      </c>
    </row>
    <row r="2018" spans="1:18" x14ac:dyDescent="0.25">
      <c r="A2018">
        <v>28366</v>
      </c>
      <c r="B2018" t="s">
        <v>251</v>
      </c>
      <c r="C2018" t="s">
        <v>588</v>
      </c>
      <c r="D2018" t="s">
        <v>97</v>
      </c>
      <c r="E2018">
        <v>357</v>
      </c>
      <c r="F2018">
        <v>51</v>
      </c>
      <c r="G2018" s="1">
        <v>42737</v>
      </c>
      <c r="I2018">
        <v>118.883427</v>
      </c>
      <c r="J2018">
        <v>-1</v>
      </c>
      <c r="N2018" s="25" t="s">
        <v>4150</v>
      </c>
      <c r="O2018" s="25" t="s">
        <v>4151</v>
      </c>
      <c r="P2018" s="26"/>
      <c r="Q2018" s="25" t="s">
        <v>1661</v>
      </c>
      <c r="R2018" s="25" t="s">
        <v>351</v>
      </c>
    </row>
    <row r="2019" spans="1:18" x14ac:dyDescent="0.25">
      <c r="A2019">
        <v>28365</v>
      </c>
      <c r="B2019" t="s">
        <v>451</v>
      </c>
      <c r="C2019" t="s">
        <v>452</v>
      </c>
      <c r="D2019" t="s">
        <v>450</v>
      </c>
      <c r="E2019" t="s">
        <v>64</v>
      </c>
      <c r="F2019">
        <v>51</v>
      </c>
      <c r="G2019" s="1">
        <v>42737</v>
      </c>
      <c r="H2019">
        <v>1</v>
      </c>
      <c r="I2019">
        <v>30.172499999999999</v>
      </c>
      <c r="J2019">
        <v>-1</v>
      </c>
      <c r="N2019" s="27" t="s">
        <v>4152</v>
      </c>
      <c r="O2019" s="27" t="s">
        <v>4153</v>
      </c>
      <c r="P2019" s="28"/>
      <c r="Q2019" s="27" t="s">
        <v>889</v>
      </c>
      <c r="R2019" s="27" t="s">
        <v>350</v>
      </c>
    </row>
    <row r="2020" spans="1:18" x14ac:dyDescent="0.25">
      <c r="A2020">
        <v>28364</v>
      </c>
      <c r="B2020" t="s">
        <v>149</v>
      </c>
      <c r="C2020" t="s">
        <v>150</v>
      </c>
      <c r="D2020" t="s">
        <v>33</v>
      </c>
      <c r="E2020">
        <v>18</v>
      </c>
      <c r="F2020">
        <v>51</v>
      </c>
      <c r="G2020" s="1">
        <v>42737</v>
      </c>
      <c r="I2020">
        <v>313.5</v>
      </c>
      <c r="J2020">
        <v>-1</v>
      </c>
      <c r="N2020" s="25" t="s">
        <v>4154</v>
      </c>
      <c r="O2020" s="25" t="s">
        <v>4155</v>
      </c>
      <c r="P2020" s="26"/>
      <c r="Q2020" s="25" t="s">
        <v>585</v>
      </c>
      <c r="R2020" s="25" t="s">
        <v>351</v>
      </c>
    </row>
    <row r="2021" spans="1:18" x14ac:dyDescent="0.25">
      <c r="A2021">
        <v>28363</v>
      </c>
      <c r="B2021" t="s">
        <v>445</v>
      </c>
      <c r="C2021" t="s">
        <v>170</v>
      </c>
      <c r="D2021" t="s">
        <v>97</v>
      </c>
      <c r="E2021">
        <v>503</v>
      </c>
      <c r="F2021">
        <v>51</v>
      </c>
      <c r="G2021" s="1">
        <v>42737</v>
      </c>
      <c r="I2021">
        <v>132.09269699999999</v>
      </c>
      <c r="J2021">
        <v>-2</v>
      </c>
      <c r="N2021" s="27" t="s">
        <v>4156</v>
      </c>
      <c r="O2021" s="27" t="s">
        <v>4157</v>
      </c>
      <c r="P2021" s="28"/>
      <c r="Q2021" s="27" t="s">
        <v>159</v>
      </c>
      <c r="R2021" s="27" t="s">
        <v>348</v>
      </c>
    </row>
    <row r="2022" spans="1:18" x14ac:dyDescent="0.25">
      <c r="A2022">
        <v>28363</v>
      </c>
      <c r="B2022" t="s">
        <v>251</v>
      </c>
      <c r="C2022" t="s">
        <v>588</v>
      </c>
      <c r="D2022" t="s">
        <v>97</v>
      </c>
      <c r="E2022">
        <v>503</v>
      </c>
      <c r="F2022">
        <v>51</v>
      </c>
      <c r="G2022" s="1">
        <v>42737</v>
      </c>
      <c r="I2022">
        <v>118.883427</v>
      </c>
      <c r="J2022">
        <v>-2</v>
      </c>
      <c r="N2022" s="25" t="s">
        <v>4158</v>
      </c>
      <c r="O2022" s="25" t="s">
        <v>4159</v>
      </c>
      <c r="P2022" s="26"/>
      <c r="Q2022" s="25" t="s">
        <v>33</v>
      </c>
      <c r="R2022" s="25" t="s">
        <v>349</v>
      </c>
    </row>
    <row r="2023" spans="1:18" x14ac:dyDescent="0.25">
      <c r="A2023">
        <v>28362</v>
      </c>
      <c r="B2023" t="s">
        <v>328</v>
      </c>
      <c r="C2023" t="s">
        <v>329</v>
      </c>
      <c r="D2023" t="s">
        <v>159</v>
      </c>
      <c r="E2023">
        <v>299</v>
      </c>
      <c r="F2023">
        <v>51</v>
      </c>
      <c r="G2023" s="1">
        <v>42737</v>
      </c>
      <c r="H2023">
        <v>1</v>
      </c>
      <c r="I2023">
        <v>6.4790000000000001</v>
      </c>
      <c r="J2023">
        <v>-6</v>
      </c>
      <c r="N2023" s="27" t="s">
        <v>4160</v>
      </c>
      <c r="O2023" s="27" t="s">
        <v>4161</v>
      </c>
      <c r="P2023" s="28"/>
      <c r="Q2023" s="27" t="s">
        <v>1072</v>
      </c>
      <c r="R2023" s="27" t="s">
        <v>350</v>
      </c>
    </row>
    <row r="2024" spans="1:18" x14ac:dyDescent="0.25">
      <c r="A2024">
        <v>28362</v>
      </c>
      <c r="B2024" t="s">
        <v>948</v>
      </c>
      <c r="C2024" t="s">
        <v>949</v>
      </c>
      <c r="D2024" t="s">
        <v>598</v>
      </c>
      <c r="E2024">
        <v>299</v>
      </c>
      <c r="F2024">
        <v>51</v>
      </c>
      <c r="G2024" s="1">
        <v>42737</v>
      </c>
      <c r="H2024">
        <v>1</v>
      </c>
      <c r="I2024">
        <v>116.38</v>
      </c>
      <c r="J2024">
        <v>-1</v>
      </c>
      <c r="N2024" s="25" t="s">
        <v>4162</v>
      </c>
      <c r="O2024" s="25" t="s">
        <v>4163</v>
      </c>
      <c r="P2024" s="26"/>
      <c r="Q2024" s="25" t="s">
        <v>117</v>
      </c>
      <c r="R2024" s="25" t="s">
        <v>350</v>
      </c>
    </row>
    <row r="2025" spans="1:18" x14ac:dyDescent="0.25">
      <c r="A2025">
        <v>28362</v>
      </c>
      <c r="B2025" t="s">
        <v>950</v>
      </c>
      <c r="C2025" t="s">
        <v>951</v>
      </c>
      <c r="D2025" t="s">
        <v>598</v>
      </c>
      <c r="E2025">
        <v>299</v>
      </c>
      <c r="F2025">
        <v>51</v>
      </c>
      <c r="G2025" s="1">
        <v>42737</v>
      </c>
      <c r="H2025">
        <v>1</v>
      </c>
      <c r="I2025">
        <v>116.38</v>
      </c>
      <c r="J2025">
        <v>-1</v>
      </c>
      <c r="N2025" s="27" t="s">
        <v>4164</v>
      </c>
      <c r="O2025" s="27" t="s">
        <v>4165</v>
      </c>
      <c r="P2025" s="28"/>
      <c r="Q2025" s="27" t="s">
        <v>159</v>
      </c>
      <c r="R2025" s="27" t="s">
        <v>348</v>
      </c>
    </row>
    <row r="2026" spans="1:18" x14ac:dyDescent="0.25">
      <c r="A2026">
        <v>28362</v>
      </c>
      <c r="B2026" t="s">
        <v>596</v>
      </c>
      <c r="C2026" t="s">
        <v>597</v>
      </c>
      <c r="D2026" t="s">
        <v>598</v>
      </c>
      <c r="E2026">
        <v>299</v>
      </c>
      <c r="F2026">
        <v>51</v>
      </c>
      <c r="G2026" s="1">
        <v>42737</v>
      </c>
      <c r="H2026">
        <v>1</v>
      </c>
      <c r="I2026">
        <v>116.38</v>
      </c>
      <c r="J2026">
        <v>-1</v>
      </c>
      <c r="N2026" s="25" t="s">
        <v>4166</v>
      </c>
      <c r="O2026" s="25" t="s">
        <v>4167</v>
      </c>
      <c r="P2026" s="26"/>
      <c r="Q2026" s="25" t="s">
        <v>74</v>
      </c>
      <c r="R2026" s="25" t="s">
        <v>339</v>
      </c>
    </row>
    <row r="2027" spans="1:18" x14ac:dyDescent="0.25">
      <c r="A2027">
        <v>28362</v>
      </c>
      <c r="B2027" t="s">
        <v>952</v>
      </c>
      <c r="C2027" t="s">
        <v>953</v>
      </c>
      <c r="D2027" t="s">
        <v>598</v>
      </c>
      <c r="E2027">
        <v>299</v>
      </c>
      <c r="F2027">
        <v>51</v>
      </c>
      <c r="G2027" s="1">
        <v>42737</v>
      </c>
      <c r="H2027">
        <v>1</v>
      </c>
      <c r="I2027">
        <v>116.38</v>
      </c>
      <c r="J2027">
        <v>-1</v>
      </c>
      <c r="N2027" s="27" t="s">
        <v>4168</v>
      </c>
      <c r="O2027" s="27" t="s">
        <v>4169</v>
      </c>
      <c r="P2027" s="28"/>
      <c r="Q2027" s="27" t="s">
        <v>33</v>
      </c>
      <c r="R2027" s="27" t="s">
        <v>349</v>
      </c>
    </row>
    <row r="2028" spans="1:18" x14ac:dyDescent="0.25">
      <c r="A2028">
        <v>28362</v>
      </c>
      <c r="B2028" t="s">
        <v>1007</v>
      </c>
      <c r="C2028" t="s">
        <v>1008</v>
      </c>
      <c r="D2028" t="s">
        <v>10</v>
      </c>
      <c r="E2028">
        <v>299</v>
      </c>
      <c r="F2028">
        <v>51</v>
      </c>
      <c r="G2028" s="1">
        <v>42737</v>
      </c>
      <c r="H2028">
        <v>1</v>
      </c>
      <c r="I2028">
        <v>116.38</v>
      </c>
      <c r="J2028">
        <v>-1</v>
      </c>
      <c r="N2028" s="25" t="s">
        <v>4170</v>
      </c>
      <c r="O2028" s="25" t="s">
        <v>4171</v>
      </c>
      <c r="P2028" s="26"/>
      <c r="Q2028" s="25" t="s">
        <v>159</v>
      </c>
      <c r="R2028" s="25" t="s">
        <v>348</v>
      </c>
    </row>
    <row r="2029" spans="1:18" x14ac:dyDescent="0.25">
      <c r="A2029">
        <v>28362</v>
      </c>
      <c r="B2029" t="s">
        <v>1009</v>
      </c>
      <c r="C2029" t="s">
        <v>1010</v>
      </c>
      <c r="D2029" t="s">
        <v>10</v>
      </c>
      <c r="E2029">
        <v>299</v>
      </c>
      <c r="F2029">
        <v>51</v>
      </c>
      <c r="G2029" s="1">
        <v>42737</v>
      </c>
      <c r="H2029">
        <v>1</v>
      </c>
      <c r="I2029">
        <v>116.38</v>
      </c>
      <c r="J2029">
        <v>-1</v>
      </c>
      <c r="N2029" s="27" t="s">
        <v>4172</v>
      </c>
      <c r="O2029" s="27" t="s">
        <v>4173</v>
      </c>
      <c r="P2029" s="28"/>
      <c r="Q2029" s="27" t="s">
        <v>47</v>
      </c>
      <c r="R2029" s="27"/>
    </row>
    <row r="2030" spans="1:18" x14ac:dyDescent="0.25">
      <c r="A2030">
        <v>28361</v>
      </c>
      <c r="B2030" t="s">
        <v>251</v>
      </c>
      <c r="C2030" t="s">
        <v>588</v>
      </c>
      <c r="D2030" t="s">
        <v>97</v>
      </c>
      <c r="E2030">
        <v>546</v>
      </c>
      <c r="F2030">
        <v>51</v>
      </c>
      <c r="G2030" s="1">
        <v>42737</v>
      </c>
      <c r="H2030">
        <v>1</v>
      </c>
      <c r="I2030">
        <v>118.883427</v>
      </c>
      <c r="J2030">
        <v>-5</v>
      </c>
      <c r="N2030" s="25" t="s">
        <v>4174</v>
      </c>
      <c r="O2030" s="25" t="s">
        <v>4175</v>
      </c>
      <c r="P2030" s="26"/>
      <c r="Q2030" s="25" t="s">
        <v>47</v>
      </c>
      <c r="R2030" s="25"/>
    </row>
    <row r="2031" spans="1:18" x14ac:dyDescent="0.25">
      <c r="A2031">
        <v>28361</v>
      </c>
      <c r="B2031" t="s">
        <v>445</v>
      </c>
      <c r="C2031" t="s">
        <v>170</v>
      </c>
      <c r="D2031" t="s">
        <v>97</v>
      </c>
      <c r="E2031">
        <v>546</v>
      </c>
      <c r="F2031">
        <v>51</v>
      </c>
      <c r="G2031" s="1">
        <v>42737</v>
      </c>
      <c r="H2031">
        <v>1</v>
      </c>
      <c r="I2031">
        <v>132.09269699999999</v>
      </c>
      <c r="J2031">
        <v>-10</v>
      </c>
      <c r="N2031" s="27" t="s">
        <v>4176</v>
      </c>
      <c r="O2031" s="27" t="s">
        <v>4177</v>
      </c>
      <c r="P2031" s="28"/>
      <c r="Q2031" s="27" t="s">
        <v>268</v>
      </c>
      <c r="R2031" s="27" t="s">
        <v>47</v>
      </c>
    </row>
    <row r="2032" spans="1:18" x14ac:dyDescent="0.25">
      <c r="A2032">
        <v>28360</v>
      </c>
      <c r="B2032" t="s">
        <v>503</v>
      </c>
      <c r="C2032" t="s">
        <v>504</v>
      </c>
      <c r="D2032" t="s">
        <v>122</v>
      </c>
      <c r="E2032">
        <v>526</v>
      </c>
      <c r="F2032">
        <v>51</v>
      </c>
      <c r="G2032" s="1">
        <v>42737</v>
      </c>
      <c r="H2032">
        <v>1</v>
      </c>
      <c r="I2032">
        <v>160.85955100000001</v>
      </c>
      <c r="J2032">
        <v>-1</v>
      </c>
      <c r="N2032" s="25" t="s">
        <v>4178</v>
      </c>
      <c r="O2032" s="25" t="s">
        <v>4179</v>
      </c>
      <c r="P2032" s="26"/>
      <c r="Q2032" s="25" t="s">
        <v>47</v>
      </c>
      <c r="R2032" s="25" t="s">
        <v>47</v>
      </c>
    </row>
    <row r="2033" spans="1:18" x14ac:dyDescent="0.25">
      <c r="A2033">
        <v>28359</v>
      </c>
      <c r="B2033" t="s">
        <v>251</v>
      </c>
      <c r="C2033" t="s">
        <v>588</v>
      </c>
      <c r="D2033" t="s">
        <v>97</v>
      </c>
      <c r="E2033">
        <v>298</v>
      </c>
      <c r="F2033">
        <v>51</v>
      </c>
      <c r="G2033" s="1">
        <v>42737</v>
      </c>
      <c r="H2033">
        <v>1</v>
      </c>
      <c r="I2033">
        <v>118.883427</v>
      </c>
      <c r="J2033">
        <v>-2</v>
      </c>
      <c r="N2033" s="27" t="s">
        <v>4180</v>
      </c>
      <c r="O2033" s="27" t="s">
        <v>4181</v>
      </c>
      <c r="P2033" s="28"/>
      <c r="Q2033" s="27" t="s">
        <v>268</v>
      </c>
      <c r="R2033" s="27" t="s">
        <v>47</v>
      </c>
    </row>
    <row r="2034" spans="1:18" x14ac:dyDescent="0.25">
      <c r="A2034">
        <v>28359</v>
      </c>
      <c r="B2034" t="s">
        <v>315</v>
      </c>
      <c r="C2034" t="s">
        <v>316</v>
      </c>
      <c r="D2034" t="s">
        <v>34</v>
      </c>
      <c r="E2034">
        <v>298</v>
      </c>
      <c r="F2034">
        <v>51</v>
      </c>
      <c r="G2034" s="1">
        <v>42737</v>
      </c>
      <c r="H2034">
        <v>1</v>
      </c>
      <c r="I2034">
        <v>154.988764</v>
      </c>
      <c r="J2034">
        <v>-2</v>
      </c>
      <c r="N2034" s="25" t="s">
        <v>4182</v>
      </c>
      <c r="O2034" s="25" t="s">
        <v>4183</v>
      </c>
      <c r="P2034" s="26"/>
      <c r="Q2034" s="25" t="s">
        <v>268</v>
      </c>
      <c r="R2034" s="25" t="s">
        <v>47</v>
      </c>
    </row>
    <row r="2035" spans="1:18" x14ac:dyDescent="0.25">
      <c r="A2035">
        <v>28358</v>
      </c>
      <c r="B2035" t="s">
        <v>251</v>
      </c>
      <c r="C2035" t="s">
        <v>588</v>
      </c>
      <c r="D2035" t="s">
        <v>97</v>
      </c>
      <c r="E2035" t="s">
        <v>64</v>
      </c>
      <c r="F2035">
        <v>51</v>
      </c>
      <c r="G2035" s="1">
        <v>42737</v>
      </c>
      <c r="I2035">
        <v>166.43679800000001</v>
      </c>
      <c r="J2035">
        <v>-4</v>
      </c>
      <c r="N2035" s="27" t="s">
        <v>4184</v>
      </c>
      <c r="O2035" s="27" t="s">
        <v>4185</v>
      </c>
      <c r="P2035" s="28"/>
      <c r="Q2035" s="27" t="s">
        <v>47</v>
      </c>
      <c r="R2035" s="27" t="s">
        <v>47</v>
      </c>
    </row>
    <row r="2036" spans="1:18" x14ac:dyDescent="0.25">
      <c r="N2036" s="25" t="s">
        <v>4186</v>
      </c>
      <c r="O2036" s="25" t="s">
        <v>4187</v>
      </c>
      <c r="P2036" s="26"/>
      <c r="Q2036" s="25" t="s">
        <v>65</v>
      </c>
      <c r="R2036" s="25" t="s">
        <v>350</v>
      </c>
    </row>
    <row r="2037" spans="1:18" x14ac:dyDescent="0.25">
      <c r="N2037" s="27" t="s">
        <v>4188</v>
      </c>
      <c r="O2037" s="27" t="s">
        <v>4189</v>
      </c>
      <c r="P2037" s="28"/>
      <c r="Q2037" s="27" t="s">
        <v>117</v>
      </c>
      <c r="R2037" s="27" t="s">
        <v>350</v>
      </c>
    </row>
    <row r="2038" spans="1:18" x14ac:dyDescent="0.25">
      <c r="N2038" s="25" t="s">
        <v>4190</v>
      </c>
      <c r="O2038" s="25" t="s">
        <v>4191</v>
      </c>
      <c r="P2038" s="26"/>
      <c r="Q2038" s="25" t="s">
        <v>65</v>
      </c>
      <c r="R2038" s="25" t="s">
        <v>350</v>
      </c>
    </row>
    <row r="2039" spans="1:18" x14ac:dyDescent="0.25">
      <c r="N2039" s="27" t="s">
        <v>4192</v>
      </c>
      <c r="O2039" s="27" t="s">
        <v>4193</v>
      </c>
      <c r="P2039" s="28"/>
      <c r="Q2039" s="27" t="s">
        <v>4194</v>
      </c>
      <c r="R2039" s="27" t="s">
        <v>47</v>
      </c>
    </row>
    <row r="2040" spans="1:18" x14ac:dyDescent="0.25">
      <c r="N2040" s="25" t="s">
        <v>4195</v>
      </c>
      <c r="O2040" s="25" t="s">
        <v>4196</v>
      </c>
      <c r="P2040" s="26"/>
      <c r="Q2040" s="25" t="s">
        <v>65</v>
      </c>
      <c r="R2040" s="25" t="s">
        <v>350</v>
      </c>
    </row>
    <row r="2041" spans="1:18" x14ac:dyDescent="0.25">
      <c r="N2041" s="27" t="s">
        <v>4197</v>
      </c>
      <c r="O2041" s="27" t="s">
        <v>4198</v>
      </c>
      <c r="P2041" s="28"/>
      <c r="Q2041" s="27" t="s">
        <v>159</v>
      </c>
      <c r="R2041" s="27" t="s">
        <v>348</v>
      </c>
    </row>
    <row r="2042" spans="1:18" x14ac:dyDescent="0.25">
      <c r="N2042" s="25" t="s">
        <v>4199</v>
      </c>
      <c r="O2042" s="25" t="s">
        <v>4200</v>
      </c>
      <c r="P2042" s="26"/>
      <c r="Q2042" s="25" t="s">
        <v>447</v>
      </c>
      <c r="R2042" s="25" t="s">
        <v>349</v>
      </c>
    </row>
    <row r="2043" spans="1:18" x14ac:dyDescent="0.25">
      <c r="N2043" s="27" t="s">
        <v>4201</v>
      </c>
      <c r="O2043" s="27" t="s">
        <v>4202</v>
      </c>
      <c r="P2043" s="28"/>
      <c r="Q2043" s="27" t="s">
        <v>47</v>
      </c>
      <c r="R2043" s="27" t="s">
        <v>47</v>
      </c>
    </row>
    <row r="2044" spans="1:18" x14ac:dyDescent="0.25">
      <c r="N2044" s="25" t="s">
        <v>4203</v>
      </c>
      <c r="O2044" s="25" t="s">
        <v>4204</v>
      </c>
      <c r="P2044" s="26"/>
      <c r="Q2044" s="25" t="s">
        <v>33</v>
      </c>
      <c r="R2044" s="25" t="s">
        <v>349</v>
      </c>
    </row>
    <row r="2045" spans="1:18" x14ac:dyDescent="0.25">
      <c r="N2045" s="27" t="s">
        <v>4205</v>
      </c>
      <c r="O2045" s="27" t="s">
        <v>4206</v>
      </c>
      <c r="P2045" s="28"/>
      <c r="Q2045" s="27" t="s">
        <v>47</v>
      </c>
      <c r="R2045" s="27" t="s">
        <v>47</v>
      </c>
    </row>
    <row r="2046" spans="1:18" x14ac:dyDescent="0.25">
      <c r="N2046" s="25" t="s">
        <v>4207</v>
      </c>
      <c r="O2046" s="25" t="s">
        <v>4208</v>
      </c>
      <c r="P2046" s="26"/>
      <c r="Q2046" s="25" t="s">
        <v>33</v>
      </c>
      <c r="R2046" s="25" t="s">
        <v>349</v>
      </c>
    </row>
    <row r="2047" spans="1:18" x14ac:dyDescent="0.25">
      <c r="N2047" s="27" t="s">
        <v>4209</v>
      </c>
      <c r="O2047" s="27" t="s">
        <v>4210</v>
      </c>
      <c r="P2047" s="28"/>
      <c r="Q2047" s="27" t="s">
        <v>17</v>
      </c>
      <c r="R2047" s="27" t="s">
        <v>339</v>
      </c>
    </row>
    <row r="2048" spans="1:18" x14ac:dyDescent="0.25">
      <c r="N2048" s="25" t="s">
        <v>4211</v>
      </c>
      <c r="O2048" s="25" t="s">
        <v>4212</v>
      </c>
      <c r="P2048" s="26"/>
      <c r="Q2048" s="25" t="s">
        <v>1810</v>
      </c>
      <c r="R2048" s="25" t="s">
        <v>339</v>
      </c>
    </row>
    <row r="2049" spans="14:18" x14ac:dyDescent="0.25">
      <c r="N2049" s="27" t="s">
        <v>4213</v>
      </c>
      <c r="O2049" s="27" t="s">
        <v>4214</v>
      </c>
      <c r="P2049" s="28"/>
      <c r="Q2049" s="27" t="s">
        <v>33</v>
      </c>
      <c r="R2049" s="27" t="s">
        <v>349</v>
      </c>
    </row>
    <row r="2050" spans="14:18" x14ac:dyDescent="0.25">
      <c r="N2050" s="25" t="s">
        <v>4215</v>
      </c>
      <c r="O2050" s="25" t="s">
        <v>4216</v>
      </c>
      <c r="P2050" s="26"/>
      <c r="Q2050" s="25" t="s">
        <v>447</v>
      </c>
      <c r="R2050" s="25" t="s">
        <v>350</v>
      </c>
    </row>
    <row r="2051" spans="14:18" x14ac:dyDescent="0.25">
      <c r="N2051" s="27" t="s">
        <v>4217</v>
      </c>
      <c r="O2051" s="27" t="s">
        <v>4218</v>
      </c>
      <c r="P2051" s="28"/>
      <c r="Q2051" s="27" t="s">
        <v>193</v>
      </c>
      <c r="R2051" s="27" t="s">
        <v>350</v>
      </c>
    </row>
    <row r="2052" spans="14:18" x14ac:dyDescent="0.25">
      <c r="N2052" s="25" t="s">
        <v>4219</v>
      </c>
      <c r="O2052" s="25" t="s">
        <v>4220</v>
      </c>
      <c r="P2052" s="26"/>
      <c r="Q2052" s="25" t="s">
        <v>33</v>
      </c>
      <c r="R2052" s="25" t="s">
        <v>349</v>
      </c>
    </row>
    <row r="2053" spans="14:18" x14ac:dyDescent="0.25">
      <c r="N2053" s="27" t="s">
        <v>4221</v>
      </c>
      <c r="O2053" s="27" t="s">
        <v>4222</v>
      </c>
      <c r="P2053" s="28"/>
      <c r="Q2053" s="27" t="s">
        <v>33</v>
      </c>
      <c r="R2053" s="27" t="s">
        <v>349</v>
      </c>
    </row>
    <row r="2054" spans="14:18" x14ac:dyDescent="0.25">
      <c r="N2054" s="25" t="s">
        <v>4223</v>
      </c>
      <c r="O2054" s="25" t="s">
        <v>4224</v>
      </c>
      <c r="P2054" s="26"/>
      <c r="Q2054" s="25" t="s">
        <v>268</v>
      </c>
      <c r="R2054" s="25" t="s">
        <v>47</v>
      </c>
    </row>
    <row r="2055" spans="14:18" x14ac:dyDescent="0.25">
      <c r="N2055" s="27" t="s">
        <v>4225</v>
      </c>
      <c r="O2055" s="27" t="s">
        <v>4226</v>
      </c>
      <c r="P2055" s="28"/>
      <c r="Q2055" s="27" t="s">
        <v>1240</v>
      </c>
      <c r="R2055" s="27" t="s">
        <v>47</v>
      </c>
    </row>
    <row r="2056" spans="14:18" x14ac:dyDescent="0.25">
      <c r="N2056" s="25" t="s">
        <v>4227</v>
      </c>
      <c r="O2056" s="25" t="s">
        <v>4228</v>
      </c>
      <c r="P2056" s="26"/>
      <c r="Q2056" s="25" t="s">
        <v>1240</v>
      </c>
      <c r="R2056" s="25" t="s">
        <v>47</v>
      </c>
    </row>
    <row r="2057" spans="14:18" x14ac:dyDescent="0.25">
      <c r="N2057" s="27" t="s">
        <v>4229</v>
      </c>
      <c r="O2057" s="27" t="s">
        <v>4230</v>
      </c>
      <c r="P2057" s="28"/>
      <c r="Q2057" s="27" t="s">
        <v>33</v>
      </c>
      <c r="R2057" s="27" t="s">
        <v>349</v>
      </c>
    </row>
    <row r="2058" spans="14:18" x14ac:dyDescent="0.25">
      <c r="N2058" s="25" t="s">
        <v>4231</v>
      </c>
      <c r="O2058" s="25" t="s">
        <v>4232</v>
      </c>
      <c r="P2058" s="26"/>
      <c r="Q2058" s="25" t="s">
        <v>33</v>
      </c>
      <c r="R2058" s="25" t="s">
        <v>349</v>
      </c>
    </row>
    <row r="2059" spans="14:18" x14ac:dyDescent="0.25">
      <c r="N2059" s="27" t="s">
        <v>4233</v>
      </c>
      <c r="O2059" s="27" t="s">
        <v>4234</v>
      </c>
      <c r="P2059" s="28"/>
      <c r="Q2059" s="27" t="s">
        <v>1240</v>
      </c>
      <c r="R2059" s="27" t="s">
        <v>47</v>
      </c>
    </row>
    <row r="2060" spans="14:18" x14ac:dyDescent="0.25">
      <c r="N2060" s="25" t="s">
        <v>4235</v>
      </c>
      <c r="O2060" s="25" t="s">
        <v>4236</v>
      </c>
      <c r="P2060" s="26"/>
      <c r="Q2060" s="25" t="s">
        <v>193</v>
      </c>
      <c r="R2060" s="25" t="s">
        <v>350</v>
      </c>
    </row>
    <row r="2061" spans="14:18" x14ac:dyDescent="0.25">
      <c r="N2061" s="27" t="s">
        <v>4237</v>
      </c>
      <c r="O2061" s="27" t="s">
        <v>4238</v>
      </c>
      <c r="P2061" s="28"/>
      <c r="Q2061" s="27" t="s">
        <v>193</v>
      </c>
      <c r="R2061" s="27" t="s">
        <v>350</v>
      </c>
    </row>
    <row r="2062" spans="14:18" x14ac:dyDescent="0.25">
      <c r="N2062" s="25" t="s">
        <v>4239</v>
      </c>
      <c r="O2062" s="25" t="s">
        <v>4240</v>
      </c>
      <c r="P2062" s="26"/>
      <c r="Q2062" s="25" t="s">
        <v>33</v>
      </c>
      <c r="R2062" s="25" t="s">
        <v>349</v>
      </c>
    </row>
    <row r="2063" spans="14:18" x14ac:dyDescent="0.25">
      <c r="N2063" s="27" t="s">
        <v>4241</v>
      </c>
      <c r="O2063" s="27" t="s">
        <v>4242</v>
      </c>
      <c r="P2063" s="28"/>
      <c r="Q2063" s="27" t="s">
        <v>1240</v>
      </c>
      <c r="R2063" s="27" t="s">
        <v>47</v>
      </c>
    </row>
    <row r="2064" spans="14:18" x14ac:dyDescent="0.25">
      <c r="N2064" s="25" t="s">
        <v>4243</v>
      </c>
      <c r="O2064" s="25" t="s">
        <v>4244</v>
      </c>
      <c r="P2064" s="26"/>
      <c r="Q2064" s="25" t="s">
        <v>33</v>
      </c>
      <c r="R2064" s="25" t="s">
        <v>349</v>
      </c>
    </row>
    <row r="2065" spans="14:18" x14ac:dyDescent="0.25">
      <c r="N2065" s="27" t="s">
        <v>4245</v>
      </c>
      <c r="O2065" s="27" t="s">
        <v>4246</v>
      </c>
      <c r="P2065" s="28"/>
      <c r="Q2065" s="27" t="s">
        <v>33</v>
      </c>
      <c r="R2065" s="27" t="s">
        <v>349</v>
      </c>
    </row>
    <row r="2066" spans="14:18" x14ac:dyDescent="0.25">
      <c r="N2066" s="25" t="s">
        <v>4247</v>
      </c>
      <c r="O2066" s="25" t="s">
        <v>4248</v>
      </c>
      <c r="P2066" s="26"/>
      <c r="Q2066" s="25" t="s">
        <v>33</v>
      </c>
      <c r="R2066" s="25" t="s">
        <v>349</v>
      </c>
    </row>
    <row r="2067" spans="14:18" x14ac:dyDescent="0.25">
      <c r="N2067" s="27" t="s">
        <v>4249</v>
      </c>
      <c r="O2067" s="27" t="s">
        <v>4250</v>
      </c>
      <c r="P2067" s="28"/>
      <c r="Q2067" s="27" t="s">
        <v>21</v>
      </c>
      <c r="R2067" s="27" t="s">
        <v>348</v>
      </c>
    </row>
    <row r="2068" spans="14:18" x14ac:dyDescent="0.25">
      <c r="N2068" s="25" t="s">
        <v>4251</v>
      </c>
      <c r="O2068" s="25" t="s">
        <v>4252</v>
      </c>
      <c r="P2068" s="26"/>
      <c r="Q2068" s="25" t="s">
        <v>3608</v>
      </c>
      <c r="R2068" s="25" t="s">
        <v>47</v>
      </c>
    </row>
    <row r="2069" spans="14:18" x14ac:dyDescent="0.25">
      <c r="N2069" s="27" t="s">
        <v>4253</v>
      </c>
      <c r="O2069" s="27" t="s">
        <v>4254</v>
      </c>
      <c r="P2069" s="28"/>
      <c r="Q2069" s="27" t="s">
        <v>3608</v>
      </c>
      <c r="R2069" s="27" t="s">
        <v>47</v>
      </c>
    </row>
    <row r="2070" spans="14:18" x14ac:dyDescent="0.25">
      <c r="N2070" s="25" t="s">
        <v>4255</v>
      </c>
      <c r="O2070" s="25" t="s">
        <v>4256</v>
      </c>
      <c r="P2070" s="26"/>
      <c r="Q2070" s="25" t="s">
        <v>268</v>
      </c>
      <c r="R2070" s="25" t="s">
        <v>47</v>
      </c>
    </row>
    <row r="2071" spans="14:18" x14ac:dyDescent="0.25">
      <c r="N2071" s="27" t="s">
        <v>4257</v>
      </c>
      <c r="O2071" s="27" t="s">
        <v>4258</v>
      </c>
      <c r="P2071" s="28"/>
      <c r="Q2071" s="27" t="s">
        <v>1240</v>
      </c>
      <c r="R2071" s="27" t="s">
        <v>47</v>
      </c>
    </row>
    <row r="2072" spans="14:18" x14ac:dyDescent="0.25">
      <c r="N2072" s="25" t="s">
        <v>4259</v>
      </c>
      <c r="O2072" s="25" t="s">
        <v>4260</v>
      </c>
      <c r="P2072" s="26"/>
      <c r="Q2072" s="25" t="s">
        <v>33</v>
      </c>
      <c r="R2072" s="25" t="s">
        <v>349</v>
      </c>
    </row>
    <row r="2073" spans="14:18" x14ac:dyDescent="0.25">
      <c r="N2073" s="27" t="s">
        <v>4261</v>
      </c>
      <c r="O2073" s="27" t="s">
        <v>4262</v>
      </c>
      <c r="P2073" s="28"/>
      <c r="Q2073" s="27" t="s">
        <v>74</v>
      </c>
      <c r="R2073" s="27" t="s">
        <v>339</v>
      </c>
    </row>
    <row r="2074" spans="14:18" x14ac:dyDescent="0.25">
      <c r="N2074" s="25" t="s">
        <v>4263</v>
      </c>
      <c r="O2074" s="25" t="s">
        <v>4264</v>
      </c>
      <c r="P2074" s="26"/>
      <c r="Q2074" s="25" t="s">
        <v>159</v>
      </c>
      <c r="R2074" s="25" t="s">
        <v>348</v>
      </c>
    </row>
    <row r="2075" spans="14:18" x14ac:dyDescent="0.25">
      <c r="N2075" s="27" t="s">
        <v>4265</v>
      </c>
      <c r="O2075" s="27" t="s">
        <v>4266</v>
      </c>
      <c r="P2075" s="28"/>
      <c r="Q2075" s="27" t="s">
        <v>1240</v>
      </c>
      <c r="R2075" s="27" t="s">
        <v>47</v>
      </c>
    </row>
    <row r="2076" spans="14:18" x14ac:dyDescent="0.25">
      <c r="N2076" s="25" t="s">
        <v>4267</v>
      </c>
      <c r="O2076" s="25" t="s">
        <v>4268</v>
      </c>
      <c r="P2076" s="26"/>
      <c r="Q2076" s="25" t="s">
        <v>268</v>
      </c>
      <c r="R2076" s="25" t="s">
        <v>47</v>
      </c>
    </row>
    <row r="2077" spans="14:18" x14ac:dyDescent="0.25">
      <c r="N2077" s="27" t="s">
        <v>4269</v>
      </c>
      <c r="O2077" s="27" t="s">
        <v>4270</v>
      </c>
      <c r="P2077" s="28"/>
      <c r="Q2077" s="27" t="s">
        <v>74</v>
      </c>
      <c r="R2077" s="27" t="s">
        <v>349</v>
      </c>
    </row>
    <row r="2078" spans="14:18" x14ac:dyDescent="0.25">
      <c r="N2078" s="25" t="s">
        <v>4271</v>
      </c>
      <c r="O2078" s="25" t="s">
        <v>4272</v>
      </c>
      <c r="P2078" s="26"/>
      <c r="Q2078" s="25" t="s">
        <v>1240</v>
      </c>
      <c r="R2078" s="25" t="s">
        <v>47</v>
      </c>
    </row>
    <row r="2079" spans="14:18" x14ac:dyDescent="0.25">
      <c r="N2079" s="27" t="s">
        <v>4273</v>
      </c>
      <c r="O2079" s="27" t="s">
        <v>4274</v>
      </c>
      <c r="P2079" s="28"/>
      <c r="Q2079" s="27" t="s">
        <v>33</v>
      </c>
      <c r="R2079" s="27" t="s">
        <v>349</v>
      </c>
    </row>
    <row r="2080" spans="14:18" x14ac:dyDescent="0.25">
      <c r="N2080" s="25" t="s">
        <v>4275</v>
      </c>
      <c r="O2080" s="25" t="s">
        <v>4276</v>
      </c>
      <c r="P2080" s="26"/>
      <c r="Q2080" s="25" t="s">
        <v>268</v>
      </c>
      <c r="R2080" s="25" t="s">
        <v>47</v>
      </c>
    </row>
    <row r="2081" spans="14:18" x14ac:dyDescent="0.25">
      <c r="N2081" s="27" t="s">
        <v>4277</v>
      </c>
      <c r="O2081" s="27" t="s">
        <v>4278</v>
      </c>
      <c r="P2081" s="28"/>
      <c r="Q2081" s="27" t="s">
        <v>50</v>
      </c>
      <c r="R2081" s="27" t="s">
        <v>350</v>
      </c>
    </row>
    <row r="2082" spans="14:18" x14ac:dyDescent="0.25">
      <c r="N2082" s="25" t="s">
        <v>4279</v>
      </c>
      <c r="O2082" s="25" t="s">
        <v>4280</v>
      </c>
      <c r="P2082" s="26"/>
      <c r="Q2082" s="25" t="s">
        <v>268</v>
      </c>
      <c r="R2082" s="25" t="s">
        <v>47</v>
      </c>
    </row>
    <row r="2083" spans="14:18" x14ac:dyDescent="0.25">
      <c r="N2083" s="27" t="s">
        <v>4281</v>
      </c>
      <c r="O2083" s="27" t="s">
        <v>4282</v>
      </c>
      <c r="P2083" s="28"/>
      <c r="Q2083" s="27" t="s">
        <v>33</v>
      </c>
      <c r="R2083" s="27" t="s">
        <v>349</v>
      </c>
    </row>
    <row r="2084" spans="14:18" x14ac:dyDescent="0.25">
      <c r="N2084" s="25" t="s">
        <v>4283</v>
      </c>
      <c r="O2084" s="25" t="s">
        <v>4284</v>
      </c>
      <c r="P2084" s="26"/>
      <c r="Q2084" s="25" t="s">
        <v>33</v>
      </c>
      <c r="R2084" s="25" t="s">
        <v>349</v>
      </c>
    </row>
    <row r="2085" spans="14:18" x14ac:dyDescent="0.25">
      <c r="N2085" s="27" t="s">
        <v>4285</v>
      </c>
      <c r="O2085" s="27" t="s">
        <v>4286</v>
      </c>
      <c r="P2085" s="28"/>
      <c r="Q2085" s="27" t="s">
        <v>21</v>
      </c>
      <c r="R2085" s="27" t="s">
        <v>348</v>
      </c>
    </row>
    <row r="2086" spans="14:18" x14ac:dyDescent="0.25">
      <c r="N2086" s="25" t="s">
        <v>4287</v>
      </c>
      <c r="O2086" s="25" t="s">
        <v>4288</v>
      </c>
      <c r="P2086" s="26"/>
      <c r="Q2086" s="25" t="s">
        <v>21</v>
      </c>
      <c r="R2086" s="25" t="s">
        <v>348</v>
      </c>
    </row>
    <row r="2087" spans="14:18" x14ac:dyDescent="0.25">
      <c r="N2087" s="27" t="s">
        <v>4289</v>
      </c>
      <c r="O2087" s="27" t="s">
        <v>4290</v>
      </c>
      <c r="P2087" s="28"/>
      <c r="Q2087" s="27" t="s">
        <v>21</v>
      </c>
      <c r="R2087" s="27" t="s">
        <v>348</v>
      </c>
    </row>
    <row r="2088" spans="14:18" x14ac:dyDescent="0.25">
      <c r="N2088" s="25" t="s">
        <v>4291</v>
      </c>
      <c r="O2088" s="25" t="s">
        <v>4292</v>
      </c>
      <c r="P2088" s="26"/>
      <c r="Q2088" s="25" t="s">
        <v>74</v>
      </c>
      <c r="R2088" s="25" t="s">
        <v>339</v>
      </c>
    </row>
    <row r="2089" spans="14:18" x14ac:dyDescent="0.25">
      <c r="N2089" s="27" t="s">
        <v>4293</v>
      </c>
      <c r="O2089" s="27" t="s">
        <v>4294</v>
      </c>
      <c r="P2089" s="28"/>
      <c r="Q2089" s="27" t="s">
        <v>34</v>
      </c>
      <c r="R2089" s="27" t="s">
        <v>339</v>
      </c>
    </row>
    <row r="2090" spans="14:18" x14ac:dyDescent="0.25">
      <c r="N2090" s="25" t="s">
        <v>4295</v>
      </c>
      <c r="O2090" s="25" t="s">
        <v>4296</v>
      </c>
      <c r="P2090" s="26">
        <v>42488</v>
      </c>
      <c r="Q2090" s="25" t="s">
        <v>122</v>
      </c>
      <c r="R2090" s="25" t="s">
        <v>339</v>
      </c>
    </row>
    <row r="2091" spans="14:18" x14ac:dyDescent="0.25">
      <c r="N2091" s="27" t="s">
        <v>4297</v>
      </c>
      <c r="O2091" s="27" t="s">
        <v>4298</v>
      </c>
      <c r="P2091" s="28"/>
      <c r="Q2091" s="27" t="s">
        <v>47</v>
      </c>
      <c r="R2091" s="27" t="s">
        <v>47</v>
      </c>
    </row>
    <row r="2092" spans="14:18" x14ac:dyDescent="0.25">
      <c r="N2092" s="25" t="s">
        <v>4299</v>
      </c>
      <c r="O2092" s="25" t="s">
        <v>4300</v>
      </c>
      <c r="P2092" s="26"/>
      <c r="Q2092" s="25" t="s">
        <v>268</v>
      </c>
      <c r="R2092" s="25" t="s">
        <v>47</v>
      </c>
    </row>
    <row r="2093" spans="14:18" x14ac:dyDescent="0.25">
      <c r="N2093" s="27" t="s">
        <v>4301</v>
      </c>
      <c r="O2093" s="27" t="s">
        <v>4302</v>
      </c>
      <c r="P2093" s="28"/>
      <c r="Q2093" s="27" t="s">
        <v>450</v>
      </c>
      <c r="R2093" s="27" t="s">
        <v>351</v>
      </c>
    </row>
    <row r="2094" spans="14:18" x14ac:dyDescent="0.25">
      <c r="N2094" s="25" t="s">
        <v>4303</v>
      </c>
      <c r="O2094" s="25" t="s">
        <v>4304</v>
      </c>
      <c r="P2094" s="26"/>
      <c r="Q2094" s="25" t="s">
        <v>268</v>
      </c>
      <c r="R2094" s="25" t="s">
        <v>47</v>
      </c>
    </row>
    <row r="2095" spans="14:18" x14ac:dyDescent="0.25">
      <c r="N2095" s="27" t="s">
        <v>4305</v>
      </c>
      <c r="O2095" s="27" t="s">
        <v>4306</v>
      </c>
      <c r="P2095" s="28"/>
      <c r="Q2095" s="27" t="s">
        <v>268</v>
      </c>
      <c r="R2095" s="27" t="s">
        <v>47</v>
      </c>
    </row>
    <row r="2096" spans="14:18" x14ac:dyDescent="0.25">
      <c r="N2096" s="25" t="s">
        <v>4307</v>
      </c>
      <c r="O2096" s="25" t="s">
        <v>4308</v>
      </c>
      <c r="P2096" s="26"/>
      <c r="Q2096" s="25" t="s">
        <v>268</v>
      </c>
      <c r="R2096" s="25" t="s">
        <v>47</v>
      </c>
    </row>
    <row r="2097" spans="14:18" x14ac:dyDescent="0.25">
      <c r="N2097" s="27" t="s">
        <v>4309</v>
      </c>
      <c r="O2097" s="27" t="s">
        <v>4310</v>
      </c>
      <c r="P2097" s="28"/>
      <c r="Q2097" s="27" t="s">
        <v>268</v>
      </c>
      <c r="R2097" s="27" t="s">
        <v>47</v>
      </c>
    </row>
    <row r="2098" spans="14:18" x14ac:dyDescent="0.25">
      <c r="N2098" s="25" t="s">
        <v>4311</v>
      </c>
      <c r="O2098" s="25" t="s">
        <v>4312</v>
      </c>
      <c r="P2098" s="26"/>
      <c r="Q2098" s="25" t="s">
        <v>268</v>
      </c>
      <c r="R2098" s="25" t="s">
        <v>47</v>
      </c>
    </row>
    <row r="2099" spans="14:18" x14ac:dyDescent="0.25">
      <c r="N2099" s="27" t="s">
        <v>4313</v>
      </c>
      <c r="O2099" s="27" t="s">
        <v>4314</v>
      </c>
      <c r="P2099" s="28"/>
      <c r="Q2099" s="27" t="s">
        <v>268</v>
      </c>
      <c r="R2099" s="27" t="s">
        <v>47</v>
      </c>
    </row>
    <row r="2100" spans="14:18" x14ac:dyDescent="0.25">
      <c r="N2100" s="25" t="s">
        <v>4315</v>
      </c>
      <c r="O2100" s="25" t="s">
        <v>4316</v>
      </c>
      <c r="P2100" s="26"/>
      <c r="Q2100" s="25" t="s">
        <v>268</v>
      </c>
      <c r="R2100" s="25" t="s">
        <v>47</v>
      </c>
    </row>
    <row r="2101" spans="14:18" x14ac:dyDescent="0.25">
      <c r="N2101" s="27" t="s">
        <v>4317</v>
      </c>
      <c r="O2101" s="27" t="s">
        <v>4318</v>
      </c>
      <c r="P2101" s="28"/>
      <c r="Q2101" s="27" t="s">
        <v>268</v>
      </c>
      <c r="R2101" s="27" t="s">
        <v>47</v>
      </c>
    </row>
    <row r="2102" spans="14:18" x14ac:dyDescent="0.25">
      <c r="N2102" s="25" t="s">
        <v>4319</v>
      </c>
      <c r="O2102" s="25" t="s">
        <v>4320</v>
      </c>
      <c r="P2102" s="26"/>
      <c r="Q2102" s="25" t="s">
        <v>21</v>
      </c>
      <c r="R2102" s="25" t="s">
        <v>348</v>
      </c>
    </row>
    <row r="2103" spans="14:18" x14ac:dyDescent="0.25">
      <c r="N2103" s="27" t="s">
        <v>4321</v>
      </c>
      <c r="O2103" s="27" t="s">
        <v>4322</v>
      </c>
      <c r="P2103" s="28"/>
      <c r="Q2103" s="27" t="s">
        <v>74</v>
      </c>
      <c r="R2103" s="27" t="s">
        <v>339</v>
      </c>
    </row>
    <row r="2104" spans="14:18" x14ac:dyDescent="0.25">
      <c r="N2104" s="25" t="s">
        <v>4323</v>
      </c>
      <c r="O2104" s="25" t="s">
        <v>4324</v>
      </c>
      <c r="P2104" s="26"/>
      <c r="Q2104" s="25" t="s">
        <v>85</v>
      </c>
      <c r="R2104" s="25" t="s">
        <v>349</v>
      </c>
    </row>
    <row r="2105" spans="14:18" x14ac:dyDescent="0.25">
      <c r="N2105" s="27" t="s">
        <v>4325</v>
      </c>
      <c r="O2105" s="27" t="s">
        <v>4326</v>
      </c>
      <c r="P2105" s="28"/>
      <c r="Q2105" s="27" t="s">
        <v>34</v>
      </c>
      <c r="R2105" s="27" t="s">
        <v>339</v>
      </c>
    </row>
    <row r="2106" spans="14:18" x14ac:dyDescent="0.25">
      <c r="N2106" s="25" t="s">
        <v>4327</v>
      </c>
      <c r="O2106" s="25" t="s">
        <v>4328</v>
      </c>
      <c r="P2106" s="26"/>
      <c r="Q2106" s="25" t="s">
        <v>33</v>
      </c>
      <c r="R2106" s="25" t="s">
        <v>349</v>
      </c>
    </row>
    <row r="2107" spans="14:18" x14ac:dyDescent="0.25">
      <c r="N2107" s="27" t="s">
        <v>4329</v>
      </c>
      <c r="O2107" s="27" t="s">
        <v>4330</v>
      </c>
      <c r="P2107" s="28"/>
      <c r="Q2107" s="27" t="s">
        <v>682</v>
      </c>
      <c r="R2107" s="27" t="s">
        <v>350</v>
      </c>
    </row>
    <row r="2108" spans="14:18" x14ac:dyDescent="0.25">
      <c r="N2108" s="25" t="s">
        <v>4331</v>
      </c>
      <c r="O2108" s="25" t="s">
        <v>4332</v>
      </c>
      <c r="P2108" s="26"/>
      <c r="Q2108" s="25" t="s">
        <v>21</v>
      </c>
      <c r="R2108" s="25" t="s">
        <v>348</v>
      </c>
    </row>
    <row r="2109" spans="14:18" x14ac:dyDescent="0.25">
      <c r="N2109" s="27" t="s">
        <v>4333</v>
      </c>
      <c r="O2109" s="27" t="s">
        <v>4334</v>
      </c>
      <c r="P2109" s="28"/>
      <c r="Q2109" s="27" t="s">
        <v>585</v>
      </c>
      <c r="R2109" s="27" t="s">
        <v>351</v>
      </c>
    </row>
    <row r="2110" spans="14:18" x14ac:dyDescent="0.25">
      <c r="N2110" s="25" t="s">
        <v>4335</v>
      </c>
      <c r="O2110" s="25" t="s">
        <v>4336</v>
      </c>
      <c r="P2110" s="26"/>
      <c r="Q2110" s="25" t="s">
        <v>447</v>
      </c>
      <c r="R2110" s="25" t="s">
        <v>350</v>
      </c>
    </row>
    <row r="2111" spans="14:18" x14ac:dyDescent="0.25">
      <c r="N2111" s="27" t="s">
        <v>4337</v>
      </c>
      <c r="O2111" s="27" t="s">
        <v>4338</v>
      </c>
      <c r="P2111" s="28"/>
      <c r="Q2111" s="27" t="s">
        <v>268</v>
      </c>
      <c r="R2111" s="27" t="s">
        <v>47</v>
      </c>
    </row>
    <row r="2112" spans="14:18" x14ac:dyDescent="0.25">
      <c r="N2112" s="25" t="s">
        <v>4339</v>
      </c>
      <c r="O2112" s="25" t="s">
        <v>4340</v>
      </c>
      <c r="P2112" s="26"/>
      <c r="Q2112" s="25" t="s">
        <v>1240</v>
      </c>
      <c r="R2112" s="25" t="s">
        <v>47</v>
      </c>
    </row>
    <row r="2113" spans="14:18" x14ac:dyDescent="0.25">
      <c r="N2113" s="27" t="s">
        <v>817</v>
      </c>
      <c r="O2113" s="27" t="s">
        <v>818</v>
      </c>
      <c r="P2113" s="28"/>
      <c r="Q2113" s="27" t="s">
        <v>268</v>
      </c>
      <c r="R2113" s="27" t="s">
        <v>47</v>
      </c>
    </row>
    <row r="2114" spans="14:18" x14ac:dyDescent="0.25">
      <c r="N2114" s="25" t="s">
        <v>4341</v>
      </c>
      <c r="O2114" s="25" t="s">
        <v>4342</v>
      </c>
      <c r="P2114" s="26"/>
      <c r="Q2114" s="25" t="s">
        <v>268</v>
      </c>
      <c r="R2114" s="25" t="s">
        <v>47</v>
      </c>
    </row>
    <row r="2115" spans="14:18" x14ac:dyDescent="0.25">
      <c r="N2115" s="27" t="s">
        <v>4343</v>
      </c>
      <c r="O2115" s="27" t="s">
        <v>4344</v>
      </c>
      <c r="P2115" s="28"/>
      <c r="Q2115" s="27" t="s">
        <v>74</v>
      </c>
      <c r="R2115" s="27" t="s">
        <v>339</v>
      </c>
    </row>
    <row r="2116" spans="14:18" x14ac:dyDescent="0.25">
      <c r="N2116" s="25" t="s">
        <v>4345</v>
      </c>
      <c r="O2116" s="25" t="s">
        <v>4346</v>
      </c>
      <c r="P2116" s="26"/>
      <c r="Q2116" s="25" t="s">
        <v>268</v>
      </c>
      <c r="R2116" s="25" t="s">
        <v>47</v>
      </c>
    </row>
    <row r="2117" spans="14:18" x14ac:dyDescent="0.25">
      <c r="N2117" s="27" t="s">
        <v>4347</v>
      </c>
      <c r="O2117" s="27" t="s">
        <v>4348</v>
      </c>
      <c r="P2117" s="28"/>
      <c r="Q2117" s="27" t="s">
        <v>33</v>
      </c>
      <c r="R2117" s="27" t="s">
        <v>349</v>
      </c>
    </row>
    <row r="2118" spans="14:18" x14ac:dyDescent="0.25">
      <c r="N2118" s="25" t="s">
        <v>4349</v>
      </c>
      <c r="O2118" s="25" t="s">
        <v>4350</v>
      </c>
      <c r="P2118" s="26"/>
      <c r="Q2118" s="25" t="s">
        <v>1240</v>
      </c>
      <c r="R2118" s="25" t="s">
        <v>47</v>
      </c>
    </row>
    <row r="2119" spans="14:18" x14ac:dyDescent="0.25">
      <c r="N2119" s="27" t="s">
        <v>4351</v>
      </c>
      <c r="O2119" s="27" t="s">
        <v>4352</v>
      </c>
      <c r="P2119" s="28"/>
      <c r="Q2119" s="27" t="s">
        <v>268</v>
      </c>
      <c r="R2119" s="27" t="s">
        <v>47</v>
      </c>
    </row>
    <row r="2120" spans="14:18" x14ac:dyDescent="0.25">
      <c r="N2120" s="25" t="s">
        <v>4353</v>
      </c>
      <c r="O2120" s="25" t="s">
        <v>4354</v>
      </c>
      <c r="P2120" s="26"/>
      <c r="Q2120" s="25" t="s">
        <v>268</v>
      </c>
      <c r="R2120" s="25" t="s">
        <v>47</v>
      </c>
    </row>
    <row r="2121" spans="14:18" x14ac:dyDescent="0.25">
      <c r="N2121" s="27" t="s">
        <v>4355</v>
      </c>
      <c r="O2121" s="27" t="s">
        <v>4356</v>
      </c>
      <c r="P2121" s="28"/>
      <c r="Q2121" s="27" t="s">
        <v>268</v>
      </c>
      <c r="R2121" s="27" t="s">
        <v>47</v>
      </c>
    </row>
    <row r="2122" spans="14:18" x14ac:dyDescent="0.25">
      <c r="N2122" s="25" t="s">
        <v>4357</v>
      </c>
      <c r="O2122" s="25" t="s">
        <v>4358</v>
      </c>
      <c r="P2122" s="26"/>
      <c r="Q2122" s="25" t="s">
        <v>447</v>
      </c>
      <c r="R2122" s="25" t="s">
        <v>350</v>
      </c>
    </row>
    <row r="2123" spans="14:18" x14ac:dyDescent="0.25">
      <c r="N2123" s="27" t="s">
        <v>4359</v>
      </c>
      <c r="O2123" s="27" t="s">
        <v>4360</v>
      </c>
      <c r="P2123" s="28"/>
      <c r="Q2123" s="27" t="s">
        <v>1240</v>
      </c>
      <c r="R2123" s="27" t="s">
        <v>47</v>
      </c>
    </row>
    <row r="2124" spans="14:18" x14ac:dyDescent="0.25">
      <c r="N2124" s="25" t="s">
        <v>4361</v>
      </c>
      <c r="O2124" s="25" t="s">
        <v>4362</v>
      </c>
      <c r="P2124" s="26"/>
      <c r="Q2124" s="25" t="s">
        <v>193</v>
      </c>
      <c r="R2124" s="25" t="s">
        <v>350</v>
      </c>
    </row>
    <row r="2125" spans="14:18" x14ac:dyDescent="0.25">
      <c r="N2125" s="27" t="s">
        <v>4363</v>
      </c>
      <c r="O2125" s="27" t="s">
        <v>4364</v>
      </c>
      <c r="P2125" s="28"/>
      <c r="Q2125" s="27" t="s">
        <v>1240</v>
      </c>
      <c r="R2125" s="27" t="s">
        <v>47</v>
      </c>
    </row>
    <row r="2126" spans="14:18" x14ac:dyDescent="0.25">
      <c r="N2126" s="25" t="s">
        <v>4365</v>
      </c>
      <c r="O2126" s="25" t="s">
        <v>4366</v>
      </c>
      <c r="P2126" s="26"/>
      <c r="Q2126" s="25" t="s">
        <v>1240</v>
      </c>
      <c r="R2126" s="25" t="s">
        <v>47</v>
      </c>
    </row>
    <row r="2127" spans="14:18" x14ac:dyDescent="0.25">
      <c r="N2127" s="27" t="s">
        <v>4367</v>
      </c>
      <c r="O2127" s="27" t="s">
        <v>4368</v>
      </c>
      <c r="P2127" s="28"/>
      <c r="Q2127" s="27" t="s">
        <v>1240</v>
      </c>
      <c r="R2127" s="27" t="s">
        <v>47</v>
      </c>
    </row>
    <row r="2128" spans="14:18" x14ac:dyDescent="0.25">
      <c r="N2128" s="25" t="s">
        <v>4369</v>
      </c>
      <c r="O2128" s="25" t="s">
        <v>4370</v>
      </c>
      <c r="P2128" s="26"/>
      <c r="Q2128" s="25" t="s">
        <v>1240</v>
      </c>
      <c r="R2128" s="25" t="s">
        <v>47</v>
      </c>
    </row>
    <row r="2129" spans="14:18" x14ac:dyDescent="0.25">
      <c r="N2129" s="27" t="s">
        <v>4371</v>
      </c>
      <c r="O2129" s="27" t="s">
        <v>4372</v>
      </c>
      <c r="P2129" s="28"/>
      <c r="Q2129" s="27" t="s">
        <v>74</v>
      </c>
      <c r="R2129" s="27" t="s">
        <v>339</v>
      </c>
    </row>
    <row r="2130" spans="14:18" x14ac:dyDescent="0.25">
      <c r="N2130" s="25" t="s">
        <v>4373</v>
      </c>
      <c r="O2130" s="25" t="s">
        <v>4374</v>
      </c>
      <c r="P2130" s="26"/>
      <c r="Q2130" s="25" t="s">
        <v>193</v>
      </c>
      <c r="R2130" s="25" t="s">
        <v>350</v>
      </c>
    </row>
    <row r="2131" spans="14:18" x14ac:dyDescent="0.25">
      <c r="N2131" s="27" t="s">
        <v>4375</v>
      </c>
      <c r="O2131" s="27" t="s">
        <v>4376</v>
      </c>
      <c r="P2131" s="28"/>
      <c r="Q2131" s="27" t="s">
        <v>65</v>
      </c>
      <c r="R2131" s="27" t="s">
        <v>350</v>
      </c>
    </row>
    <row r="2132" spans="14:18" x14ac:dyDescent="0.25">
      <c r="N2132" s="25" t="s">
        <v>4377</v>
      </c>
      <c r="O2132" s="25" t="s">
        <v>4378</v>
      </c>
      <c r="P2132" s="26"/>
      <c r="Q2132" s="25" t="s">
        <v>74</v>
      </c>
      <c r="R2132" s="25" t="s">
        <v>339</v>
      </c>
    </row>
    <row r="2133" spans="14:18" x14ac:dyDescent="0.25">
      <c r="N2133" s="27" t="s">
        <v>4379</v>
      </c>
      <c r="O2133" s="27" t="s">
        <v>4380</v>
      </c>
      <c r="P2133" s="28"/>
      <c r="Q2133" s="27" t="s">
        <v>1810</v>
      </c>
      <c r="R2133" s="27" t="s">
        <v>339</v>
      </c>
    </row>
    <row r="2134" spans="14:18" x14ac:dyDescent="0.25">
      <c r="N2134" s="25" t="s">
        <v>4381</v>
      </c>
      <c r="O2134" s="25" t="s">
        <v>4382</v>
      </c>
      <c r="P2134" s="26"/>
      <c r="Q2134" s="25" t="s">
        <v>268</v>
      </c>
      <c r="R2134" s="25" t="s">
        <v>47</v>
      </c>
    </row>
    <row r="2135" spans="14:18" x14ac:dyDescent="0.25">
      <c r="N2135" s="27" t="s">
        <v>4383</v>
      </c>
      <c r="O2135" s="27" t="s">
        <v>4384</v>
      </c>
      <c r="P2135" s="28"/>
      <c r="Q2135" s="27" t="s">
        <v>1810</v>
      </c>
      <c r="R2135" s="27" t="s">
        <v>339</v>
      </c>
    </row>
    <row r="2136" spans="14:18" x14ac:dyDescent="0.25">
      <c r="N2136" s="25" t="s">
        <v>4385</v>
      </c>
      <c r="O2136" s="25" t="s">
        <v>4386</v>
      </c>
      <c r="P2136" s="26"/>
      <c r="Q2136" s="25" t="s">
        <v>74</v>
      </c>
      <c r="R2136" s="25" t="s">
        <v>339</v>
      </c>
    </row>
    <row r="2137" spans="14:18" x14ac:dyDescent="0.25">
      <c r="N2137" s="27" t="s">
        <v>4387</v>
      </c>
      <c r="O2137" s="27" t="s">
        <v>4388</v>
      </c>
      <c r="P2137" s="28"/>
      <c r="Q2137" s="27" t="s">
        <v>193</v>
      </c>
      <c r="R2137" s="27" t="s">
        <v>350</v>
      </c>
    </row>
    <row r="2138" spans="14:18" x14ac:dyDescent="0.25">
      <c r="N2138" s="25" t="s">
        <v>4389</v>
      </c>
      <c r="O2138" s="25" t="s">
        <v>4390</v>
      </c>
      <c r="P2138" s="26">
        <v>42524</v>
      </c>
      <c r="Q2138" s="25" t="s">
        <v>122</v>
      </c>
      <c r="R2138" s="25" t="s">
        <v>47</v>
      </c>
    </row>
    <row r="2139" spans="14:18" x14ac:dyDescent="0.25">
      <c r="N2139" s="27" t="s">
        <v>4391</v>
      </c>
      <c r="O2139" s="27" t="s">
        <v>4392</v>
      </c>
      <c r="P2139" s="28"/>
      <c r="Q2139" s="27" t="s">
        <v>34</v>
      </c>
      <c r="R2139" s="27" t="s">
        <v>339</v>
      </c>
    </row>
    <row r="2140" spans="14:18" x14ac:dyDescent="0.25">
      <c r="N2140" s="25" t="s">
        <v>4393</v>
      </c>
      <c r="O2140" s="25" t="s">
        <v>4394</v>
      </c>
      <c r="P2140" s="26"/>
      <c r="Q2140" s="25" t="s">
        <v>1810</v>
      </c>
      <c r="R2140" s="25" t="s">
        <v>339</v>
      </c>
    </row>
    <row r="2141" spans="14:18" x14ac:dyDescent="0.25">
      <c r="N2141" s="27" t="s">
        <v>4395</v>
      </c>
      <c r="O2141" s="27" t="s">
        <v>4396</v>
      </c>
      <c r="P2141" s="28"/>
      <c r="Q2141" s="27" t="s">
        <v>1810</v>
      </c>
      <c r="R2141" s="27" t="s">
        <v>339</v>
      </c>
    </row>
    <row r="2142" spans="14:18" x14ac:dyDescent="0.25">
      <c r="N2142" s="25" t="s">
        <v>4397</v>
      </c>
      <c r="O2142" s="25" t="s">
        <v>4398</v>
      </c>
      <c r="P2142" s="26"/>
      <c r="Q2142" s="25" t="s">
        <v>33</v>
      </c>
      <c r="R2142" s="25" t="s">
        <v>349</v>
      </c>
    </row>
    <row r="2143" spans="14:18" x14ac:dyDescent="0.25">
      <c r="N2143" s="27" t="s">
        <v>4399</v>
      </c>
      <c r="O2143" s="27" t="s">
        <v>4400</v>
      </c>
      <c r="P2143" s="28"/>
      <c r="Q2143" s="27" t="s">
        <v>33</v>
      </c>
      <c r="R2143" s="27" t="s">
        <v>349</v>
      </c>
    </row>
    <row r="2144" spans="14:18" x14ac:dyDescent="0.25">
      <c r="N2144" s="25" t="s">
        <v>4401</v>
      </c>
      <c r="O2144" s="25" t="s">
        <v>4402</v>
      </c>
      <c r="P2144" s="26"/>
      <c r="Q2144" s="25" t="s">
        <v>3608</v>
      </c>
      <c r="R2144" s="25" t="s">
        <v>47</v>
      </c>
    </row>
    <row r="2145" spans="14:18" x14ac:dyDescent="0.25">
      <c r="N2145" s="27" t="s">
        <v>4403</v>
      </c>
      <c r="O2145" s="27" t="s">
        <v>4404</v>
      </c>
      <c r="P2145" s="28"/>
      <c r="Q2145" s="27" t="s">
        <v>17</v>
      </c>
      <c r="R2145" s="27" t="s">
        <v>339</v>
      </c>
    </row>
    <row r="2146" spans="14:18" x14ac:dyDescent="0.25">
      <c r="N2146" s="25" t="s">
        <v>4405</v>
      </c>
      <c r="O2146" s="25" t="s">
        <v>4406</v>
      </c>
      <c r="P2146" s="26"/>
      <c r="Q2146" s="25" t="s">
        <v>591</v>
      </c>
      <c r="R2146" s="25" t="s">
        <v>349</v>
      </c>
    </row>
    <row r="2147" spans="14:18" x14ac:dyDescent="0.25">
      <c r="N2147" s="27" t="s">
        <v>4407</v>
      </c>
      <c r="O2147" s="27" t="s">
        <v>4408</v>
      </c>
      <c r="P2147" s="28"/>
      <c r="Q2147" s="27" t="s">
        <v>1072</v>
      </c>
      <c r="R2147" s="27" t="s">
        <v>350</v>
      </c>
    </row>
    <row r="2148" spans="14:18" x14ac:dyDescent="0.25">
      <c r="N2148" s="25" t="s">
        <v>4409</v>
      </c>
      <c r="O2148" s="25" t="s">
        <v>4410</v>
      </c>
      <c r="P2148" s="26"/>
      <c r="Q2148" s="25" t="s">
        <v>17</v>
      </c>
      <c r="R2148" s="25" t="s">
        <v>339</v>
      </c>
    </row>
    <row r="2149" spans="14:18" x14ac:dyDescent="0.25">
      <c r="N2149" s="27" t="s">
        <v>4411</v>
      </c>
      <c r="O2149" s="27" t="s">
        <v>4412</v>
      </c>
      <c r="P2149" s="28"/>
      <c r="Q2149" s="27" t="s">
        <v>1072</v>
      </c>
      <c r="R2149" s="27" t="s">
        <v>350</v>
      </c>
    </row>
    <row r="2150" spans="14:18" x14ac:dyDescent="0.25">
      <c r="N2150" s="25" t="s">
        <v>4413</v>
      </c>
      <c r="O2150" s="25" t="s">
        <v>4414</v>
      </c>
      <c r="P2150" s="26"/>
      <c r="Q2150" s="25" t="s">
        <v>33</v>
      </c>
      <c r="R2150" s="25" t="s">
        <v>349</v>
      </c>
    </row>
    <row r="2151" spans="14:18" x14ac:dyDescent="0.25">
      <c r="N2151" s="27" t="s">
        <v>4415</v>
      </c>
      <c r="O2151" s="27" t="s">
        <v>4416</v>
      </c>
      <c r="P2151" s="28"/>
      <c r="Q2151" s="27" t="s">
        <v>1810</v>
      </c>
      <c r="R2151" s="27" t="s">
        <v>339</v>
      </c>
    </row>
    <row r="2152" spans="14:18" x14ac:dyDescent="0.25">
      <c r="N2152" s="25" t="s">
        <v>4417</v>
      </c>
      <c r="O2152" s="25" t="s">
        <v>4418</v>
      </c>
      <c r="P2152" s="26"/>
      <c r="Q2152" s="25" t="s">
        <v>268</v>
      </c>
      <c r="R2152" s="25" t="s">
        <v>47</v>
      </c>
    </row>
    <row r="2153" spans="14:18" x14ac:dyDescent="0.25">
      <c r="N2153" s="27" t="s">
        <v>4419</v>
      </c>
      <c r="O2153" s="27" t="s">
        <v>4420</v>
      </c>
      <c r="P2153" s="28"/>
      <c r="Q2153" s="27" t="s">
        <v>268</v>
      </c>
      <c r="R2153" s="27" t="s">
        <v>47</v>
      </c>
    </row>
    <row r="2154" spans="14:18" x14ac:dyDescent="0.25">
      <c r="N2154" s="25" t="s">
        <v>4421</v>
      </c>
      <c r="O2154" s="25" t="s">
        <v>4422</v>
      </c>
      <c r="P2154" s="26"/>
      <c r="Q2154" s="25" t="s">
        <v>268</v>
      </c>
      <c r="R2154" s="25" t="s">
        <v>47</v>
      </c>
    </row>
    <row r="2155" spans="14:18" x14ac:dyDescent="0.25">
      <c r="N2155" s="27" t="s">
        <v>4423</v>
      </c>
      <c r="O2155" s="27" t="s">
        <v>4424</v>
      </c>
      <c r="P2155" s="28"/>
      <c r="Q2155" s="27" t="s">
        <v>268</v>
      </c>
      <c r="R2155" s="27" t="s">
        <v>47</v>
      </c>
    </row>
    <row r="2156" spans="14:18" x14ac:dyDescent="0.25">
      <c r="N2156" s="25" t="s">
        <v>4425</v>
      </c>
      <c r="O2156" s="25" t="s">
        <v>4426</v>
      </c>
      <c r="P2156" s="26"/>
      <c r="Q2156" s="25" t="s">
        <v>17</v>
      </c>
      <c r="R2156" s="25" t="s">
        <v>339</v>
      </c>
    </row>
    <row r="2157" spans="14:18" x14ac:dyDescent="0.25">
      <c r="N2157" s="27" t="s">
        <v>4427</v>
      </c>
      <c r="O2157" s="27" t="s">
        <v>4428</v>
      </c>
      <c r="P2157" s="28"/>
      <c r="Q2157" s="27" t="s">
        <v>268</v>
      </c>
      <c r="R2157" s="27" t="s">
        <v>47</v>
      </c>
    </row>
    <row r="2158" spans="14:18" x14ac:dyDescent="0.25">
      <c r="N2158" s="25" t="s">
        <v>4429</v>
      </c>
      <c r="O2158" s="25" t="s">
        <v>4430</v>
      </c>
      <c r="P2158" s="26"/>
      <c r="Q2158" s="25" t="s">
        <v>268</v>
      </c>
      <c r="R2158" s="25" t="s">
        <v>47</v>
      </c>
    </row>
    <row r="2159" spans="14:18" x14ac:dyDescent="0.25">
      <c r="N2159" s="27" t="s">
        <v>4431</v>
      </c>
      <c r="O2159" s="27" t="s">
        <v>4432</v>
      </c>
      <c r="P2159" s="28"/>
      <c r="Q2159" s="27" t="s">
        <v>268</v>
      </c>
      <c r="R2159" s="27" t="s">
        <v>47</v>
      </c>
    </row>
    <row r="2160" spans="14:18" x14ac:dyDescent="0.25">
      <c r="N2160" s="25" t="s">
        <v>4433</v>
      </c>
      <c r="O2160" s="25" t="s">
        <v>4434</v>
      </c>
      <c r="P2160" s="26"/>
      <c r="Q2160" s="25" t="s">
        <v>17</v>
      </c>
      <c r="R2160" s="25" t="s">
        <v>339</v>
      </c>
    </row>
    <row r="2161" spans="14:18" x14ac:dyDescent="0.25">
      <c r="N2161" s="27" t="s">
        <v>4435</v>
      </c>
      <c r="O2161" s="27" t="s">
        <v>4436</v>
      </c>
      <c r="P2161" s="28"/>
      <c r="Q2161" s="27" t="s">
        <v>268</v>
      </c>
      <c r="R2161" s="27" t="s">
        <v>47</v>
      </c>
    </row>
    <row r="2162" spans="14:18" x14ac:dyDescent="0.25">
      <c r="N2162" s="25" t="s">
        <v>4437</v>
      </c>
      <c r="O2162" s="25" t="s">
        <v>4438</v>
      </c>
      <c r="P2162" s="26"/>
      <c r="Q2162" s="25" t="s">
        <v>159</v>
      </c>
      <c r="R2162" s="25" t="s">
        <v>348</v>
      </c>
    </row>
    <row r="2163" spans="14:18" x14ac:dyDescent="0.25">
      <c r="N2163" s="27" t="s">
        <v>4439</v>
      </c>
      <c r="O2163" s="27" t="s">
        <v>4440</v>
      </c>
      <c r="P2163" s="28"/>
      <c r="Q2163" s="27" t="s">
        <v>17</v>
      </c>
      <c r="R2163" s="27" t="s">
        <v>339</v>
      </c>
    </row>
    <row r="2164" spans="14:18" x14ac:dyDescent="0.25">
      <c r="N2164" s="25" t="s">
        <v>4441</v>
      </c>
      <c r="O2164" s="25" t="s">
        <v>4442</v>
      </c>
      <c r="P2164" s="26"/>
      <c r="Q2164" s="25" t="s">
        <v>17</v>
      </c>
      <c r="R2164" s="25" t="s">
        <v>339</v>
      </c>
    </row>
    <row r="2165" spans="14:18" x14ac:dyDescent="0.25">
      <c r="N2165" s="27" t="s">
        <v>4443</v>
      </c>
      <c r="O2165" s="27" t="s">
        <v>4444</v>
      </c>
      <c r="P2165" s="28"/>
      <c r="Q2165" s="27" t="s">
        <v>268</v>
      </c>
      <c r="R2165" s="27" t="s">
        <v>47</v>
      </c>
    </row>
    <row r="2166" spans="14:18" x14ac:dyDescent="0.25">
      <c r="N2166" s="25" t="s">
        <v>4445</v>
      </c>
      <c r="O2166" s="25" t="s">
        <v>4446</v>
      </c>
      <c r="P2166" s="26"/>
      <c r="Q2166" s="25" t="s">
        <v>1661</v>
      </c>
      <c r="R2166" s="25" t="s">
        <v>351</v>
      </c>
    </row>
    <row r="2167" spans="14:18" x14ac:dyDescent="0.25">
      <c r="N2167" s="27" t="s">
        <v>4447</v>
      </c>
      <c r="O2167" s="27" t="s">
        <v>4448</v>
      </c>
      <c r="P2167" s="28"/>
      <c r="Q2167" s="27" t="s">
        <v>17</v>
      </c>
      <c r="R2167" s="27" t="s">
        <v>339</v>
      </c>
    </row>
    <row r="2168" spans="14:18" x14ac:dyDescent="0.25">
      <c r="N2168" s="25" t="s">
        <v>4449</v>
      </c>
      <c r="O2168" s="25" t="s">
        <v>4450</v>
      </c>
      <c r="P2168" s="26"/>
      <c r="Q2168" s="25" t="s">
        <v>268</v>
      </c>
      <c r="R2168" s="25" t="s">
        <v>47</v>
      </c>
    </row>
    <row r="2169" spans="14:18" x14ac:dyDescent="0.25">
      <c r="N2169" s="27" t="s">
        <v>4451</v>
      </c>
      <c r="O2169" s="27" t="s">
        <v>4452</v>
      </c>
      <c r="P2169" s="28"/>
      <c r="Q2169" s="27" t="s">
        <v>447</v>
      </c>
      <c r="R2169" s="27" t="s">
        <v>350</v>
      </c>
    </row>
    <row r="2170" spans="14:18" x14ac:dyDescent="0.25">
      <c r="N2170" s="25" t="s">
        <v>4453</v>
      </c>
      <c r="O2170" s="25" t="s">
        <v>4454</v>
      </c>
      <c r="P2170" s="26"/>
      <c r="Q2170" s="25" t="s">
        <v>268</v>
      </c>
      <c r="R2170" s="25" t="s">
        <v>47</v>
      </c>
    </row>
    <row r="2171" spans="14:18" x14ac:dyDescent="0.25">
      <c r="N2171" s="27" t="s">
        <v>4455</v>
      </c>
      <c r="O2171" s="27" t="s">
        <v>4456</v>
      </c>
      <c r="P2171" s="28"/>
      <c r="Q2171" s="27" t="s">
        <v>41</v>
      </c>
      <c r="R2171" s="27" t="s">
        <v>350</v>
      </c>
    </row>
    <row r="2172" spans="14:18" x14ac:dyDescent="0.25">
      <c r="N2172" s="25" t="s">
        <v>4457</v>
      </c>
      <c r="O2172" s="25" t="s">
        <v>4458</v>
      </c>
      <c r="P2172" s="26"/>
      <c r="Q2172" s="25" t="s">
        <v>268</v>
      </c>
      <c r="R2172" s="25" t="s">
        <v>47</v>
      </c>
    </row>
    <row r="2173" spans="14:18" x14ac:dyDescent="0.25">
      <c r="N2173" s="27" t="s">
        <v>4459</v>
      </c>
      <c r="O2173" s="27" t="s">
        <v>4460</v>
      </c>
      <c r="P2173" s="28"/>
      <c r="Q2173" s="27" t="s">
        <v>268</v>
      </c>
      <c r="R2173" s="27" t="s">
        <v>47</v>
      </c>
    </row>
    <row r="2174" spans="14:18" x14ac:dyDescent="0.25">
      <c r="N2174" s="25" t="s">
        <v>4461</v>
      </c>
      <c r="O2174" s="25" t="s">
        <v>4462</v>
      </c>
      <c r="P2174" s="26"/>
      <c r="Q2174" s="25" t="s">
        <v>323</v>
      </c>
      <c r="R2174" s="25" t="s">
        <v>47</v>
      </c>
    </row>
    <row r="2175" spans="14:18" x14ac:dyDescent="0.25">
      <c r="N2175" s="27" t="s">
        <v>4463</v>
      </c>
      <c r="O2175" s="27" t="s">
        <v>4464</v>
      </c>
      <c r="P2175" s="28"/>
      <c r="Q2175" s="27" t="s">
        <v>268</v>
      </c>
      <c r="R2175" s="27" t="s">
        <v>47</v>
      </c>
    </row>
    <row r="2176" spans="14:18" x14ac:dyDescent="0.25">
      <c r="N2176" s="25" t="s">
        <v>4465</v>
      </c>
      <c r="O2176" s="25" t="s">
        <v>4466</v>
      </c>
      <c r="P2176" s="26"/>
      <c r="Q2176" s="25" t="s">
        <v>268</v>
      </c>
      <c r="R2176" s="25" t="s">
        <v>47</v>
      </c>
    </row>
    <row r="2177" spans="14:18" x14ac:dyDescent="0.25">
      <c r="N2177" s="27" t="s">
        <v>4467</v>
      </c>
      <c r="O2177" s="27" t="s">
        <v>4468</v>
      </c>
      <c r="P2177" s="28"/>
      <c r="Q2177" s="27" t="s">
        <v>268</v>
      </c>
      <c r="R2177" s="27" t="s">
        <v>47</v>
      </c>
    </row>
    <row r="2178" spans="14:18" x14ac:dyDescent="0.25">
      <c r="N2178" s="25" t="s">
        <v>4469</v>
      </c>
      <c r="O2178" s="25" t="s">
        <v>4470</v>
      </c>
      <c r="P2178" s="26"/>
      <c r="Q2178" s="25" t="s">
        <v>268</v>
      </c>
      <c r="R2178" s="25" t="s">
        <v>47</v>
      </c>
    </row>
    <row r="2179" spans="14:18" x14ac:dyDescent="0.25">
      <c r="N2179" s="27" t="s">
        <v>4471</v>
      </c>
      <c r="O2179" s="27" t="s">
        <v>4472</v>
      </c>
      <c r="P2179" s="28"/>
      <c r="Q2179" s="27" t="s">
        <v>268</v>
      </c>
      <c r="R2179" s="27" t="s">
        <v>47</v>
      </c>
    </row>
    <row r="2180" spans="14:18" x14ac:dyDescent="0.25">
      <c r="N2180" s="25" t="s">
        <v>4473</v>
      </c>
      <c r="O2180" s="25" t="s">
        <v>4474</v>
      </c>
      <c r="P2180" s="26"/>
      <c r="Q2180" s="25" t="s">
        <v>50</v>
      </c>
      <c r="R2180" s="25" t="s">
        <v>350</v>
      </c>
    </row>
    <row r="2181" spans="14:18" x14ac:dyDescent="0.25">
      <c r="N2181" s="27" t="s">
        <v>4475</v>
      </c>
      <c r="O2181" s="27" t="s">
        <v>4476</v>
      </c>
      <c r="P2181" s="28"/>
      <c r="Q2181" s="27" t="s">
        <v>50</v>
      </c>
      <c r="R2181" s="27" t="s">
        <v>350</v>
      </c>
    </row>
    <row r="2182" spans="14:18" x14ac:dyDescent="0.25">
      <c r="N2182" s="25" t="s">
        <v>4477</v>
      </c>
      <c r="O2182" s="25" t="s">
        <v>4478</v>
      </c>
      <c r="P2182" s="26"/>
      <c r="Q2182" s="25" t="s">
        <v>268</v>
      </c>
      <c r="R2182" s="25" t="s">
        <v>47</v>
      </c>
    </row>
    <row r="2183" spans="14:18" x14ac:dyDescent="0.25">
      <c r="N2183" s="27" t="s">
        <v>4479</v>
      </c>
      <c r="O2183" s="27" t="s">
        <v>4480</v>
      </c>
      <c r="P2183" s="28"/>
      <c r="Q2183" s="27" t="s">
        <v>268</v>
      </c>
      <c r="R2183" s="27" t="s">
        <v>47</v>
      </c>
    </row>
    <row r="2184" spans="14:18" x14ac:dyDescent="0.25">
      <c r="N2184" s="25" t="s">
        <v>4481</v>
      </c>
      <c r="O2184" s="25" t="s">
        <v>4482</v>
      </c>
      <c r="P2184" s="26"/>
      <c r="Q2184" s="25" t="s">
        <v>3116</v>
      </c>
      <c r="R2184" s="25" t="s">
        <v>350</v>
      </c>
    </row>
    <row r="2185" spans="14:18" x14ac:dyDescent="0.25">
      <c r="N2185" s="27" t="s">
        <v>4483</v>
      </c>
      <c r="O2185" s="27" t="s">
        <v>4484</v>
      </c>
      <c r="P2185" s="28"/>
      <c r="Q2185" s="27" t="s">
        <v>4485</v>
      </c>
      <c r="R2185" s="27" t="s">
        <v>47</v>
      </c>
    </row>
    <row r="2186" spans="14:18" x14ac:dyDescent="0.25">
      <c r="N2186" s="25" t="s">
        <v>4486</v>
      </c>
      <c r="O2186" s="25" t="s">
        <v>4487</v>
      </c>
      <c r="P2186" s="26"/>
      <c r="Q2186" s="25" t="s">
        <v>268</v>
      </c>
      <c r="R2186" s="25" t="s">
        <v>47</v>
      </c>
    </row>
    <row r="2187" spans="14:18" x14ac:dyDescent="0.25">
      <c r="N2187" s="27" t="s">
        <v>4488</v>
      </c>
      <c r="O2187" s="27" t="s">
        <v>4489</v>
      </c>
      <c r="P2187" s="28"/>
      <c r="Q2187" s="27" t="s">
        <v>268</v>
      </c>
      <c r="R2187" s="27" t="s">
        <v>47</v>
      </c>
    </row>
    <row r="2188" spans="14:18" x14ac:dyDescent="0.25">
      <c r="N2188" s="25" t="s">
        <v>4490</v>
      </c>
      <c r="O2188" s="25" t="s">
        <v>4491</v>
      </c>
      <c r="P2188" s="26"/>
      <c r="Q2188" s="25" t="s">
        <v>268</v>
      </c>
      <c r="R2188" s="25" t="s">
        <v>47</v>
      </c>
    </row>
    <row r="2189" spans="14:18" x14ac:dyDescent="0.25">
      <c r="N2189" s="27" t="s">
        <v>4492</v>
      </c>
      <c r="O2189" s="27" t="s">
        <v>4493</v>
      </c>
      <c r="P2189" s="28"/>
      <c r="Q2189" s="27" t="s">
        <v>268</v>
      </c>
      <c r="R2189" s="27" t="s">
        <v>47</v>
      </c>
    </row>
    <row r="2190" spans="14:18" x14ac:dyDescent="0.25">
      <c r="N2190" s="25" t="s">
        <v>4494</v>
      </c>
      <c r="O2190" s="25" t="s">
        <v>4495</v>
      </c>
      <c r="P2190" s="26"/>
      <c r="Q2190" s="25" t="s">
        <v>268</v>
      </c>
      <c r="R2190" s="25" t="s">
        <v>47</v>
      </c>
    </row>
    <row r="2191" spans="14:18" x14ac:dyDescent="0.25">
      <c r="N2191" s="27" t="s">
        <v>4496</v>
      </c>
      <c r="O2191" s="27" t="s">
        <v>4497</v>
      </c>
      <c r="P2191" s="28"/>
      <c r="Q2191" s="27" t="s">
        <v>17</v>
      </c>
      <c r="R2191" s="27" t="s">
        <v>339</v>
      </c>
    </row>
    <row r="2192" spans="14:18" x14ac:dyDescent="0.25">
      <c r="N2192" s="25" t="s">
        <v>4498</v>
      </c>
      <c r="O2192" s="25" t="s">
        <v>4499</v>
      </c>
      <c r="P2192" s="26"/>
      <c r="Q2192" s="25" t="s">
        <v>1810</v>
      </c>
      <c r="R2192" s="25" t="s">
        <v>339</v>
      </c>
    </row>
    <row r="2193" spans="14:18" x14ac:dyDescent="0.25">
      <c r="N2193" s="27" t="s">
        <v>4500</v>
      </c>
      <c r="O2193" s="27" t="s">
        <v>4501</v>
      </c>
      <c r="P2193" s="28"/>
      <c r="Q2193" s="27" t="s">
        <v>268</v>
      </c>
      <c r="R2193" s="27" t="s">
        <v>47</v>
      </c>
    </row>
    <row r="2194" spans="14:18" x14ac:dyDescent="0.25">
      <c r="N2194" s="25" t="s">
        <v>4502</v>
      </c>
      <c r="O2194" s="25" t="s">
        <v>4503</v>
      </c>
      <c r="P2194" s="26"/>
      <c r="Q2194" s="25" t="s">
        <v>268</v>
      </c>
      <c r="R2194" s="25" t="s">
        <v>47</v>
      </c>
    </row>
    <row r="2195" spans="14:18" x14ac:dyDescent="0.25">
      <c r="N2195" s="27" t="s">
        <v>4504</v>
      </c>
      <c r="O2195" s="27" t="s">
        <v>4505</v>
      </c>
      <c r="P2195" s="28"/>
      <c r="Q2195" s="27" t="s">
        <v>268</v>
      </c>
      <c r="R2195" s="27" t="s">
        <v>47</v>
      </c>
    </row>
    <row r="2196" spans="14:18" x14ac:dyDescent="0.25">
      <c r="N2196" s="25" t="s">
        <v>4506</v>
      </c>
      <c r="O2196" s="25" t="s">
        <v>4507</v>
      </c>
      <c r="P2196" s="26"/>
      <c r="Q2196" s="25" t="s">
        <v>33</v>
      </c>
      <c r="R2196" s="25" t="s">
        <v>349</v>
      </c>
    </row>
    <row r="2197" spans="14:18" x14ac:dyDescent="0.25">
      <c r="N2197" s="27" t="s">
        <v>4508</v>
      </c>
      <c r="O2197" s="27" t="s">
        <v>4509</v>
      </c>
      <c r="P2197" s="28"/>
      <c r="Q2197" s="27" t="s">
        <v>268</v>
      </c>
      <c r="R2197" s="27" t="s">
        <v>47</v>
      </c>
    </row>
    <row r="2198" spans="14:18" x14ac:dyDescent="0.25">
      <c r="N2198" s="25" t="s">
        <v>4510</v>
      </c>
      <c r="O2198" s="25" t="s">
        <v>4511</v>
      </c>
      <c r="P2198" s="26"/>
      <c r="Q2198" s="25" t="s">
        <v>268</v>
      </c>
      <c r="R2198" s="25" t="s">
        <v>47</v>
      </c>
    </row>
    <row r="2199" spans="14:18" x14ac:dyDescent="0.25">
      <c r="N2199" s="27" t="s">
        <v>4512</v>
      </c>
      <c r="O2199" s="27" t="s">
        <v>4513</v>
      </c>
      <c r="P2199" s="28"/>
      <c r="Q2199" s="27" t="s">
        <v>1072</v>
      </c>
      <c r="R2199" s="27" t="s">
        <v>350</v>
      </c>
    </row>
    <row r="2200" spans="14:18" x14ac:dyDescent="0.25">
      <c r="N2200" s="25" t="s">
        <v>4514</v>
      </c>
      <c r="O2200" s="25" t="s">
        <v>4515</v>
      </c>
      <c r="P2200" s="26"/>
      <c r="Q2200" s="25" t="s">
        <v>1072</v>
      </c>
      <c r="R2200" s="25" t="s">
        <v>350</v>
      </c>
    </row>
    <row r="2201" spans="14:18" x14ac:dyDescent="0.25">
      <c r="N2201" s="27" t="s">
        <v>4516</v>
      </c>
      <c r="O2201" s="27" t="s">
        <v>4517</v>
      </c>
      <c r="P2201" s="28"/>
      <c r="Q2201" s="27" t="s">
        <v>447</v>
      </c>
      <c r="R2201" s="27" t="s">
        <v>350</v>
      </c>
    </row>
    <row r="2202" spans="14:18" x14ac:dyDescent="0.25">
      <c r="N2202" s="25" t="s">
        <v>4518</v>
      </c>
      <c r="O2202" s="25" t="s">
        <v>4519</v>
      </c>
      <c r="P2202" s="26"/>
      <c r="Q2202" s="25" t="s">
        <v>268</v>
      </c>
      <c r="R2202" s="25" t="s">
        <v>47</v>
      </c>
    </row>
    <row r="2203" spans="14:18" x14ac:dyDescent="0.25">
      <c r="N2203" s="27" t="s">
        <v>4520</v>
      </c>
      <c r="O2203" s="27" t="s">
        <v>4521</v>
      </c>
      <c r="P2203" s="28"/>
      <c r="Q2203" s="27" t="s">
        <v>268</v>
      </c>
      <c r="R2203" s="27" t="s">
        <v>47</v>
      </c>
    </row>
    <row r="2204" spans="14:18" x14ac:dyDescent="0.25">
      <c r="N2204" s="25" t="s">
        <v>4522</v>
      </c>
      <c r="O2204" s="25" t="s">
        <v>4523</v>
      </c>
      <c r="P2204" s="26"/>
      <c r="Q2204" s="25" t="s">
        <v>268</v>
      </c>
      <c r="R2204" s="25" t="s">
        <v>47</v>
      </c>
    </row>
    <row r="2205" spans="14:18" x14ac:dyDescent="0.25">
      <c r="N2205" s="27" t="s">
        <v>4524</v>
      </c>
      <c r="O2205" s="27" t="s">
        <v>4525</v>
      </c>
      <c r="P2205" s="28"/>
      <c r="Q2205" s="27" t="s">
        <v>268</v>
      </c>
      <c r="R2205" s="27" t="s">
        <v>47</v>
      </c>
    </row>
    <row r="2206" spans="14:18" x14ac:dyDescent="0.25">
      <c r="N2206" s="25" t="s">
        <v>4526</v>
      </c>
      <c r="O2206" s="25" t="s">
        <v>4527</v>
      </c>
      <c r="P2206" s="26"/>
      <c r="Q2206" s="25" t="s">
        <v>268</v>
      </c>
      <c r="R2206" s="25" t="s">
        <v>47</v>
      </c>
    </row>
    <row r="2207" spans="14:18" x14ac:dyDescent="0.25">
      <c r="N2207" s="27" t="s">
        <v>4528</v>
      </c>
      <c r="O2207" s="27" t="s">
        <v>4529</v>
      </c>
      <c r="P2207" s="28"/>
      <c r="Q2207" s="27" t="s">
        <v>268</v>
      </c>
      <c r="R2207" s="27" t="s">
        <v>47</v>
      </c>
    </row>
    <row r="2208" spans="14:18" x14ac:dyDescent="0.25">
      <c r="N2208" s="25" t="s">
        <v>4530</v>
      </c>
      <c r="O2208" s="25" t="s">
        <v>4531</v>
      </c>
      <c r="P2208" s="26"/>
      <c r="Q2208" s="25" t="s">
        <v>268</v>
      </c>
      <c r="R2208" s="25" t="s">
        <v>47</v>
      </c>
    </row>
    <row r="2209" spans="14:18" x14ac:dyDescent="0.25">
      <c r="N2209" s="27" t="s">
        <v>4532</v>
      </c>
      <c r="O2209" s="27" t="s">
        <v>4533</v>
      </c>
      <c r="P2209" s="28"/>
      <c r="Q2209" s="27" t="s">
        <v>268</v>
      </c>
      <c r="R2209" s="27" t="s">
        <v>47</v>
      </c>
    </row>
    <row r="2210" spans="14:18" x14ac:dyDescent="0.25">
      <c r="N2210" s="25" t="s">
        <v>4534</v>
      </c>
      <c r="O2210" s="25" t="s">
        <v>4535</v>
      </c>
      <c r="P2210" s="26"/>
      <c r="Q2210" s="25" t="s">
        <v>268</v>
      </c>
      <c r="R2210" s="25" t="s">
        <v>47</v>
      </c>
    </row>
    <row r="2211" spans="14:18" x14ac:dyDescent="0.25">
      <c r="N2211" s="27" t="s">
        <v>4536</v>
      </c>
      <c r="O2211" s="27" t="s">
        <v>4537</v>
      </c>
      <c r="P2211" s="28"/>
      <c r="Q2211" s="27" t="s">
        <v>268</v>
      </c>
      <c r="R2211" s="27" t="s">
        <v>47</v>
      </c>
    </row>
    <row r="2212" spans="14:18" x14ac:dyDescent="0.25">
      <c r="N2212" s="25" t="s">
        <v>4538</v>
      </c>
      <c r="O2212" s="25" t="s">
        <v>4539</v>
      </c>
      <c r="P2212" s="26"/>
      <c r="Q2212" s="25" t="s">
        <v>268</v>
      </c>
      <c r="R2212" s="25" t="s">
        <v>47</v>
      </c>
    </row>
    <row r="2213" spans="14:18" x14ac:dyDescent="0.25">
      <c r="N2213" s="27" t="s">
        <v>4540</v>
      </c>
      <c r="O2213" s="27" t="s">
        <v>4541</v>
      </c>
      <c r="P2213" s="28"/>
      <c r="Q2213" s="27" t="s">
        <v>268</v>
      </c>
      <c r="R2213" s="27" t="s">
        <v>47</v>
      </c>
    </row>
    <row r="2214" spans="14:18" x14ac:dyDescent="0.25">
      <c r="N2214" s="25" t="s">
        <v>4542</v>
      </c>
      <c r="O2214" s="25" t="s">
        <v>4543</v>
      </c>
      <c r="P2214" s="26"/>
      <c r="Q2214" s="25" t="s">
        <v>268</v>
      </c>
      <c r="R2214" s="25" t="s">
        <v>47</v>
      </c>
    </row>
    <row r="2215" spans="14:18" x14ac:dyDescent="0.25">
      <c r="N2215" s="27" t="s">
        <v>4544</v>
      </c>
      <c r="O2215" s="27" t="s">
        <v>4545</v>
      </c>
      <c r="P2215" s="28"/>
      <c r="Q2215" s="27" t="s">
        <v>33</v>
      </c>
      <c r="R2215" s="27" t="s">
        <v>339</v>
      </c>
    </row>
    <row r="2216" spans="14:18" x14ac:dyDescent="0.25">
      <c r="N2216" s="25" t="s">
        <v>4546</v>
      </c>
      <c r="O2216" s="25" t="s">
        <v>4547</v>
      </c>
      <c r="P2216" s="26"/>
      <c r="Q2216" s="25" t="s">
        <v>268</v>
      </c>
      <c r="R2216" s="25" t="s">
        <v>47</v>
      </c>
    </row>
    <row r="2217" spans="14:18" x14ac:dyDescent="0.25">
      <c r="N2217" s="27" t="s">
        <v>4548</v>
      </c>
      <c r="O2217" s="27" t="s">
        <v>4549</v>
      </c>
      <c r="P2217" s="28"/>
      <c r="Q2217" s="27" t="s">
        <v>33</v>
      </c>
      <c r="R2217" s="27" t="s">
        <v>349</v>
      </c>
    </row>
    <row r="2218" spans="14:18" x14ac:dyDescent="0.25">
      <c r="N2218" s="25" t="s">
        <v>4550</v>
      </c>
      <c r="O2218" s="25" t="s">
        <v>4551</v>
      </c>
      <c r="P2218" s="26">
        <v>42531</v>
      </c>
      <c r="Q2218" s="25" t="s">
        <v>268</v>
      </c>
      <c r="R2218" s="25" t="s">
        <v>47</v>
      </c>
    </row>
    <row r="2219" spans="14:18" x14ac:dyDescent="0.25">
      <c r="N2219" s="27" t="s">
        <v>4552</v>
      </c>
      <c r="O2219" s="27" t="s">
        <v>4553</v>
      </c>
      <c r="P2219" s="28"/>
      <c r="Q2219" s="27" t="s">
        <v>1072</v>
      </c>
      <c r="R2219" s="27" t="s">
        <v>350</v>
      </c>
    </row>
    <row r="2220" spans="14:18" x14ac:dyDescent="0.25">
      <c r="N2220" s="25" t="s">
        <v>4554</v>
      </c>
      <c r="O2220" s="25" t="s">
        <v>4555</v>
      </c>
      <c r="P2220" s="26"/>
      <c r="Q2220" s="25" t="s">
        <v>17</v>
      </c>
      <c r="R2220" s="25" t="s">
        <v>339</v>
      </c>
    </row>
    <row r="2221" spans="14:18" x14ac:dyDescent="0.25">
      <c r="N2221" s="27" t="s">
        <v>4556</v>
      </c>
      <c r="O2221" s="27" t="s">
        <v>4557</v>
      </c>
      <c r="P2221" s="28"/>
      <c r="Q2221" s="27" t="s">
        <v>74</v>
      </c>
      <c r="R2221" s="27" t="s">
        <v>339</v>
      </c>
    </row>
    <row r="2222" spans="14:18" x14ac:dyDescent="0.25">
      <c r="N2222" s="25" t="s">
        <v>4558</v>
      </c>
      <c r="O2222" s="25" t="s">
        <v>4559</v>
      </c>
      <c r="P2222" s="26"/>
      <c r="Q2222" s="25" t="s">
        <v>268</v>
      </c>
      <c r="R2222" s="25" t="s">
        <v>47</v>
      </c>
    </row>
    <row r="2223" spans="14:18" x14ac:dyDescent="0.25">
      <c r="N2223" s="27" t="s">
        <v>4560</v>
      </c>
      <c r="O2223" s="27" t="s">
        <v>4561</v>
      </c>
      <c r="P2223" s="28"/>
      <c r="Q2223" s="27" t="s">
        <v>268</v>
      </c>
      <c r="R2223" s="27" t="s">
        <v>47</v>
      </c>
    </row>
    <row r="2224" spans="14:18" x14ac:dyDescent="0.25">
      <c r="N2224" s="25" t="s">
        <v>4562</v>
      </c>
      <c r="O2224" s="25" t="s">
        <v>4563</v>
      </c>
      <c r="P2224" s="26"/>
      <c r="Q2224" s="25" t="s">
        <v>268</v>
      </c>
      <c r="R2224" s="25" t="s">
        <v>47</v>
      </c>
    </row>
    <row r="2225" spans="14:18" x14ac:dyDescent="0.25">
      <c r="N2225" s="27" t="s">
        <v>4564</v>
      </c>
      <c r="O2225" s="27" t="s">
        <v>4565</v>
      </c>
      <c r="P2225" s="28"/>
      <c r="Q2225" s="27" t="s">
        <v>268</v>
      </c>
      <c r="R2225" s="27" t="s">
        <v>47</v>
      </c>
    </row>
    <row r="2226" spans="14:18" x14ac:dyDescent="0.25">
      <c r="N2226" s="25" t="s">
        <v>4566</v>
      </c>
      <c r="O2226" s="25" t="s">
        <v>4567</v>
      </c>
      <c r="P2226" s="26"/>
      <c r="Q2226" s="25" t="s">
        <v>591</v>
      </c>
      <c r="R2226" s="25" t="s">
        <v>349</v>
      </c>
    </row>
    <row r="2227" spans="14:18" x14ac:dyDescent="0.25">
      <c r="N2227" s="27" t="s">
        <v>4568</v>
      </c>
      <c r="O2227" s="27" t="s">
        <v>4569</v>
      </c>
      <c r="P2227" s="28"/>
      <c r="Q2227" s="27" t="s">
        <v>10</v>
      </c>
      <c r="R2227" s="27" t="s">
        <v>351</v>
      </c>
    </row>
    <row r="2228" spans="14:18" x14ac:dyDescent="0.25">
      <c r="N2228" s="25" t="s">
        <v>4570</v>
      </c>
      <c r="O2228" s="25" t="s">
        <v>4571</v>
      </c>
      <c r="P2228" s="26"/>
      <c r="Q2228" s="25" t="s">
        <v>41</v>
      </c>
      <c r="R2228" s="25" t="s">
        <v>350</v>
      </c>
    </row>
    <row r="2229" spans="14:18" x14ac:dyDescent="0.25">
      <c r="N2229" s="27" t="s">
        <v>4572</v>
      </c>
      <c r="O2229" s="27" t="s">
        <v>4573</v>
      </c>
      <c r="P2229" s="28"/>
      <c r="Q2229" s="27" t="s">
        <v>1072</v>
      </c>
      <c r="R2229" s="27" t="s">
        <v>350</v>
      </c>
    </row>
    <row r="2230" spans="14:18" x14ac:dyDescent="0.25">
      <c r="N2230" s="25" t="s">
        <v>4574</v>
      </c>
      <c r="O2230" s="25" t="s">
        <v>1017</v>
      </c>
      <c r="P2230" s="26"/>
      <c r="Q2230" s="25" t="s">
        <v>34</v>
      </c>
      <c r="R2230" s="25" t="s">
        <v>339</v>
      </c>
    </row>
    <row r="2231" spans="14:18" x14ac:dyDescent="0.25">
      <c r="N2231" s="27" t="s">
        <v>4575</v>
      </c>
      <c r="O2231" s="27" t="s">
        <v>4576</v>
      </c>
      <c r="P2231" s="28"/>
      <c r="Q2231" s="27" t="s">
        <v>3608</v>
      </c>
      <c r="R2231" s="27" t="s">
        <v>47</v>
      </c>
    </row>
    <row r="2232" spans="14:18" x14ac:dyDescent="0.25">
      <c r="N2232" s="25" t="s">
        <v>4577</v>
      </c>
      <c r="O2232" s="25" t="s">
        <v>4578</v>
      </c>
      <c r="P2232" s="26"/>
      <c r="Q2232" s="25" t="s">
        <v>33</v>
      </c>
      <c r="R2232" s="25" t="s">
        <v>349</v>
      </c>
    </row>
    <row r="2233" spans="14:18" x14ac:dyDescent="0.25">
      <c r="N2233" s="27" t="s">
        <v>4579</v>
      </c>
      <c r="O2233" s="27" t="s">
        <v>4580</v>
      </c>
      <c r="P2233" s="28"/>
      <c r="Q2233" s="27" t="s">
        <v>1810</v>
      </c>
      <c r="R2233" s="27" t="s">
        <v>339</v>
      </c>
    </row>
    <row r="2234" spans="14:18" x14ac:dyDescent="0.25">
      <c r="N2234" s="25" t="s">
        <v>4581</v>
      </c>
      <c r="O2234" s="25" t="s">
        <v>4582</v>
      </c>
      <c r="P2234" s="26"/>
      <c r="Q2234" s="25" t="s">
        <v>1810</v>
      </c>
      <c r="R2234" s="25" t="s">
        <v>339</v>
      </c>
    </row>
    <row r="2235" spans="14:18" x14ac:dyDescent="0.25">
      <c r="N2235" s="27" t="s">
        <v>4583</v>
      </c>
      <c r="O2235" s="27" t="s">
        <v>4584</v>
      </c>
      <c r="P2235" s="28"/>
      <c r="Q2235" s="27" t="s">
        <v>50</v>
      </c>
      <c r="R2235" s="27" t="s">
        <v>350</v>
      </c>
    </row>
    <row r="2236" spans="14:18" x14ac:dyDescent="0.25">
      <c r="N2236" s="25" t="s">
        <v>4585</v>
      </c>
      <c r="O2236" s="25" t="s">
        <v>4586</v>
      </c>
      <c r="P2236" s="25"/>
      <c r="Q2236" s="25" t="s">
        <v>74</v>
      </c>
      <c r="R2236" s="25" t="s">
        <v>339</v>
      </c>
    </row>
    <row r="2237" spans="14:18" x14ac:dyDescent="0.25">
      <c r="N2237" s="27" t="s">
        <v>4587</v>
      </c>
      <c r="O2237" s="27" t="s">
        <v>4588</v>
      </c>
      <c r="P2237" s="28"/>
      <c r="Q2237" s="27" t="s">
        <v>159</v>
      </c>
      <c r="R2237" s="27" t="s">
        <v>348</v>
      </c>
    </row>
    <row r="2238" spans="14:18" x14ac:dyDescent="0.25">
      <c r="N2238" s="25" t="s">
        <v>4589</v>
      </c>
      <c r="O2238" s="25" t="s">
        <v>4590</v>
      </c>
      <c r="P2238" s="26"/>
      <c r="Q2238" s="25" t="s">
        <v>268</v>
      </c>
      <c r="R2238" s="25" t="s">
        <v>47</v>
      </c>
    </row>
    <row r="2239" spans="14:18" x14ac:dyDescent="0.25">
      <c r="N2239" s="27" t="s">
        <v>4591</v>
      </c>
      <c r="O2239" s="27" t="s">
        <v>4592</v>
      </c>
      <c r="P2239" s="28"/>
      <c r="Q2239" s="27" t="s">
        <v>268</v>
      </c>
      <c r="R2239" s="27" t="s">
        <v>47</v>
      </c>
    </row>
    <row r="2240" spans="14:18" x14ac:dyDescent="0.25">
      <c r="N2240" s="25" t="s">
        <v>4593</v>
      </c>
      <c r="O2240" s="25" t="s">
        <v>4594</v>
      </c>
      <c r="P2240" s="26"/>
      <c r="Q2240" s="25" t="s">
        <v>447</v>
      </c>
      <c r="R2240" s="25" t="s">
        <v>349</v>
      </c>
    </row>
    <row r="2241" spans="14:18" x14ac:dyDescent="0.25">
      <c r="N2241" s="27" t="s">
        <v>4595</v>
      </c>
      <c r="O2241" s="27" t="s">
        <v>4596</v>
      </c>
      <c r="P2241" s="28"/>
      <c r="Q2241" s="27" t="s">
        <v>74</v>
      </c>
      <c r="R2241" s="27" t="s">
        <v>339</v>
      </c>
    </row>
    <row r="2242" spans="14:18" x14ac:dyDescent="0.25">
      <c r="N2242" s="25" t="s">
        <v>4597</v>
      </c>
      <c r="O2242" s="25" t="s">
        <v>4598</v>
      </c>
      <c r="P2242" s="26"/>
      <c r="Q2242" s="25" t="s">
        <v>74</v>
      </c>
      <c r="R2242" s="25" t="s">
        <v>339</v>
      </c>
    </row>
    <row r="2243" spans="14:18" x14ac:dyDescent="0.25">
      <c r="N2243" s="27" t="s">
        <v>4599</v>
      </c>
      <c r="O2243" s="27" t="s">
        <v>4600</v>
      </c>
      <c r="P2243" s="28"/>
      <c r="Q2243" s="27" t="s">
        <v>585</v>
      </c>
      <c r="R2243" s="27" t="s">
        <v>351</v>
      </c>
    </row>
    <row r="2244" spans="14:18" x14ac:dyDescent="0.25">
      <c r="N2244" s="25" t="s">
        <v>4601</v>
      </c>
      <c r="O2244" s="25" t="s">
        <v>4602</v>
      </c>
      <c r="P2244" s="26"/>
      <c r="Q2244" s="25" t="s">
        <v>193</v>
      </c>
      <c r="R2244" s="25" t="s">
        <v>350</v>
      </c>
    </row>
    <row r="2245" spans="14:18" x14ac:dyDescent="0.25">
      <c r="N2245" s="27" t="s">
        <v>4603</v>
      </c>
      <c r="O2245" s="27" t="s">
        <v>4604</v>
      </c>
      <c r="P2245" s="28"/>
      <c r="Q2245" s="27" t="s">
        <v>3463</v>
      </c>
      <c r="R2245" s="27" t="s">
        <v>339</v>
      </c>
    </row>
    <row r="2246" spans="14:18" x14ac:dyDescent="0.25">
      <c r="N2246" s="25" t="s">
        <v>4605</v>
      </c>
      <c r="O2246" s="25" t="s">
        <v>4606</v>
      </c>
      <c r="P2246" s="26"/>
      <c r="Q2246" s="25" t="s">
        <v>10</v>
      </c>
      <c r="R2246" s="25" t="s">
        <v>351</v>
      </c>
    </row>
    <row r="2247" spans="14:18" x14ac:dyDescent="0.25">
      <c r="N2247" s="27" t="s">
        <v>4607</v>
      </c>
      <c r="O2247" s="27" t="s">
        <v>4608</v>
      </c>
      <c r="P2247" s="28"/>
      <c r="Q2247" s="27" t="s">
        <v>10</v>
      </c>
      <c r="R2247" s="27" t="s">
        <v>351</v>
      </c>
    </row>
    <row r="2248" spans="14:18" x14ac:dyDescent="0.25">
      <c r="N2248" s="25" t="s">
        <v>4609</v>
      </c>
      <c r="O2248" s="25" t="s">
        <v>4610</v>
      </c>
      <c r="P2248" s="26"/>
      <c r="Q2248" s="25" t="s">
        <v>1072</v>
      </c>
      <c r="R2248" s="25" t="s">
        <v>350</v>
      </c>
    </row>
    <row r="2249" spans="14:18" x14ac:dyDescent="0.25">
      <c r="N2249" s="27" t="s">
        <v>4611</v>
      </c>
      <c r="O2249" s="27" t="s">
        <v>4612</v>
      </c>
      <c r="P2249" s="28"/>
      <c r="Q2249" s="27" t="s">
        <v>1072</v>
      </c>
      <c r="R2249" s="27" t="s">
        <v>350</v>
      </c>
    </row>
    <row r="2250" spans="14:18" x14ac:dyDescent="0.25">
      <c r="N2250" s="25" t="s">
        <v>4613</v>
      </c>
      <c r="O2250" s="25" t="s">
        <v>4614</v>
      </c>
      <c r="P2250" s="26"/>
      <c r="Q2250" s="25" t="s">
        <v>1072</v>
      </c>
      <c r="R2250" s="25" t="s">
        <v>350</v>
      </c>
    </row>
    <row r="2251" spans="14:18" x14ac:dyDescent="0.25">
      <c r="N2251" s="27" t="s">
        <v>4615</v>
      </c>
      <c r="O2251" s="27" t="s">
        <v>4616</v>
      </c>
      <c r="P2251" s="28"/>
      <c r="Q2251" s="27" t="s">
        <v>1072</v>
      </c>
      <c r="R2251" s="27" t="s">
        <v>350</v>
      </c>
    </row>
    <row r="2252" spans="14:18" x14ac:dyDescent="0.25">
      <c r="N2252" s="25" t="s">
        <v>4617</v>
      </c>
      <c r="O2252" s="25" t="s">
        <v>4618</v>
      </c>
      <c r="P2252" s="26"/>
      <c r="Q2252" s="25" t="s">
        <v>10</v>
      </c>
      <c r="R2252" s="25" t="s">
        <v>351</v>
      </c>
    </row>
    <row r="2253" spans="14:18" x14ac:dyDescent="0.25">
      <c r="N2253" s="27" t="s">
        <v>4619</v>
      </c>
      <c r="O2253" s="27" t="s">
        <v>4620</v>
      </c>
      <c r="P2253" s="28"/>
      <c r="Q2253" s="27" t="s">
        <v>10</v>
      </c>
      <c r="R2253" s="27" t="s">
        <v>351</v>
      </c>
    </row>
    <row r="2254" spans="14:18" x14ac:dyDescent="0.25">
      <c r="N2254" s="25" t="s">
        <v>4621</v>
      </c>
      <c r="O2254" s="25" t="s">
        <v>4622</v>
      </c>
      <c r="P2254" s="26"/>
      <c r="Q2254" s="25" t="s">
        <v>41</v>
      </c>
      <c r="R2254" s="25" t="s">
        <v>350</v>
      </c>
    </row>
    <row r="2255" spans="14:18" x14ac:dyDescent="0.25">
      <c r="N2255" s="27" t="s">
        <v>4623</v>
      </c>
      <c r="O2255" s="27" t="s">
        <v>4624</v>
      </c>
      <c r="P2255" s="28">
        <v>42524</v>
      </c>
      <c r="Q2255" s="27" t="s">
        <v>41</v>
      </c>
      <c r="R2255" s="27" t="s">
        <v>350</v>
      </c>
    </row>
    <row r="2256" spans="14:18" x14ac:dyDescent="0.25">
      <c r="N2256" s="25" t="s">
        <v>4625</v>
      </c>
      <c r="O2256" s="25" t="s">
        <v>4626</v>
      </c>
      <c r="P2256" s="26">
        <v>42524</v>
      </c>
      <c r="Q2256" s="25" t="s">
        <v>122</v>
      </c>
      <c r="R2256" s="25" t="s">
        <v>350</v>
      </c>
    </row>
    <row r="2257" spans="14:18" x14ac:dyDescent="0.25">
      <c r="N2257" s="27" t="s">
        <v>4627</v>
      </c>
      <c r="O2257" s="27" t="s">
        <v>4628</v>
      </c>
      <c r="P2257" s="28"/>
      <c r="Q2257" s="27" t="s">
        <v>1810</v>
      </c>
      <c r="R2257" s="27" t="s">
        <v>339</v>
      </c>
    </row>
    <row r="2258" spans="14:18" x14ac:dyDescent="0.25">
      <c r="N2258" s="25" t="s">
        <v>4629</v>
      </c>
      <c r="O2258" s="25" t="s">
        <v>4630</v>
      </c>
      <c r="P2258" s="26"/>
      <c r="Q2258" s="25" t="s">
        <v>17</v>
      </c>
      <c r="R2258" s="25" t="s">
        <v>339</v>
      </c>
    </row>
    <row r="2259" spans="14:18" x14ac:dyDescent="0.25">
      <c r="N2259" s="27" t="s">
        <v>4631</v>
      </c>
      <c r="O2259" s="27" t="s">
        <v>4632</v>
      </c>
      <c r="P2259" s="28"/>
      <c r="Q2259" s="27" t="s">
        <v>17</v>
      </c>
      <c r="R2259" s="27" t="s">
        <v>339</v>
      </c>
    </row>
    <row r="2260" spans="14:18" x14ac:dyDescent="0.25">
      <c r="N2260" s="25" t="s">
        <v>4633</v>
      </c>
      <c r="O2260" s="25" t="s">
        <v>4634</v>
      </c>
      <c r="P2260" s="26"/>
      <c r="Q2260" s="25" t="s">
        <v>17</v>
      </c>
      <c r="R2260" s="25" t="s">
        <v>339</v>
      </c>
    </row>
    <row r="2261" spans="14:18" x14ac:dyDescent="0.25">
      <c r="N2261" s="27" t="s">
        <v>4635</v>
      </c>
      <c r="O2261" s="27" t="s">
        <v>4636</v>
      </c>
      <c r="P2261" s="28"/>
      <c r="Q2261" s="27" t="s">
        <v>74</v>
      </c>
      <c r="R2261" s="27" t="s">
        <v>339</v>
      </c>
    </row>
    <row r="2262" spans="14:18" x14ac:dyDescent="0.25">
      <c r="N2262" s="25" t="s">
        <v>4637</v>
      </c>
      <c r="O2262" s="25" t="s">
        <v>4638</v>
      </c>
      <c r="P2262" s="26"/>
      <c r="Q2262" s="25" t="s">
        <v>17</v>
      </c>
      <c r="R2262" s="25" t="s">
        <v>339</v>
      </c>
    </row>
    <row r="2263" spans="14:18" x14ac:dyDescent="0.25">
      <c r="N2263" s="27" t="s">
        <v>4639</v>
      </c>
      <c r="O2263" s="27" t="s">
        <v>4640</v>
      </c>
      <c r="P2263" s="28"/>
      <c r="Q2263" s="27" t="s">
        <v>17</v>
      </c>
      <c r="R2263" s="27" t="s">
        <v>339</v>
      </c>
    </row>
    <row r="2264" spans="14:18" x14ac:dyDescent="0.25">
      <c r="N2264" s="25" t="s">
        <v>4641</v>
      </c>
      <c r="O2264" s="25" t="s">
        <v>4642</v>
      </c>
      <c r="P2264" s="26"/>
      <c r="Q2264" s="25" t="s">
        <v>17</v>
      </c>
      <c r="R2264" s="25" t="s">
        <v>339</v>
      </c>
    </row>
    <row r="2265" spans="14:18" x14ac:dyDescent="0.25">
      <c r="N2265" s="27" t="s">
        <v>4643</v>
      </c>
      <c r="O2265" s="27" t="s">
        <v>4644</v>
      </c>
      <c r="P2265" s="28"/>
      <c r="Q2265" s="27" t="s">
        <v>17</v>
      </c>
      <c r="R2265" s="27" t="s">
        <v>339</v>
      </c>
    </row>
    <row r="2266" spans="14:18" x14ac:dyDescent="0.25">
      <c r="N2266" s="25" t="s">
        <v>4645</v>
      </c>
      <c r="O2266" s="25" t="s">
        <v>4646</v>
      </c>
      <c r="P2266" s="26"/>
      <c r="Q2266" s="25" t="s">
        <v>17</v>
      </c>
      <c r="R2266" s="25" t="s">
        <v>339</v>
      </c>
    </row>
    <row r="2267" spans="14:18" x14ac:dyDescent="0.25">
      <c r="N2267" s="27" t="s">
        <v>4647</v>
      </c>
      <c r="O2267" s="27" t="s">
        <v>4648</v>
      </c>
      <c r="P2267" s="28"/>
      <c r="Q2267" s="27" t="s">
        <v>17</v>
      </c>
      <c r="R2267" s="27" t="s">
        <v>339</v>
      </c>
    </row>
    <row r="2268" spans="14:18" x14ac:dyDescent="0.25">
      <c r="N2268" s="25" t="s">
        <v>4649</v>
      </c>
      <c r="O2268" s="25" t="s">
        <v>4650</v>
      </c>
      <c r="P2268" s="26"/>
      <c r="Q2268" s="25" t="s">
        <v>17</v>
      </c>
      <c r="R2268" s="25" t="s">
        <v>339</v>
      </c>
    </row>
    <row r="2269" spans="14:18" x14ac:dyDescent="0.25">
      <c r="N2269" s="27" t="s">
        <v>4651</v>
      </c>
      <c r="O2269" s="27" t="s">
        <v>4652</v>
      </c>
      <c r="P2269" s="28"/>
      <c r="Q2269" s="27" t="s">
        <v>17</v>
      </c>
      <c r="R2269" s="27" t="s">
        <v>339</v>
      </c>
    </row>
    <row r="2270" spans="14:18" x14ac:dyDescent="0.25">
      <c r="N2270" s="25" t="s">
        <v>4653</v>
      </c>
      <c r="O2270" s="25" t="s">
        <v>4654</v>
      </c>
      <c r="P2270" s="26"/>
      <c r="Q2270" s="25" t="s">
        <v>17</v>
      </c>
      <c r="R2270" s="25" t="s">
        <v>339</v>
      </c>
    </row>
    <row r="2271" spans="14:18" x14ac:dyDescent="0.25">
      <c r="N2271" s="27" t="s">
        <v>4655</v>
      </c>
      <c r="O2271" s="27" t="s">
        <v>4656</v>
      </c>
      <c r="P2271" s="28"/>
      <c r="Q2271" s="27" t="s">
        <v>1810</v>
      </c>
      <c r="R2271" s="27" t="s">
        <v>339</v>
      </c>
    </row>
    <row r="2272" spans="14:18" x14ac:dyDescent="0.25">
      <c r="N2272" s="25" t="s">
        <v>4657</v>
      </c>
      <c r="O2272" s="25" t="s">
        <v>4658</v>
      </c>
      <c r="P2272" s="26"/>
      <c r="Q2272" s="25" t="s">
        <v>1810</v>
      </c>
      <c r="R2272" s="25" t="s">
        <v>339</v>
      </c>
    </row>
    <row r="2273" spans="14:18" x14ac:dyDescent="0.25">
      <c r="N2273" s="27" t="s">
        <v>4659</v>
      </c>
      <c r="O2273" s="27" t="s">
        <v>4660</v>
      </c>
      <c r="P2273" s="28"/>
      <c r="Q2273" s="27" t="s">
        <v>1810</v>
      </c>
      <c r="R2273" s="27" t="s">
        <v>339</v>
      </c>
    </row>
    <row r="2274" spans="14:18" x14ac:dyDescent="0.25">
      <c r="N2274" s="25" t="s">
        <v>4661</v>
      </c>
      <c r="O2274" s="25" t="s">
        <v>4662</v>
      </c>
      <c r="P2274" s="26"/>
      <c r="Q2274" s="25" t="s">
        <v>1810</v>
      </c>
      <c r="R2274" s="25" t="s">
        <v>339</v>
      </c>
    </row>
    <row r="2275" spans="14:18" x14ac:dyDescent="0.25">
      <c r="N2275" s="27" t="s">
        <v>4663</v>
      </c>
      <c r="O2275" s="27" t="s">
        <v>4664</v>
      </c>
      <c r="P2275" s="28"/>
      <c r="Q2275" s="27" t="s">
        <v>1810</v>
      </c>
      <c r="R2275" s="27" t="s">
        <v>339</v>
      </c>
    </row>
    <row r="2276" spans="14:18" x14ac:dyDescent="0.25">
      <c r="N2276" s="25" t="s">
        <v>4665</v>
      </c>
      <c r="O2276" s="25" t="s">
        <v>4666</v>
      </c>
      <c r="P2276" s="26"/>
      <c r="Q2276" s="25" t="s">
        <v>1810</v>
      </c>
      <c r="R2276" s="25" t="s">
        <v>339</v>
      </c>
    </row>
    <row r="2277" spans="14:18" x14ac:dyDescent="0.25">
      <c r="N2277" s="27" t="s">
        <v>4667</v>
      </c>
      <c r="O2277" s="27" t="s">
        <v>4668</v>
      </c>
      <c r="P2277" s="28"/>
      <c r="Q2277" s="27" t="s">
        <v>159</v>
      </c>
      <c r="R2277" s="27" t="s">
        <v>350</v>
      </c>
    </row>
    <row r="2278" spans="14:18" x14ac:dyDescent="0.25">
      <c r="N2278" s="25" t="s">
        <v>4669</v>
      </c>
      <c r="O2278" s="25" t="s">
        <v>4670</v>
      </c>
      <c r="P2278" s="26"/>
      <c r="Q2278" s="25" t="s">
        <v>1810</v>
      </c>
      <c r="R2278" s="25" t="s">
        <v>339</v>
      </c>
    </row>
    <row r="2279" spans="14:18" x14ac:dyDescent="0.25">
      <c r="N2279" s="27" t="s">
        <v>4671</v>
      </c>
      <c r="O2279" s="27" t="s">
        <v>4672</v>
      </c>
      <c r="P2279" s="28"/>
      <c r="Q2279" s="27" t="s">
        <v>447</v>
      </c>
      <c r="R2279" s="27" t="s">
        <v>339</v>
      </c>
    </row>
    <row r="2280" spans="14:18" x14ac:dyDescent="0.25">
      <c r="N2280" s="25" t="s">
        <v>4673</v>
      </c>
      <c r="O2280" s="25" t="s">
        <v>4674</v>
      </c>
      <c r="P2280" s="26"/>
      <c r="Q2280" s="25" t="s">
        <v>1810</v>
      </c>
      <c r="R2280" s="25" t="s">
        <v>339</v>
      </c>
    </row>
    <row r="2281" spans="14:18" x14ac:dyDescent="0.25">
      <c r="N2281" s="27" t="s">
        <v>4675</v>
      </c>
      <c r="O2281" s="27" t="s">
        <v>4676</v>
      </c>
      <c r="P2281" s="28"/>
      <c r="Q2281" s="27" t="s">
        <v>1810</v>
      </c>
      <c r="R2281" s="27" t="s">
        <v>339</v>
      </c>
    </row>
    <row r="2282" spans="14:18" x14ac:dyDescent="0.25">
      <c r="N2282" s="25" t="s">
        <v>4677</v>
      </c>
      <c r="O2282" s="25" t="s">
        <v>4678</v>
      </c>
      <c r="P2282" s="26"/>
      <c r="Q2282" s="25" t="s">
        <v>34</v>
      </c>
      <c r="R2282" s="25" t="s">
        <v>339</v>
      </c>
    </row>
    <row r="2283" spans="14:18" x14ac:dyDescent="0.25">
      <c r="N2283" s="27" t="s">
        <v>4679</v>
      </c>
      <c r="O2283" s="27" t="s">
        <v>4680</v>
      </c>
      <c r="P2283" s="28"/>
      <c r="Q2283" s="27" t="s">
        <v>34</v>
      </c>
      <c r="R2283" s="27" t="s">
        <v>339</v>
      </c>
    </row>
    <row r="2284" spans="14:18" x14ac:dyDescent="0.25">
      <c r="N2284" s="25" t="s">
        <v>4681</v>
      </c>
      <c r="O2284" s="25" t="s">
        <v>4682</v>
      </c>
      <c r="P2284" s="26"/>
      <c r="Q2284" s="25" t="s">
        <v>2868</v>
      </c>
      <c r="R2284" s="25" t="s">
        <v>350</v>
      </c>
    </row>
    <row r="2285" spans="14:18" x14ac:dyDescent="0.25">
      <c r="N2285" s="27" t="s">
        <v>4683</v>
      </c>
      <c r="O2285" s="27" t="s">
        <v>4684</v>
      </c>
      <c r="P2285" s="28"/>
      <c r="Q2285" s="27" t="s">
        <v>34</v>
      </c>
      <c r="R2285" s="27" t="s">
        <v>339</v>
      </c>
    </row>
    <row r="2286" spans="14:18" x14ac:dyDescent="0.25">
      <c r="N2286" s="25" t="s">
        <v>4685</v>
      </c>
      <c r="O2286" s="25" t="s">
        <v>4686</v>
      </c>
      <c r="P2286" s="26"/>
      <c r="Q2286" s="25" t="s">
        <v>585</v>
      </c>
      <c r="R2286" s="25" t="s">
        <v>351</v>
      </c>
    </row>
    <row r="2287" spans="14:18" x14ac:dyDescent="0.25">
      <c r="N2287" s="27" t="s">
        <v>4687</v>
      </c>
      <c r="O2287" s="27" t="s">
        <v>4688</v>
      </c>
      <c r="P2287" s="28"/>
      <c r="Q2287" s="27" t="s">
        <v>74</v>
      </c>
      <c r="R2287" s="27" t="s">
        <v>339</v>
      </c>
    </row>
    <row r="2288" spans="14:18" x14ac:dyDescent="0.25">
      <c r="N2288" s="25" t="s">
        <v>4689</v>
      </c>
      <c r="O2288" s="25" t="s">
        <v>4690</v>
      </c>
      <c r="P2288" s="25"/>
      <c r="Q2288" s="25" t="s">
        <v>74</v>
      </c>
      <c r="R2288" s="25" t="s">
        <v>339</v>
      </c>
    </row>
    <row r="2289" spans="14:18" x14ac:dyDescent="0.25">
      <c r="N2289" s="27" t="s">
        <v>4691</v>
      </c>
      <c r="O2289" s="27" t="s">
        <v>4692</v>
      </c>
      <c r="P2289" s="28"/>
      <c r="Q2289" s="27" t="s">
        <v>74</v>
      </c>
      <c r="R2289" s="27" t="s">
        <v>339</v>
      </c>
    </row>
    <row r="2290" spans="14:18" x14ac:dyDescent="0.25">
      <c r="N2290" s="25" t="s">
        <v>4693</v>
      </c>
      <c r="O2290" s="25" t="s">
        <v>4694</v>
      </c>
      <c r="P2290" s="25"/>
      <c r="Q2290" s="25" t="s">
        <v>74</v>
      </c>
      <c r="R2290" s="25" t="s">
        <v>339</v>
      </c>
    </row>
    <row r="2291" spans="14:18" x14ac:dyDescent="0.25">
      <c r="N2291" s="27" t="s">
        <v>4695</v>
      </c>
      <c r="O2291" s="27" t="s">
        <v>4696</v>
      </c>
      <c r="P2291" s="28"/>
      <c r="Q2291" s="27" t="s">
        <v>2021</v>
      </c>
      <c r="R2291" s="27"/>
    </row>
    <row r="2292" spans="14:18" x14ac:dyDescent="0.25">
      <c r="N2292" s="25" t="s">
        <v>4697</v>
      </c>
      <c r="O2292" s="25" t="s">
        <v>4698</v>
      </c>
      <c r="P2292" s="26"/>
      <c r="Q2292" s="25" t="s">
        <v>232</v>
      </c>
      <c r="R2292" s="25" t="s">
        <v>47</v>
      </c>
    </row>
    <row r="2293" spans="14:18" x14ac:dyDescent="0.25">
      <c r="N2293" s="27" t="s">
        <v>4699</v>
      </c>
      <c r="O2293" s="27" t="s">
        <v>4700</v>
      </c>
      <c r="P2293" s="28"/>
      <c r="Q2293" s="27" t="s">
        <v>232</v>
      </c>
      <c r="R2293" s="27" t="s">
        <v>47</v>
      </c>
    </row>
    <row r="2294" spans="14:18" x14ac:dyDescent="0.25">
      <c r="N2294" s="25" t="s">
        <v>4701</v>
      </c>
      <c r="O2294" s="25" t="s">
        <v>4702</v>
      </c>
      <c r="P2294" s="26"/>
      <c r="Q2294" s="25" t="s">
        <v>232</v>
      </c>
      <c r="R2294" s="25" t="s">
        <v>47</v>
      </c>
    </row>
    <row r="2295" spans="14:18" x14ac:dyDescent="0.25">
      <c r="N2295" s="27" t="s">
        <v>4703</v>
      </c>
      <c r="O2295" s="27" t="s">
        <v>4704</v>
      </c>
      <c r="P2295" s="28"/>
      <c r="Q2295" s="27" t="s">
        <v>1810</v>
      </c>
      <c r="R2295" s="27" t="s">
        <v>339</v>
      </c>
    </row>
    <row r="2296" spans="14:18" x14ac:dyDescent="0.25">
      <c r="N2296" s="25" t="s">
        <v>4705</v>
      </c>
      <c r="O2296" s="25" t="s">
        <v>4706</v>
      </c>
      <c r="P2296" s="26"/>
      <c r="Q2296" s="25" t="s">
        <v>74</v>
      </c>
      <c r="R2296" s="25" t="s">
        <v>339</v>
      </c>
    </row>
    <row r="2297" spans="14:18" x14ac:dyDescent="0.25">
      <c r="N2297" s="27" t="s">
        <v>4707</v>
      </c>
      <c r="O2297" s="27" t="s">
        <v>4708</v>
      </c>
      <c r="P2297" s="28"/>
      <c r="Q2297" s="27" t="s">
        <v>1810</v>
      </c>
      <c r="R2297" s="27" t="s">
        <v>339</v>
      </c>
    </row>
    <row r="2298" spans="14:18" x14ac:dyDescent="0.25">
      <c r="N2298" s="25" t="s">
        <v>4709</v>
      </c>
      <c r="O2298" s="25" t="s">
        <v>4710</v>
      </c>
      <c r="P2298" s="26"/>
      <c r="Q2298" s="25" t="s">
        <v>34</v>
      </c>
      <c r="R2298" s="25" t="s">
        <v>339</v>
      </c>
    </row>
    <row r="2299" spans="14:18" x14ac:dyDescent="0.25">
      <c r="N2299" s="27" t="s">
        <v>4711</v>
      </c>
      <c r="O2299" s="27" t="s">
        <v>4712</v>
      </c>
      <c r="P2299" s="28"/>
      <c r="Q2299" s="27" t="s">
        <v>447</v>
      </c>
      <c r="R2299" s="27" t="s">
        <v>339</v>
      </c>
    </row>
    <row r="2300" spans="14:18" x14ac:dyDescent="0.25">
      <c r="N2300" s="25" t="s">
        <v>4713</v>
      </c>
      <c r="O2300" s="25" t="s">
        <v>4714</v>
      </c>
      <c r="P2300" s="26"/>
      <c r="Q2300" s="25" t="s">
        <v>447</v>
      </c>
      <c r="R2300" s="25" t="s">
        <v>339</v>
      </c>
    </row>
    <row r="2301" spans="14:18" x14ac:dyDescent="0.25">
      <c r="N2301" s="27" t="s">
        <v>4715</v>
      </c>
      <c r="O2301" s="27" t="s">
        <v>4716</v>
      </c>
      <c r="P2301" s="28"/>
      <c r="Q2301" s="27" t="s">
        <v>34</v>
      </c>
      <c r="R2301" s="27" t="s">
        <v>339</v>
      </c>
    </row>
    <row r="2302" spans="14:18" x14ac:dyDescent="0.25">
      <c r="N2302" s="25" t="s">
        <v>4717</v>
      </c>
      <c r="O2302" s="25" t="s">
        <v>4718</v>
      </c>
      <c r="P2302" s="26"/>
      <c r="Q2302" s="25" t="s">
        <v>17</v>
      </c>
      <c r="R2302" s="25" t="s">
        <v>339</v>
      </c>
    </row>
    <row r="2303" spans="14:18" x14ac:dyDescent="0.25">
      <c r="N2303" s="27" t="s">
        <v>4719</v>
      </c>
      <c r="O2303" s="27" t="s">
        <v>4720</v>
      </c>
      <c r="P2303" s="28"/>
      <c r="Q2303" s="27" t="s">
        <v>17</v>
      </c>
      <c r="R2303" s="27" t="s">
        <v>339</v>
      </c>
    </row>
    <row r="2304" spans="14:18" x14ac:dyDescent="0.25">
      <c r="N2304" s="25" t="s">
        <v>4721</v>
      </c>
      <c r="O2304" s="25" t="s">
        <v>4722</v>
      </c>
      <c r="P2304" s="26"/>
      <c r="Q2304" s="25" t="s">
        <v>268</v>
      </c>
      <c r="R2304" s="25" t="s">
        <v>47</v>
      </c>
    </row>
    <row r="2305" spans="14:18" x14ac:dyDescent="0.25">
      <c r="N2305" s="27" t="s">
        <v>4723</v>
      </c>
      <c r="O2305" s="27" t="s">
        <v>4724</v>
      </c>
      <c r="P2305" s="28"/>
      <c r="Q2305" s="27" t="s">
        <v>268</v>
      </c>
      <c r="R2305" s="27" t="s">
        <v>47</v>
      </c>
    </row>
    <row r="2306" spans="14:18" x14ac:dyDescent="0.25">
      <c r="N2306" s="25" t="s">
        <v>4725</v>
      </c>
      <c r="O2306" s="25" t="s">
        <v>4726</v>
      </c>
      <c r="P2306" s="26"/>
      <c r="Q2306" s="25" t="s">
        <v>268</v>
      </c>
      <c r="R2306" s="25" t="s">
        <v>47</v>
      </c>
    </row>
    <row r="2307" spans="14:18" x14ac:dyDescent="0.25">
      <c r="N2307" s="27" t="s">
        <v>4727</v>
      </c>
      <c r="O2307" s="27" t="s">
        <v>4728</v>
      </c>
      <c r="P2307" s="28"/>
      <c r="Q2307" s="27" t="s">
        <v>268</v>
      </c>
      <c r="R2307" s="27" t="s">
        <v>47</v>
      </c>
    </row>
    <row r="2308" spans="14:18" x14ac:dyDescent="0.25">
      <c r="N2308" s="25" t="s">
        <v>4729</v>
      </c>
      <c r="O2308" s="25" t="s">
        <v>4730</v>
      </c>
      <c r="P2308" s="26"/>
      <c r="Q2308" s="25" t="s">
        <v>268</v>
      </c>
      <c r="R2308" s="25" t="s">
        <v>47</v>
      </c>
    </row>
    <row r="2309" spans="14:18" x14ac:dyDescent="0.25">
      <c r="N2309" s="27" t="s">
        <v>4731</v>
      </c>
      <c r="O2309" s="27" t="s">
        <v>4732</v>
      </c>
      <c r="P2309" s="28"/>
      <c r="Q2309" s="27" t="s">
        <v>268</v>
      </c>
      <c r="R2309" s="27" t="s">
        <v>47</v>
      </c>
    </row>
    <row r="2310" spans="14:18" x14ac:dyDescent="0.25">
      <c r="N2310" s="25" t="s">
        <v>4733</v>
      </c>
      <c r="O2310" s="25" t="s">
        <v>4734</v>
      </c>
      <c r="P2310" s="26"/>
      <c r="Q2310" s="25" t="s">
        <v>268</v>
      </c>
      <c r="R2310" s="25" t="s">
        <v>47</v>
      </c>
    </row>
    <row r="2311" spans="14:18" x14ac:dyDescent="0.25">
      <c r="N2311" s="27" t="s">
        <v>4735</v>
      </c>
      <c r="O2311" s="27" t="s">
        <v>4736</v>
      </c>
      <c r="P2311" s="28"/>
      <c r="Q2311" s="27" t="s">
        <v>17</v>
      </c>
      <c r="R2311" s="27" t="s">
        <v>339</v>
      </c>
    </row>
    <row r="2312" spans="14:18" x14ac:dyDescent="0.25">
      <c r="N2312" s="25" t="s">
        <v>4737</v>
      </c>
      <c r="O2312" s="25" t="s">
        <v>4738</v>
      </c>
      <c r="P2312" s="26"/>
      <c r="Q2312" s="25" t="s">
        <v>17</v>
      </c>
      <c r="R2312" s="25" t="s">
        <v>339</v>
      </c>
    </row>
    <row r="2313" spans="14:18" x14ac:dyDescent="0.25">
      <c r="N2313" s="27" t="s">
        <v>4739</v>
      </c>
      <c r="O2313" s="27" t="s">
        <v>4740</v>
      </c>
      <c r="P2313" s="28"/>
      <c r="Q2313" s="27" t="s">
        <v>74</v>
      </c>
      <c r="R2313" s="27" t="s">
        <v>339</v>
      </c>
    </row>
    <row r="2314" spans="14:18" x14ac:dyDescent="0.25">
      <c r="N2314" s="25" t="s">
        <v>4741</v>
      </c>
      <c r="O2314" s="25" t="s">
        <v>4742</v>
      </c>
      <c r="P2314" s="26"/>
      <c r="Q2314" s="25" t="s">
        <v>74</v>
      </c>
      <c r="R2314" s="25" t="s">
        <v>339</v>
      </c>
    </row>
    <row r="2315" spans="14:18" x14ac:dyDescent="0.25">
      <c r="N2315" s="27" t="s">
        <v>4743</v>
      </c>
      <c r="O2315" s="27" t="s">
        <v>4744</v>
      </c>
      <c r="P2315" s="28"/>
      <c r="Q2315" s="27" t="s">
        <v>1810</v>
      </c>
      <c r="R2315" s="27" t="s">
        <v>339</v>
      </c>
    </row>
    <row r="2316" spans="14:18" x14ac:dyDescent="0.25">
      <c r="N2316" s="25" t="s">
        <v>4745</v>
      </c>
      <c r="O2316" s="25" t="s">
        <v>4746</v>
      </c>
      <c r="P2316" s="26"/>
      <c r="Q2316" s="25" t="s">
        <v>268</v>
      </c>
      <c r="R2316" s="25" t="s">
        <v>47</v>
      </c>
    </row>
    <row r="2317" spans="14:18" x14ac:dyDescent="0.25">
      <c r="N2317" s="27" t="s">
        <v>4747</v>
      </c>
      <c r="O2317" s="27" t="s">
        <v>4748</v>
      </c>
      <c r="P2317" s="28"/>
      <c r="Q2317" s="27" t="s">
        <v>33</v>
      </c>
      <c r="R2317" s="27" t="s">
        <v>349</v>
      </c>
    </row>
    <row r="2318" spans="14:18" x14ac:dyDescent="0.25">
      <c r="N2318" s="25" t="s">
        <v>4749</v>
      </c>
      <c r="O2318" s="25" t="s">
        <v>4750</v>
      </c>
      <c r="P2318" s="26"/>
      <c r="Q2318" s="25" t="s">
        <v>268</v>
      </c>
      <c r="R2318" s="25" t="s">
        <v>47</v>
      </c>
    </row>
    <row r="2319" spans="14:18" x14ac:dyDescent="0.25">
      <c r="N2319" s="27" t="s">
        <v>4751</v>
      </c>
      <c r="O2319" s="27" t="s">
        <v>4752</v>
      </c>
      <c r="P2319" s="28"/>
      <c r="Q2319" s="27" t="s">
        <v>50</v>
      </c>
      <c r="R2319" s="27" t="s">
        <v>348</v>
      </c>
    </row>
    <row r="2320" spans="14:18" x14ac:dyDescent="0.25">
      <c r="N2320" s="25" t="s">
        <v>4753</v>
      </c>
      <c r="O2320" s="25" t="s">
        <v>4754</v>
      </c>
      <c r="P2320" s="26"/>
      <c r="Q2320" s="25" t="s">
        <v>996</v>
      </c>
      <c r="R2320" s="25" t="s">
        <v>350</v>
      </c>
    </row>
    <row r="2321" spans="14:18" x14ac:dyDescent="0.25">
      <c r="N2321" s="27" t="s">
        <v>4755</v>
      </c>
      <c r="O2321" s="27" t="s">
        <v>4756</v>
      </c>
      <c r="P2321" s="28"/>
      <c r="Q2321" s="27" t="s">
        <v>996</v>
      </c>
      <c r="R2321" s="27" t="s">
        <v>350</v>
      </c>
    </row>
    <row r="2322" spans="14:18" x14ac:dyDescent="0.25">
      <c r="N2322" s="25" t="s">
        <v>4757</v>
      </c>
      <c r="O2322" s="25" t="s">
        <v>4758</v>
      </c>
      <c r="P2322" s="26"/>
      <c r="Q2322" s="25" t="s">
        <v>996</v>
      </c>
      <c r="R2322" s="25" t="s">
        <v>350</v>
      </c>
    </row>
    <row r="2323" spans="14:18" x14ac:dyDescent="0.25">
      <c r="N2323" s="27" t="s">
        <v>4759</v>
      </c>
      <c r="O2323" s="27" t="s">
        <v>4760</v>
      </c>
      <c r="P2323" s="28"/>
      <c r="Q2323" s="27" t="s">
        <v>996</v>
      </c>
      <c r="R2323" s="27" t="s">
        <v>350</v>
      </c>
    </row>
    <row r="2324" spans="14:18" x14ac:dyDescent="0.25">
      <c r="N2324" s="25" t="s">
        <v>4761</v>
      </c>
      <c r="O2324" s="25" t="s">
        <v>4762</v>
      </c>
      <c r="P2324" s="26"/>
      <c r="Q2324" s="25" t="s">
        <v>50</v>
      </c>
      <c r="R2324" s="25" t="s">
        <v>350</v>
      </c>
    </row>
    <row r="2325" spans="14:18" x14ac:dyDescent="0.25">
      <c r="N2325" s="27" t="s">
        <v>4763</v>
      </c>
      <c r="O2325" s="27" t="s">
        <v>4764</v>
      </c>
      <c r="P2325" s="28"/>
      <c r="Q2325" s="27" t="s">
        <v>996</v>
      </c>
      <c r="R2325" s="27" t="s">
        <v>350</v>
      </c>
    </row>
    <row r="2326" spans="14:18" x14ac:dyDescent="0.25">
      <c r="N2326" s="25" t="s">
        <v>4765</v>
      </c>
      <c r="O2326" s="25" t="s">
        <v>4766</v>
      </c>
      <c r="P2326" s="26"/>
      <c r="Q2326" s="25" t="s">
        <v>996</v>
      </c>
      <c r="R2326" s="25" t="s">
        <v>350</v>
      </c>
    </row>
    <row r="2327" spans="14:18" x14ac:dyDescent="0.25">
      <c r="N2327" s="27" t="s">
        <v>4767</v>
      </c>
      <c r="O2327" s="27" t="s">
        <v>4768</v>
      </c>
      <c r="P2327" s="28"/>
      <c r="Q2327" s="27" t="s">
        <v>996</v>
      </c>
      <c r="R2327" s="27" t="s">
        <v>350</v>
      </c>
    </row>
    <row r="2328" spans="14:18" x14ac:dyDescent="0.25">
      <c r="N2328" s="25" t="s">
        <v>4769</v>
      </c>
      <c r="O2328" s="25" t="s">
        <v>4770</v>
      </c>
      <c r="P2328" s="26"/>
      <c r="Q2328" s="25" t="s">
        <v>996</v>
      </c>
      <c r="R2328" s="25" t="s">
        <v>350</v>
      </c>
    </row>
    <row r="2329" spans="14:18" x14ac:dyDescent="0.25">
      <c r="N2329" s="27" t="s">
        <v>4771</v>
      </c>
      <c r="O2329" s="27" t="s">
        <v>4772</v>
      </c>
      <c r="P2329" s="28"/>
      <c r="Q2329" s="27" t="s">
        <v>996</v>
      </c>
      <c r="R2329" s="27" t="s">
        <v>350</v>
      </c>
    </row>
    <row r="2330" spans="14:18" x14ac:dyDescent="0.25">
      <c r="N2330" s="25" t="s">
        <v>4773</v>
      </c>
      <c r="O2330" s="25" t="s">
        <v>4774</v>
      </c>
      <c r="P2330" s="26"/>
      <c r="Q2330" s="25" t="s">
        <v>996</v>
      </c>
      <c r="R2330" s="25" t="s">
        <v>350</v>
      </c>
    </row>
    <row r="2331" spans="14:18" x14ac:dyDescent="0.25">
      <c r="N2331" s="27" t="s">
        <v>4775</v>
      </c>
      <c r="O2331" s="27" t="s">
        <v>4776</v>
      </c>
      <c r="P2331" s="28"/>
      <c r="Q2331" s="27" t="s">
        <v>996</v>
      </c>
      <c r="R2331" s="27" t="s">
        <v>350</v>
      </c>
    </row>
    <row r="2332" spans="14:18" x14ac:dyDescent="0.25">
      <c r="N2332" s="25" t="s">
        <v>4777</v>
      </c>
      <c r="O2332" s="25" t="s">
        <v>4778</v>
      </c>
      <c r="P2332" s="26"/>
      <c r="Q2332" s="25" t="s">
        <v>2898</v>
      </c>
      <c r="R2332" s="25"/>
    </row>
    <row r="2333" spans="14:18" x14ac:dyDescent="0.25">
      <c r="N2333" s="27" t="s">
        <v>4779</v>
      </c>
      <c r="O2333" s="27" t="s">
        <v>4780</v>
      </c>
      <c r="P2333" s="28"/>
      <c r="Q2333" s="27" t="s">
        <v>2898</v>
      </c>
      <c r="R2333" s="27"/>
    </row>
    <row r="2334" spans="14:18" x14ac:dyDescent="0.25">
      <c r="N2334" s="25" t="s">
        <v>4781</v>
      </c>
      <c r="O2334" s="25" t="s">
        <v>4782</v>
      </c>
      <c r="P2334" s="26"/>
      <c r="Q2334" s="25" t="s">
        <v>268</v>
      </c>
      <c r="R2334" s="25" t="s">
        <v>47</v>
      </c>
    </row>
    <row r="2335" spans="14:18" x14ac:dyDescent="0.25">
      <c r="N2335" s="27" t="s">
        <v>4783</v>
      </c>
      <c r="O2335" s="27" t="s">
        <v>4784</v>
      </c>
      <c r="P2335" s="28"/>
      <c r="Q2335" s="27" t="s">
        <v>88</v>
      </c>
      <c r="R2335" s="27" t="s">
        <v>348</v>
      </c>
    </row>
    <row r="2336" spans="14:18" x14ac:dyDescent="0.25">
      <c r="N2336" s="25" t="s">
        <v>4785</v>
      </c>
      <c r="O2336" s="25" t="s">
        <v>4786</v>
      </c>
      <c r="P2336" s="26"/>
      <c r="Q2336" s="25" t="s">
        <v>268</v>
      </c>
      <c r="R2336" s="25" t="s">
        <v>47</v>
      </c>
    </row>
    <row r="2337" spans="14:18" x14ac:dyDescent="0.25">
      <c r="N2337" s="27" t="s">
        <v>4787</v>
      </c>
      <c r="O2337" s="27" t="s">
        <v>4788</v>
      </c>
      <c r="P2337" s="28"/>
      <c r="Q2337" s="27" t="s">
        <v>47</v>
      </c>
      <c r="R2337" s="27" t="s">
        <v>47</v>
      </c>
    </row>
    <row r="2338" spans="14:18" x14ac:dyDescent="0.25">
      <c r="N2338" s="25" t="s">
        <v>4789</v>
      </c>
      <c r="O2338" s="25" t="s">
        <v>4790</v>
      </c>
      <c r="P2338" s="26"/>
      <c r="Q2338" s="25" t="s">
        <v>268</v>
      </c>
      <c r="R2338" s="25" t="s">
        <v>47</v>
      </c>
    </row>
    <row r="2339" spans="14:18" x14ac:dyDescent="0.25">
      <c r="N2339" s="27" t="s">
        <v>4791</v>
      </c>
      <c r="O2339" s="27" t="s">
        <v>4792</v>
      </c>
      <c r="P2339" s="28"/>
      <c r="Q2339" s="27" t="s">
        <v>268</v>
      </c>
      <c r="R2339" s="27" t="s">
        <v>47</v>
      </c>
    </row>
    <row r="2340" spans="14:18" x14ac:dyDescent="0.25">
      <c r="N2340" s="25" t="s">
        <v>4793</v>
      </c>
      <c r="O2340" s="25" t="s">
        <v>4794</v>
      </c>
      <c r="P2340" s="26"/>
      <c r="Q2340" s="25" t="s">
        <v>268</v>
      </c>
      <c r="R2340" s="25" t="s">
        <v>47</v>
      </c>
    </row>
    <row r="2341" spans="14:18" x14ac:dyDescent="0.25">
      <c r="N2341" s="27" t="s">
        <v>4795</v>
      </c>
      <c r="O2341" s="27" t="s">
        <v>4796</v>
      </c>
      <c r="P2341" s="28"/>
      <c r="Q2341" s="27" t="s">
        <v>996</v>
      </c>
      <c r="R2341" s="27"/>
    </row>
    <row r="2342" spans="14:18" x14ac:dyDescent="0.25">
      <c r="N2342" s="25" t="s">
        <v>4797</v>
      </c>
      <c r="O2342" s="25" t="s">
        <v>2123</v>
      </c>
      <c r="P2342" s="26"/>
      <c r="Q2342" s="25" t="s">
        <v>268</v>
      </c>
      <c r="R2342" s="25" t="s">
        <v>47</v>
      </c>
    </row>
    <row r="2343" spans="14:18" x14ac:dyDescent="0.25">
      <c r="N2343" s="27" t="s">
        <v>4798</v>
      </c>
      <c r="O2343" s="27" t="s">
        <v>4799</v>
      </c>
      <c r="P2343" s="28"/>
      <c r="Q2343" s="27" t="s">
        <v>268</v>
      </c>
      <c r="R2343" s="27" t="s">
        <v>47</v>
      </c>
    </row>
    <row r="2344" spans="14:18" x14ac:dyDescent="0.25">
      <c r="N2344" s="25" t="s">
        <v>4800</v>
      </c>
      <c r="O2344" s="25" t="s">
        <v>4801</v>
      </c>
      <c r="P2344" s="26"/>
      <c r="Q2344" s="25" t="s">
        <v>268</v>
      </c>
      <c r="R2344" s="25" t="s">
        <v>47</v>
      </c>
    </row>
    <row r="2345" spans="14:18" x14ac:dyDescent="0.25">
      <c r="N2345" s="27" t="s">
        <v>4802</v>
      </c>
      <c r="O2345" s="27" t="s">
        <v>4803</v>
      </c>
      <c r="P2345" s="28"/>
      <c r="Q2345" s="27" t="s">
        <v>268</v>
      </c>
      <c r="R2345" s="27" t="s">
        <v>47</v>
      </c>
    </row>
    <row r="2346" spans="14:18" x14ac:dyDescent="0.25">
      <c r="N2346" s="25" t="s">
        <v>4804</v>
      </c>
      <c r="O2346" s="25" t="s">
        <v>4805</v>
      </c>
      <c r="P2346" s="26"/>
      <c r="Q2346" s="25" t="s">
        <v>268</v>
      </c>
      <c r="R2346" s="25" t="s">
        <v>47</v>
      </c>
    </row>
    <row r="2347" spans="14:18" x14ac:dyDescent="0.25">
      <c r="N2347" s="27" t="s">
        <v>4806</v>
      </c>
      <c r="O2347" s="27" t="s">
        <v>4807</v>
      </c>
      <c r="P2347" s="28"/>
      <c r="Q2347" s="27" t="s">
        <v>268</v>
      </c>
      <c r="R2347" s="27" t="s">
        <v>47</v>
      </c>
    </row>
    <row r="2348" spans="14:18" x14ac:dyDescent="0.25">
      <c r="N2348" s="25" t="s">
        <v>4808</v>
      </c>
      <c r="O2348" s="25" t="s">
        <v>4809</v>
      </c>
      <c r="P2348" s="26"/>
      <c r="Q2348" s="25" t="s">
        <v>41</v>
      </c>
      <c r="R2348" s="25" t="s">
        <v>350</v>
      </c>
    </row>
    <row r="2349" spans="14:18" x14ac:dyDescent="0.25">
      <c r="N2349" s="27" t="s">
        <v>4810</v>
      </c>
      <c r="O2349" s="27" t="s">
        <v>4811</v>
      </c>
      <c r="P2349" s="28"/>
      <c r="Q2349" s="27" t="s">
        <v>268</v>
      </c>
      <c r="R2349" s="27" t="s">
        <v>47</v>
      </c>
    </row>
    <row r="2350" spans="14:18" x14ac:dyDescent="0.25">
      <c r="N2350" s="25" t="s">
        <v>4812</v>
      </c>
      <c r="O2350" s="25" t="s">
        <v>4813</v>
      </c>
      <c r="P2350" s="26"/>
      <c r="Q2350" s="25" t="s">
        <v>47</v>
      </c>
      <c r="R2350" s="25" t="s">
        <v>47</v>
      </c>
    </row>
    <row r="2351" spans="14:18" x14ac:dyDescent="0.25">
      <c r="N2351" s="27" t="s">
        <v>4814</v>
      </c>
      <c r="O2351" s="27" t="s">
        <v>4815</v>
      </c>
      <c r="P2351" s="28"/>
      <c r="Q2351" s="27" t="s">
        <v>1240</v>
      </c>
      <c r="R2351" s="27" t="s">
        <v>350</v>
      </c>
    </row>
    <row r="2352" spans="14:18" x14ac:dyDescent="0.25">
      <c r="N2352" s="25" t="s">
        <v>4816</v>
      </c>
      <c r="O2352" s="25" t="s">
        <v>4817</v>
      </c>
      <c r="P2352" s="26"/>
      <c r="Q2352" s="25" t="s">
        <v>193</v>
      </c>
      <c r="R2352" s="25" t="s">
        <v>350</v>
      </c>
    </row>
    <row r="2353" spans="14:18" x14ac:dyDescent="0.25">
      <c r="N2353" s="27" t="s">
        <v>4818</v>
      </c>
      <c r="O2353" s="27" t="s">
        <v>4819</v>
      </c>
      <c r="P2353" s="28"/>
      <c r="Q2353" s="27" t="s">
        <v>47</v>
      </c>
      <c r="R2353" s="27" t="s">
        <v>47</v>
      </c>
    </row>
    <row r="2354" spans="14:18" x14ac:dyDescent="0.25">
      <c r="N2354" s="25" t="s">
        <v>4820</v>
      </c>
      <c r="O2354" s="25" t="s">
        <v>4821</v>
      </c>
      <c r="P2354" s="26"/>
      <c r="Q2354" s="25" t="s">
        <v>1661</v>
      </c>
      <c r="R2354" s="25" t="s">
        <v>351</v>
      </c>
    </row>
    <row r="2355" spans="14:18" x14ac:dyDescent="0.25">
      <c r="N2355" s="27" t="s">
        <v>4822</v>
      </c>
      <c r="O2355" s="27" t="s">
        <v>4823</v>
      </c>
      <c r="P2355" s="28"/>
      <c r="Q2355" s="27" t="s">
        <v>47</v>
      </c>
      <c r="R2355" s="27" t="s">
        <v>47</v>
      </c>
    </row>
    <row r="2356" spans="14:18" x14ac:dyDescent="0.25">
      <c r="N2356" s="25" t="s">
        <v>4824</v>
      </c>
      <c r="O2356" s="25" t="s">
        <v>4825</v>
      </c>
      <c r="P2356" s="26"/>
      <c r="Q2356" s="25" t="s">
        <v>47</v>
      </c>
      <c r="R2356" s="25" t="s">
        <v>47</v>
      </c>
    </row>
    <row r="2357" spans="14:18" x14ac:dyDescent="0.25">
      <c r="N2357" s="27" t="s">
        <v>4826</v>
      </c>
      <c r="O2357" s="27" t="s">
        <v>4827</v>
      </c>
      <c r="P2357" s="28"/>
      <c r="Q2357" s="27" t="s">
        <v>1240</v>
      </c>
      <c r="R2357" s="27" t="s">
        <v>47</v>
      </c>
    </row>
    <row r="2358" spans="14:18" x14ac:dyDescent="0.25">
      <c r="N2358" s="25" t="s">
        <v>4828</v>
      </c>
      <c r="O2358" s="25" t="s">
        <v>4829</v>
      </c>
      <c r="P2358" s="26"/>
      <c r="Q2358" s="25" t="s">
        <v>193</v>
      </c>
      <c r="R2358" s="25" t="s">
        <v>350</v>
      </c>
    </row>
    <row r="2359" spans="14:18" x14ac:dyDescent="0.25">
      <c r="N2359" s="27" t="s">
        <v>4830</v>
      </c>
      <c r="O2359" s="27" t="s">
        <v>4831</v>
      </c>
      <c r="P2359" s="28"/>
      <c r="Q2359" s="27" t="s">
        <v>1240</v>
      </c>
      <c r="R2359" s="27" t="s">
        <v>47</v>
      </c>
    </row>
    <row r="2360" spans="14:18" x14ac:dyDescent="0.25">
      <c r="N2360" s="25" t="s">
        <v>4832</v>
      </c>
      <c r="O2360" s="25" t="s">
        <v>4833</v>
      </c>
      <c r="P2360" s="26"/>
      <c r="Q2360" s="25" t="s">
        <v>1466</v>
      </c>
      <c r="R2360" s="25" t="s">
        <v>350</v>
      </c>
    </row>
    <row r="2361" spans="14:18" x14ac:dyDescent="0.25">
      <c r="N2361" s="27" t="s">
        <v>4834</v>
      </c>
      <c r="O2361" s="27" t="s">
        <v>4835</v>
      </c>
      <c r="P2361" s="28"/>
      <c r="Q2361" s="27" t="s">
        <v>268</v>
      </c>
      <c r="R2361" s="27" t="s">
        <v>47</v>
      </c>
    </row>
    <row r="2362" spans="14:18" x14ac:dyDescent="0.25">
      <c r="N2362" s="25" t="s">
        <v>4836</v>
      </c>
      <c r="O2362" s="25" t="s">
        <v>4837</v>
      </c>
      <c r="P2362" s="26"/>
      <c r="Q2362" s="25" t="s">
        <v>585</v>
      </c>
      <c r="R2362" s="25" t="s">
        <v>351</v>
      </c>
    </row>
    <row r="2363" spans="14:18" x14ac:dyDescent="0.25">
      <c r="N2363" s="27" t="s">
        <v>4838</v>
      </c>
      <c r="O2363" s="27" t="s">
        <v>4839</v>
      </c>
      <c r="P2363" s="28"/>
      <c r="Q2363" s="27" t="s">
        <v>193</v>
      </c>
      <c r="R2363" s="27" t="s">
        <v>350</v>
      </c>
    </row>
    <row r="2364" spans="14:18" x14ac:dyDescent="0.25">
      <c r="N2364" s="25" t="s">
        <v>4840</v>
      </c>
      <c r="O2364" s="25" t="s">
        <v>4841</v>
      </c>
      <c r="P2364" s="26"/>
      <c r="Q2364" s="25" t="s">
        <v>996</v>
      </c>
      <c r="R2364" s="25"/>
    </row>
    <row r="2365" spans="14:18" x14ac:dyDescent="0.25">
      <c r="N2365" s="27" t="s">
        <v>4842</v>
      </c>
      <c r="O2365" s="27" t="s">
        <v>4843</v>
      </c>
      <c r="P2365" s="28"/>
      <c r="Q2365" s="27" t="s">
        <v>33</v>
      </c>
      <c r="R2365" s="27" t="s">
        <v>349</v>
      </c>
    </row>
    <row r="2366" spans="14:18" x14ac:dyDescent="0.25">
      <c r="N2366" s="25" t="s">
        <v>4844</v>
      </c>
      <c r="O2366" s="25" t="s">
        <v>4845</v>
      </c>
      <c r="P2366" s="26"/>
      <c r="Q2366" s="25" t="s">
        <v>18</v>
      </c>
      <c r="R2366" s="25" t="s">
        <v>350</v>
      </c>
    </row>
    <row r="2367" spans="14:18" x14ac:dyDescent="0.25">
      <c r="N2367" s="27" t="s">
        <v>4846</v>
      </c>
      <c r="O2367" s="27" t="s">
        <v>4847</v>
      </c>
      <c r="P2367" s="28"/>
      <c r="Q2367" s="27" t="s">
        <v>193</v>
      </c>
      <c r="R2367" s="27" t="s">
        <v>350</v>
      </c>
    </row>
    <row r="2368" spans="14:18" x14ac:dyDescent="0.25">
      <c r="N2368" s="25" t="s">
        <v>4848</v>
      </c>
      <c r="O2368" s="25" t="s">
        <v>4849</v>
      </c>
      <c r="P2368" s="26"/>
      <c r="Q2368" s="25" t="s">
        <v>18</v>
      </c>
      <c r="R2368" s="25" t="s">
        <v>47</v>
      </c>
    </row>
    <row r="2369" spans="14:18" x14ac:dyDescent="0.25">
      <c r="N2369" s="27" t="s">
        <v>4850</v>
      </c>
      <c r="O2369" s="27" t="s">
        <v>4851</v>
      </c>
      <c r="P2369" s="28"/>
      <c r="Q2369" s="27" t="s">
        <v>18</v>
      </c>
      <c r="R2369" s="27" t="s">
        <v>47</v>
      </c>
    </row>
    <row r="2370" spans="14:18" x14ac:dyDescent="0.25">
      <c r="N2370" s="25" t="s">
        <v>4852</v>
      </c>
      <c r="O2370" s="25" t="s">
        <v>4853</v>
      </c>
      <c r="P2370" s="26"/>
      <c r="Q2370" s="25" t="s">
        <v>10</v>
      </c>
      <c r="R2370" s="25" t="s">
        <v>47</v>
      </c>
    </row>
    <row r="2371" spans="14:18" x14ac:dyDescent="0.25">
      <c r="N2371" s="27" t="s">
        <v>4854</v>
      </c>
      <c r="O2371" s="27" t="s">
        <v>4855</v>
      </c>
      <c r="P2371" s="28"/>
      <c r="Q2371" s="27" t="s">
        <v>4485</v>
      </c>
      <c r="R2371" s="27" t="s">
        <v>339</v>
      </c>
    </row>
    <row r="2372" spans="14:18" x14ac:dyDescent="0.25">
      <c r="N2372" s="25" t="s">
        <v>4856</v>
      </c>
      <c r="O2372" s="25" t="s">
        <v>4857</v>
      </c>
      <c r="P2372" s="26"/>
      <c r="Q2372" s="25" t="s">
        <v>1240</v>
      </c>
      <c r="R2372" s="25" t="s">
        <v>350</v>
      </c>
    </row>
    <row r="2373" spans="14:18" x14ac:dyDescent="0.25">
      <c r="N2373" s="27" t="s">
        <v>4858</v>
      </c>
      <c r="O2373" s="27" t="s">
        <v>4859</v>
      </c>
      <c r="P2373" s="28"/>
      <c r="Q2373" s="27" t="s">
        <v>1240</v>
      </c>
      <c r="R2373" s="27" t="s">
        <v>350</v>
      </c>
    </row>
    <row r="2374" spans="14:18" x14ac:dyDescent="0.25">
      <c r="N2374" s="25" t="s">
        <v>4860</v>
      </c>
      <c r="O2374" s="25" t="s">
        <v>4861</v>
      </c>
      <c r="P2374" s="26"/>
      <c r="Q2374" s="25" t="s">
        <v>1240</v>
      </c>
      <c r="R2374" s="25" t="s">
        <v>350</v>
      </c>
    </row>
    <row r="2375" spans="14:18" x14ac:dyDescent="0.25">
      <c r="N2375" s="27" t="s">
        <v>4862</v>
      </c>
      <c r="O2375" s="27" t="s">
        <v>4863</v>
      </c>
      <c r="P2375" s="28"/>
      <c r="Q2375" s="27" t="s">
        <v>159</v>
      </c>
      <c r="R2375" s="27" t="s">
        <v>350</v>
      </c>
    </row>
    <row r="2376" spans="14:18" x14ac:dyDescent="0.25">
      <c r="N2376" s="25" t="s">
        <v>4864</v>
      </c>
      <c r="O2376" s="25" t="s">
        <v>4865</v>
      </c>
      <c r="P2376" s="26"/>
      <c r="Q2376" s="25" t="s">
        <v>4866</v>
      </c>
      <c r="R2376" s="25" t="s">
        <v>348</v>
      </c>
    </row>
    <row r="2377" spans="14:18" x14ac:dyDescent="0.25">
      <c r="N2377" s="27" t="s">
        <v>4867</v>
      </c>
      <c r="O2377" s="27" t="s">
        <v>4868</v>
      </c>
      <c r="P2377" s="28"/>
      <c r="Q2377" s="27" t="s">
        <v>4866</v>
      </c>
      <c r="R2377" s="27" t="s">
        <v>348</v>
      </c>
    </row>
    <row r="2378" spans="14:18" x14ac:dyDescent="0.25">
      <c r="N2378" s="25" t="s">
        <v>4869</v>
      </c>
      <c r="O2378" s="25" t="s">
        <v>4870</v>
      </c>
      <c r="P2378" s="26"/>
      <c r="Q2378" s="25" t="s">
        <v>3608</v>
      </c>
      <c r="R2378" s="25" t="s">
        <v>47</v>
      </c>
    </row>
    <row r="2379" spans="14:18" x14ac:dyDescent="0.25">
      <c r="N2379" s="27" t="s">
        <v>4871</v>
      </c>
      <c r="O2379" s="27" t="s">
        <v>4872</v>
      </c>
      <c r="P2379" s="28"/>
      <c r="Q2379" s="27" t="s">
        <v>193</v>
      </c>
      <c r="R2379" s="27" t="s">
        <v>350</v>
      </c>
    </row>
    <row r="2380" spans="14:18" x14ac:dyDescent="0.25">
      <c r="N2380" s="25" t="s">
        <v>4873</v>
      </c>
      <c r="O2380" s="25" t="s">
        <v>4874</v>
      </c>
      <c r="P2380" s="26"/>
      <c r="Q2380" s="25" t="s">
        <v>4875</v>
      </c>
      <c r="R2380" s="25" t="s">
        <v>350</v>
      </c>
    </row>
    <row r="2381" spans="14:18" x14ac:dyDescent="0.25">
      <c r="N2381" s="27" t="s">
        <v>4876</v>
      </c>
      <c r="O2381" s="27" t="s">
        <v>4877</v>
      </c>
      <c r="P2381" s="28"/>
      <c r="Q2381" s="27" t="s">
        <v>450</v>
      </c>
      <c r="R2381" s="27" t="s">
        <v>351</v>
      </c>
    </row>
    <row r="2382" spans="14:18" x14ac:dyDescent="0.25">
      <c r="N2382" s="25" t="s">
        <v>4878</v>
      </c>
      <c r="O2382" s="25" t="s">
        <v>4879</v>
      </c>
      <c r="P2382" s="26"/>
      <c r="Q2382" s="25" t="s">
        <v>33</v>
      </c>
      <c r="R2382" s="25" t="s">
        <v>349</v>
      </c>
    </row>
    <row r="2383" spans="14:18" x14ac:dyDescent="0.25">
      <c r="N2383" s="27" t="s">
        <v>4880</v>
      </c>
      <c r="O2383" s="27" t="s">
        <v>4881</v>
      </c>
      <c r="P2383" s="28"/>
      <c r="Q2383" s="27" t="s">
        <v>33</v>
      </c>
      <c r="R2383" s="27" t="s">
        <v>349</v>
      </c>
    </row>
    <row r="2384" spans="14:18" x14ac:dyDescent="0.25">
      <c r="N2384" s="25" t="s">
        <v>4882</v>
      </c>
      <c r="O2384" s="25" t="s">
        <v>4883</v>
      </c>
      <c r="P2384" s="26"/>
      <c r="Q2384" s="25" t="s">
        <v>3697</v>
      </c>
      <c r="R2384" s="25" t="s">
        <v>47</v>
      </c>
    </row>
    <row r="2385" spans="14:18" x14ac:dyDescent="0.25">
      <c r="N2385" s="27" t="s">
        <v>4884</v>
      </c>
      <c r="O2385" s="27" t="s">
        <v>4885</v>
      </c>
      <c r="P2385" s="28"/>
      <c r="Q2385" s="27" t="s">
        <v>3697</v>
      </c>
      <c r="R2385" s="27" t="s">
        <v>47</v>
      </c>
    </row>
    <row r="2386" spans="14:18" x14ac:dyDescent="0.25">
      <c r="N2386" s="25" t="s">
        <v>4886</v>
      </c>
      <c r="O2386" s="25" t="s">
        <v>4887</v>
      </c>
      <c r="P2386" s="26"/>
      <c r="Q2386" s="25" t="s">
        <v>65</v>
      </c>
      <c r="R2386" s="25" t="s">
        <v>350</v>
      </c>
    </row>
    <row r="2387" spans="14:18" x14ac:dyDescent="0.25">
      <c r="N2387" s="27" t="s">
        <v>4888</v>
      </c>
      <c r="O2387" s="27" t="s">
        <v>4889</v>
      </c>
      <c r="P2387" s="28"/>
      <c r="Q2387" s="27" t="s">
        <v>65</v>
      </c>
      <c r="R2387" s="27" t="s">
        <v>350</v>
      </c>
    </row>
    <row r="2388" spans="14:18" x14ac:dyDescent="0.25">
      <c r="N2388" s="25" t="s">
        <v>4890</v>
      </c>
      <c r="O2388" s="25" t="s">
        <v>4891</v>
      </c>
      <c r="P2388" s="26"/>
      <c r="Q2388" s="25" t="s">
        <v>33</v>
      </c>
      <c r="R2388" s="25" t="s">
        <v>349</v>
      </c>
    </row>
    <row r="2389" spans="14:18" x14ac:dyDescent="0.25">
      <c r="N2389" s="27" t="s">
        <v>4892</v>
      </c>
      <c r="O2389" s="27" t="s">
        <v>4893</v>
      </c>
      <c r="P2389" s="28"/>
      <c r="Q2389" s="27" t="s">
        <v>10</v>
      </c>
      <c r="R2389" s="27" t="s">
        <v>351</v>
      </c>
    </row>
    <row r="2390" spans="14:18" x14ac:dyDescent="0.25">
      <c r="N2390" s="25" t="s">
        <v>4894</v>
      </c>
      <c r="O2390" s="25" t="s">
        <v>4895</v>
      </c>
      <c r="P2390" s="26"/>
      <c r="Q2390" s="25" t="s">
        <v>21</v>
      </c>
      <c r="R2390" s="25" t="s">
        <v>348</v>
      </c>
    </row>
    <row r="2391" spans="14:18" x14ac:dyDescent="0.25">
      <c r="N2391" s="27" t="s">
        <v>4896</v>
      </c>
      <c r="O2391" s="27" t="s">
        <v>4897</v>
      </c>
      <c r="P2391" s="28"/>
      <c r="Q2391" s="27" t="s">
        <v>10</v>
      </c>
      <c r="R2391" s="27" t="s">
        <v>351</v>
      </c>
    </row>
    <row r="2392" spans="14:18" x14ac:dyDescent="0.25">
      <c r="N2392" s="25" t="s">
        <v>4898</v>
      </c>
      <c r="O2392" s="25" t="s">
        <v>4899</v>
      </c>
      <c r="P2392" s="26"/>
      <c r="Q2392" s="25" t="s">
        <v>585</v>
      </c>
      <c r="R2392" s="25" t="s">
        <v>351</v>
      </c>
    </row>
    <row r="2393" spans="14:18" x14ac:dyDescent="0.25">
      <c r="N2393" s="27" t="s">
        <v>4900</v>
      </c>
      <c r="O2393" s="27" t="s">
        <v>4901</v>
      </c>
      <c r="P2393" s="28"/>
      <c r="Q2393" s="27" t="s">
        <v>585</v>
      </c>
      <c r="R2393" s="27" t="s">
        <v>351</v>
      </c>
    </row>
    <row r="2394" spans="14:18" x14ac:dyDescent="0.25">
      <c r="N2394" s="25" t="s">
        <v>4902</v>
      </c>
      <c r="O2394" s="25" t="s">
        <v>4903</v>
      </c>
      <c r="P2394" s="26"/>
      <c r="Q2394" s="25" t="s">
        <v>585</v>
      </c>
      <c r="R2394" s="25" t="s">
        <v>351</v>
      </c>
    </row>
    <row r="2395" spans="14:18" x14ac:dyDescent="0.25">
      <c r="N2395" s="27" t="s">
        <v>4904</v>
      </c>
      <c r="O2395" s="27" t="s">
        <v>4905</v>
      </c>
      <c r="P2395" s="28"/>
      <c r="Q2395" s="27" t="s">
        <v>585</v>
      </c>
      <c r="R2395" s="27" t="s">
        <v>351</v>
      </c>
    </row>
    <row r="2396" spans="14:18" x14ac:dyDescent="0.25">
      <c r="N2396" s="25" t="s">
        <v>4906</v>
      </c>
      <c r="O2396" s="25" t="s">
        <v>4907</v>
      </c>
      <c r="P2396" s="26"/>
      <c r="Q2396" s="25" t="s">
        <v>585</v>
      </c>
      <c r="R2396" s="25" t="s">
        <v>351</v>
      </c>
    </row>
    <row r="2397" spans="14:18" x14ac:dyDescent="0.25">
      <c r="N2397" s="27" t="s">
        <v>4908</v>
      </c>
      <c r="O2397" s="27" t="s">
        <v>4909</v>
      </c>
      <c r="P2397" s="28"/>
      <c r="Q2397" s="27" t="s">
        <v>10</v>
      </c>
      <c r="R2397" s="27" t="s">
        <v>351</v>
      </c>
    </row>
    <row r="2398" spans="14:18" x14ac:dyDescent="0.25">
      <c r="N2398" s="25" t="s">
        <v>4910</v>
      </c>
      <c r="O2398" s="25" t="s">
        <v>4911</v>
      </c>
      <c r="P2398" s="26"/>
      <c r="Q2398" s="25" t="s">
        <v>100</v>
      </c>
      <c r="R2398" s="25" t="s">
        <v>350</v>
      </c>
    </row>
    <row r="2399" spans="14:18" x14ac:dyDescent="0.25">
      <c r="N2399" s="27" t="s">
        <v>4912</v>
      </c>
      <c r="O2399" s="27" t="s">
        <v>4913</v>
      </c>
      <c r="P2399" s="28"/>
      <c r="Q2399" s="27" t="s">
        <v>100</v>
      </c>
      <c r="R2399" s="27" t="s">
        <v>349</v>
      </c>
    </row>
    <row r="2400" spans="14:18" x14ac:dyDescent="0.25">
      <c r="N2400" s="25" t="s">
        <v>4914</v>
      </c>
      <c r="O2400" s="25" t="s">
        <v>4915</v>
      </c>
      <c r="P2400" s="26"/>
      <c r="Q2400" s="25" t="s">
        <v>100</v>
      </c>
      <c r="R2400" s="25" t="s">
        <v>350</v>
      </c>
    </row>
    <row r="2401" spans="14:18" x14ac:dyDescent="0.25">
      <c r="N2401" s="27" t="s">
        <v>4916</v>
      </c>
      <c r="O2401" s="27" t="s">
        <v>4917</v>
      </c>
      <c r="P2401" s="28"/>
      <c r="Q2401" s="27" t="s">
        <v>21</v>
      </c>
      <c r="R2401" s="27" t="s">
        <v>348</v>
      </c>
    </row>
    <row r="2402" spans="14:18" x14ac:dyDescent="0.25">
      <c r="N2402" s="25" t="s">
        <v>4918</v>
      </c>
      <c r="O2402" s="25" t="s">
        <v>4919</v>
      </c>
      <c r="P2402" s="26"/>
      <c r="Q2402" s="25" t="s">
        <v>21</v>
      </c>
      <c r="R2402" s="25" t="s">
        <v>348</v>
      </c>
    </row>
    <row r="2403" spans="14:18" x14ac:dyDescent="0.25">
      <c r="N2403" s="27" t="s">
        <v>4920</v>
      </c>
      <c r="O2403" s="27" t="s">
        <v>4921</v>
      </c>
      <c r="P2403" s="28"/>
      <c r="Q2403" s="27" t="s">
        <v>585</v>
      </c>
      <c r="R2403" s="27" t="s">
        <v>351</v>
      </c>
    </row>
    <row r="2404" spans="14:18" x14ac:dyDescent="0.25">
      <c r="N2404" s="25" t="s">
        <v>4922</v>
      </c>
      <c r="O2404" s="25" t="s">
        <v>4923</v>
      </c>
      <c r="P2404" s="26"/>
      <c r="Q2404" s="25" t="s">
        <v>21</v>
      </c>
      <c r="R2404" s="25" t="s">
        <v>348</v>
      </c>
    </row>
    <row r="2405" spans="14:18" x14ac:dyDescent="0.25">
      <c r="N2405" s="27" t="s">
        <v>4924</v>
      </c>
      <c r="O2405" s="27" t="s">
        <v>4925</v>
      </c>
      <c r="P2405" s="28"/>
      <c r="Q2405" s="27" t="s">
        <v>3291</v>
      </c>
      <c r="R2405" s="27" t="s">
        <v>350</v>
      </c>
    </row>
    <row r="2406" spans="14:18" x14ac:dyDescent="0.25">
      <c r="N2406" s="25" t="s">
        <v>4926</v>
      </c>
      <c r="O2406" s="25" t="s">
        <v>4927</v>
      </c>
      <c r="P2406" s="26"/>
      <c r="Q2406" s="25" t="s">
        <v>21</v>
      </c>
      <c r="R2406" s="25" t="s">
        <v>348</v>
      </c>
    </row>
    <row r="2407" spans="14:18" x14ac:dyDescent="0.25">
      <c r="N2407" s="27" t="s">
        <v>4928</v>
      </c>
      <c r="O2407" s="27" t="s">
        <v>4929</v>
      </c>
      <c r="P2407" s="28"/>
      <c r="Q2407" s="27" t="s">
        <v>21</v>
      </c>
      <c r="R2407" s="27" t="s">
        <v>348</v>
      </c>
    </row>
    <row r="2408" spans="14:18" x14ac:dyDescent="0.25">
      <c r="N2408" s="25" t="s">
        <v>4930</v>
      </c>
      <c r="O2408" s="25" t="s">
        <v>4931</v>
      </c>
      <c r="P2408" s="26"/>
      <c r="Q2408" s="25" t="s">
        <v>21</v>
      </c>
      <c r="R2408" s="25" t="s">
        <v>348</v>
      </c>
    </row>
    <row r="2409" spans="14:18" x14ac:dyDescent="0.25">
      <c r="N2409" s="27" t="s">
        <v>4932</v>
      </c>
      <c r="O2409" s="27" t="s">
        <v>4933</v>
      </c>
      <c r="P2409" s="28"/>
      <c r="Q2409" s="27" t="s">
        <v>21</v>
      </c>
      <c r="R2409" s="27" t="s">
        <v>348</v>
      </c>
    </row>
    <row r="2410" spans="14:18" x14ac:dyDescent="0.25">
      <c r="N2410" s="25" t="s">
        <v>4934</v>
      </c>
      <c r="O2410" s="25" t="s">
        <v>4935</v>
      </c>
      <c r="P2410" s="26"/>
      <c r="Q2410" s="25" t="s">
        <v>33</v>
      </c>
      <c r="R2410" s="25" t="s">
        <v>348</v>
      </c>
    </row>
    <row r="2411" spans="14:18" x14ac:dyDescent="0.25">
      <c r="N2411" s="27" t="s">
        <v>4936</v>
      </c>
      <c r="O2411" s="27" t="s">
        <v>4937</v>
      </c>
      <c r="P2411" s="28"/>
      <c r="Q2411" s="27" t="s">
        <v>4938</v>
      </c>
      <c r="R2411" s="27" t="s">
        <v>348</v>
      </c>
    </row>
    <row r="2412" spans="14:18" x14ac:dyDescent="0.25">
      <c r="N2412" s="25" t="s">
        <v>4939</v>
      </c>
      <c r="O2412" s="25" t="s">
        <v>4940</v>
      </c>
      <c r="P2412" s="26">
        <v>42510</v>
      </c>
      <c r="Q2412" s="25" t="s">
        <v>159</v>
      </c>
      <c r="R2412" s="25" t="s">
        <v>47</v>
      </c>
    </row>
    <row r="2413" spans="14:18" x14ac:dyDescent="0.25">
      <c r="N2413" s="27" t="s">
        <v>4941</v>
      </c>
      <c r="O2413" s="27" t="s">
        <v>4942</v>
      </c>
      <c r="P2413" s="28">
        <v>42511</v>
      </c>
      <c r="Q2413" s="27" t="s">
        <v>159</v>
      </c>
      <c r="R2413" s="27" t="s">
        <v>47</v>
      </c>
    </row>
    <row r="2414" spans="14:18" x14ac:dyDescent="0.25">
      <c r="N2414" s="25" t="s">
        <v>4943</v>
      </c>
      <c r="O2414" s="25" t="s">
        <v>4944</v>
      </c>
      <c r="P2414" s="26">
        <v>42512</v>
      </c>
      <c r="Q2414" s="25" t="s">
        <v>159</v>
      </c>
      <c r="R2414" s="25" t="s">
        <v>47</v>
      </c>
    </row>
    <row r="2415" spans="14:18" x14ac:dyDescent="0.25">
      <c r="N2415" s="27" t="s">
        <v>4945</v>
      </c>
      <c r="O2415" s="27" t="s">
        <v>4946</v>
      </c>
      <c r="P2415" s="28">
        <v>42513</v>
      </c>
      <c r="Q2415" s="27" t="s">
        <v>159</v>
      </c>
      <c r="R2415" s="27" t="s">
        <v>47</v>
      </c>
    </row>
    <row r="2416" spans="14:18" x14ac:dyDescent="0.25">
      <c r="N2416" s="25" t="s">
        <v>4947</v>
      </c>
      <c r="O2416" s="25" t="s">
        <v>4948</v>
      </c>
      <c r="P2416" s="26">
        <v>42514</v>
      </c>
      <c r="Q2416" s="25" t="s">
        <v>159</v>
      </c>
      <c r="R2416" s="25" t="s">
        <v>47</v>
      </c>
    </row>
    <row r="2417" spans="14:18" x14ac:dyDescent="0.25">
      <c r="N2417" s="27" t="s">
        <v>4949</v>
      </c>
      <c r="O2417" s="27" t="s">
        <v>4950</v>
      </c>
      <c r="P2417" s="28">
        <v>42574</v>
      </c>
      <c r="Q2417" s="27" t="s">
        <v>122</v>
      </c>
      <c r="R2417" s="27" t="s">
        <v>339</v>
      </c>
    </row>
    <row r="2418" spans="14:18" x14ac:dyDescent="0.25">
      <c r="N2418" s="25" t="s">
        <v>4951</v>
      </c>
      <c r="O2418" s="25" t="s">
        <v>4952</v>
      </c>
      <c r="P2418" s="26">
        <v>42574</v>
      </c>
      <c r="Q2418" s="25" t="s">
        <v>122</v>
      </c>
      <c r="R2418" s="25" t="s">
        <v>339</v>
      </c>
    </row>
    <row r="2419" spans="14:18" x14ac:dyDescent="0.25">
      <c r="N2419" s="27" t="s">
        <v>4953</v>
      </c>
      <c r="O2419" s="27" t="s">
        <v>4954</v>
      </c>
      <c r="P2419" s="28">
        <v>42574</v>
      </c>
      <c r="Q2419" s="27" t="s">
        <v>122</v>
      </c>
      <c r="R2419" s="27" t="s">
        <v>339</v>
      </c>
    </row>
    <row r="2420" spans="14:18" x14ac:dyDescent="0.25">
      <c r="N2420" s="25" t="s">
        <v>4955</v>
      </c>
      <c r="O2420" s="25" t="s">
        <v>4956</v>
      </c>
      <c r="P2420" s="26">
        <v>42574</v>
      </c>
      <c r="Q2420" s="25" t="s">
        <v>122</v>
      </c>
      <c r="R2420" s="25" t="s">
        <v>339</v>
      </c>
    </row>
    <row r="2421" spans="14:18" x14ac:dyDescent="0.25">
      <c r="N2421" s="27" t="s">
        <v>4957</v>
      </c>
      <c r="O2421" s="27" t="s">
        <v>4958</v>
      </c>
      <c r="P2421" s="28">
        <v>42587</v>
      </c>
      <c r="Q2421" s="27" t="s">
        <v>122</v>
      </c>
      <c r="R2421" s="27" t="s">
        <v>339</v>
      </c>
    </row>
    <row r="2422" spans="14:18" x14ac:dyDescent="0.25">
      <c r="N2422" s="25" t="s">
        <v>569</v>
      </c>
      <c r="O2422" s="25" t="s">
        <v>570</v>
      </c>
      <c r="P2422" s="26">
        <v>42587</v>
      </c>
      <c r="Q2422" s="25" t="s">
        <v>122</v>
      </c>
      <c r="R2422" s="25" t="s">
        <v>339</v>
      </c>
    </row>
    <row r="2423" spans="14:18" x14ac:dyDescent="0.25">
      <c r="N2423" s="27" t="s">
        <v>4959</v>
      </c>
      <c r="O2423" s="27" t="s">
        <v>4960</v>
      </c>
      <c r="P2423" s="28">
        <v>42587</v>
      </c>
      <c r="Q2423" s="27" t="s">
        <v>122</v>
      </c>
      <c r="R2423" s="27" t="s">
        <v>339</v>
      </c>
    </row>
    <row r="2424" spans="14:18" x14ac:dyDescent="0.25">
      <c r="N2424" s="25" t="s">
        <v>4961</v>
      </c>
      <c r="O2424" s="25" t="s">
        <v>4962</v>
      </c>
      <c r="P2424" s="26">
        <v>42587</v>
      </c>
      <c r="Q2424" s="25" t="s">
        <v>33</v>
      </c>
      <c r="R2424" s="25" t="s">
        <v>339</v>
      </c>
    </row>
    <row r="2425" spans="14:18" x14ac:dyDescent="0.25">
      <c r="N2425" s="27" t="s">
        <v>4963</v>
      </c>
      <c r="O2425" s="27" t="s">
        <v>4964</v>
      </c>
      <c r="P2425" s="28">
        <v>42602</v>
      </c>
      <c r="Q2425" s="28" t="s">
        <v>122</v>
      </c>
      <c r="R2425" s="27" t="s">
        <v>350</v>
      </c>
    </row>
    <row r="2426" spans="14:18" x14ac:dyDescent="0.25">
      <c r="N2426" s="25" t="s">
        <v>4965</v>
      </c>
      <c r="O2426" s="25" t="s">
        <v>4966</v>
      </c>
      <c r="P2426" s="26">
        <v>42602</v>
      </c>
      <c r="Q2426" s="26" t="s">
        <v>122</v>
      </c>
      <c r="R2426" s="25" t="s">
        <v>350</v>
      </c>
    </row>
    <row r="2427" spans="14:18" x14ac:dyDescent="0.25">
      <c r="N2427" s="27" t="s">
        <v>4967</v>
      </c>
      <c r="O2427" s="27" t="s">
        <v>4968</v>
      </c>
      <c r="P2427" s="28">
        <v>42623</v>
      </c>
      <c r="Q2427" s="27" t="s">
        <v>122</v>
      </c>
      <c r="R2427" s="27" t="s">
        <v>339</v>
      </c>
    </row>
    <row r="2428" spans="14:18" x14ac:dyDescent="0.25">
      <c r="N2428" s="25" t="s">
        <v>4969</v>
      </c>
      <c r="O2428" s="25" t="s">
        <v>4970</v>
      </c>
      <c r="P2428" s="26">
        <v>42623</v>
      </c>
      <c r="Q2428" s="25" t="s">
        <v>122</v>
      </c>
      <c r="R2428" s="25" t="s">
        <v>339</v>
      </c>
    </row>
    <row r="2429" spans="14:18" x14ac:dyDescent="0.25">
      <c r="N2429" s="27" t="s">
        <v>4971</v>
      </c>
      <c r="O2429" s="27" t="s">
        <v>416</v>
      </c>
      <c r="P2429" s="28">
        <v>42623</v>
      </c>
      <c r="Q2429" s="27" t="s">
        <v>122</v>
      </c>
      <c r="R2429" s="27" t="s">
        <v>339</v>
      </c>
    </row>
    <row r="2430" spans="14:18" x14ac:dyDescent="0.25">
      <c r="N2430" s="25" t="s">
        <v>4972</v>
      </c>
      <c r="O2430" s="25" t="s">
        <v>4973</v>
      </c>
      <c r="P2430" s="26">
        <v>42623</v>
      </c>
      <c r="Q2430" s="25" t="s">
        <v>122</v>
      </c>
      <c r="R2430" s="25" t="s">
        <v>339</v>
      </c>
    </row>
    <row r="2431" spans="14:18" x14ac:dyDescent="0.25">
      <c r="N2431" s="27" t="s">
        <v>4974</v>
      </c>
      <c r="O2431" s="27" t="s">
        <v>381</v>
      </c>
      <c r="P2431" s="28">
        <v>42623</v>
      </c>
      <c r="Q2431" s="27" t="s">
        <v>122</v>
      </c>
      <c r="R2431" s="27" t="s">
        <v>339</v>
      </c>
    </row>
    <row r="2432" spans="14:18" x14ac:dyDescent="0.25">
      <c r="N2432" s="25" t="s">
        <v>4975</v>
      </c>
      <c r="O2432" s="25" t="s">
        <v>4976</v>
      </c>
      <c r="P2432" s="26">
        <v>42623</v>
      </c>
      <c r="Q2432" s="25" t="s">
        <v>268</v>
      </c>
      <c r="R2432" s="25" t="s">
        <v>47</v>
      </c>
    </row>
    <row r="2433" spans="14:18" x14ac:dyDescent="0.25">
      <c r="N2433" s="27" t="s">
        <v>4977</v>
      </c>
      <c r="O2433" s="27" t="s">
        <v>4978</v>
      </c>
      <c r="P2433" s="28">
        <v>42623</v>
      </c>
      <c r="Q2433" s="27" t="s">
        <v>268</v>
      </c>
      <c r="R2433" s="27" t="s">
        <v>47</v>
      </c>
    </row>
    <row r="2434" spans="14:18" x14ac:dyDescent="0.25">
      <c r="N2434" s="25" t="s">
        <v>4979</v>
      </c>
      <c r="O2434" s="25" t="s">
        <v>4980</v>
      </c>
      <c r="P2434" s="26">
        <v>42623</v>
      </c>
      <c r="Q2434" s="25" t="s">
        <v>268</v>
      </c>
      <c r="R2434" s="25" t="s">
        <v>47</v>
      </c>
    </row>
    <row r="2435" spans="14:18" x14ac:dyDescent="0.25">
      <c r="N2435" s="27" t="s">
        <v>4981</v>
      </c>
      <c r="O2435" s="27" t="s">
        <v>4982</v>
      </c>
      <c r="P2435" s="28">
        <v>42623</v>
      </c>
      <c r="Q2435" s="27" t="s">
        <v>268</v>
      </c>
      <c r="R2435" s="27" t="s">
        <v>47</v>
      </c>
    </row>
    <row r="2436" spans="14:18" x14ac:dyDescent="0.25">
      <c r="N2436" s="25" t="s">
        <v>4983</v>
      </c>
      <c r="O2436" s="25" t="s">
        <v>4984</v>
      </c>
      <c r="P2436" s="26">
        <v>42623</v>
      </c>
      <c r="Q2436" s="25" t="s">
        <v>268</v>
      </c>
      <c r="R2436" s="25" t="s">
        <v>47</v>
      </c>
    </row>
    <row r="2437" spans="14:18" x14ac:dyDescent="0.25">
      <c r="N2437" s="27" t="s">
        <v>4985</v>
      </c>
      <c r="O2437" s="27" t="s">
        <v>4986</v>
      </c>
      <c r="P2437" s="28">
        <v>42623</v>
      </c>
      <c r="Q2437" s="27" t="s">
        <v>268</v>
      </c>
      <c r="R2437" s="27" t="s">
        <v>47</v>
      </c>
    </row>
    <row r="2438" spans="14:18" x14ac:dyDescent="0.25">
      <c r="N2438" s="25" t="s">
        <v>4987</v>
      </c>
      <c r="O2438" s="25" t="s">
        <v>4988</v>
      </c>
      <c r="P2438" s="26">
        <v>42623</v>
      </c>
      <c r="Q2438" s="25" t="s">
        <v>268</v>
      </c>
      <c r="R2438" s="25" t="s">
        <v>47</v>
      </c>
    </row>
    <row r="2439" spans="14:18" x14ac:dyDescent="0.25">
      <c r="N2439" s="27" t="s">
        <v>4989</v>
      </c>
      <c r="O2439" s="27" t="s">
        <v>4990</v>
      </c>
      <c r="P2439" s="28">
        <v>42623</v>
      </c>
      <c r="Q2439" s="27" t="s">
        <v>268</v>
      </c>
      <c r="R2439" s="27" t="s">
        <v>47</v>
      </c>
    </row>
    <row r="2440" spans="14:18" x14ac:dyDescent="0.25">
      <c r="N2440" s="25" t="s">
        <v>4991</v>
      </c>
      <c r="O2440" s="25" t="s">
        <v>4992</v>
      </c>
      <c r="P2440" s="26">
        <v>42623</v>
      </c>
      <c r="Q2440" s="25" t="s">
        <v>268</v>
      </c>
      <c r="R2440" s="25" t="s">
        <v>47</v>
      </c>
    </row>
    <row r="2441" spans="14:18" x14ac:dyDescent="0.25">
      <c r="N2441" s="27" t="s">
        <v>4993</v>
      </c>
      <c r="O2441" s="27" t="s">
        <v>4994</v>
      </c>
      <c r="P2441" s="28">
        <v>42623</v>
      </c>
      <c r="Q2441" s="27" t="s">
        <v>268</v>
      </c>
      <c r="R2441" s="27" t="s">
        <v>47</v>
      </c>
    </row>
    <row r="2442" spans="14:18" x14ac:dyDescent="0.25">
      <c r="N2442" s="25" t="s">
        <v>4995</v>
      </c>
      <c r="O2442" s="25" t="s">
        <v>4996</v>
      </c>
      <c r="P2442" s="26">
        <v>42623</v>
      </c>
      <c r="Q2442" s="25" t="s">
        <v>268</v>
      </c>
      <c r="R2442" s="25" t="s">
        <v>47</v>
      </c>
    </row>
    <row r="2443" spans="14:18" x14ac:dyDescent="0.25">
      <c r="N2443" s="27" t="s">
        <v>4997</v>
      </c>
      <c r="O2443" s="27" t="s">
        <v>2276</v>
      </c>
      <c r="P2443" s="28">
        <v>42623</v>
      </c>
      <c r="Q2443" s="27" t="s">
        <v>122</v>
      </c>
      <c r="R2443" s="27" t="s">
        <v>349</v>
      </c>
    </row>
    <row r="2444" spans="14:18" x14ac:dyDescent="0.25">
      <c r="N2444" s="25" t="s">
        <v>4998</v>
      </c>
      <c r="O2444" s="25" t="s">
        <v>4999</v>
      </c>
      <c r="P2444" s="26">
        <v>42639</v>
      </c>
      <c r="Q2444" s="25" t="s">
        <v>122</v>
      </c>
      <c r="R2444" s="25" t="s">
        <v>339</v>
      </c>
    </row>
    <row r="2445" spans="14:18" x14ac:dyDescent="0.25">
      <c r="N2445" s="27" t="s">
        <v>5000</v>
      </c>
      <c r="O2445" s="27" t="s">
        <v>5001</v>
      </c>
      <c r="P2445" s="28">
        <v>42639</v>
      </c>
      <c r="Q2445" s="27" t="s">
        <v>122</v>
      </c>
      <c r="R2445" s="27" t="s">
        <v>339</v>
      </c>
    </row>
    <row r="2446" spans="14:18" x14ac:dyDescent="0.25">
      <c r="N2446" s="25" t="s">
        <v>5002</v>
      </c>
      <c r="O2446" s="25" t="s">
        <v>5003</v>
      </c>
      <c r="P2446" s="26">
        <v>42639</v>
      </c>
      <c r="Q2446" s="25" t="s">
        <v>33</v>
      </c>
      <c r="R2446" s="25" t="s">
        <v>350</v>
      </c>
    </row>
    <row r="2447" spans="14:18" x14ac:dyDescent="0.25">
      <c r="N2447" s="27" t="s">
        <v>5004</v>
      </c>
      <c r="O2447" s="35" t="s">
        <v>5005</v>
      </c>
      <c r="P2447" s="28">
        <v>42660</v>
      </c>
      <c r="Q2447" s="27" t="s">
        <v>122</v>
      </c>
      <c r="R2447" s="27" t="s">
        <v>47</v>
      </c>
    </row>
    <row r="2448" spans="14:18" x14ac:dyDescent="0.25">
      <c r="N2448" s="25" t="s">
        <v>5006</v>
      </c>
      <c r="O2448" s="36" t="s">
        <v>5007</v>
      </c>
      <c r="P2448" s="26">
        <v>42660</v>
      </c>
      <c r="Q2448" s="25" t="s">
        <v>122</v>
      </c>
      <c r="R2448" s="25" t="s">
        <v>348</v>
      </c>
    </row>
    <row r="2449" spans="14:18" x14ac:dyDescent="0.25">
      <c r="N2449" s="27" t="s">
        <v>5008</v>
      </c>
      <c r="O2449" s="27" t="s">
        <v>3017</v>
      </c>
      <c r="P2449" s="28">
        <v>42681</v>
      </c>
      <c r="Q2449" s="27" t="s">
        <v>122</v>
      </c>
      <c r="R2449" s="27" t="s">
        <v>339</v>
      </c>
    </row>
    <row r="2450" spans="14:18" x14ac:dyDescent="0.25">
      <c r="N2450" s="25" t="s">
        <v>5009</v>
      </c>
      <c r="O2450" s="25" t="s">
        <v>5010</v>
      </c>
      <c r="P2450" s="26">
        <v>42681</v>
      </c>
      <c r="Q2450" s="25" t="s">
        <v>4875</v>
      </c>
      <c r="R2450" s="25" t="s">
        <v>339</v>
      </c>
    </row>
    <row r="2451" spans="14:18" x14ac:dyDescent="0.25">
      <c r="N2451" s="27" t="s">
        <v>5011</v>
      </c>
      <c r="O2451" s="27" t="s">
        <v>5012</v>
      </c>
      <c r="P2451" s="28">
        <v>42681</v>
      </c>
      <c r="Q2451" s="27" t="s">
        <v>4875</v>
      </c>
      <c r="R2451" s="27" t="s">
        <v>339</v>
      </c>
    </row>
    <row r="2452" spans="14:18" x14ac:dyDescent="0.25">
      <c r="N2452" s="25" t="s">
        <v>5013</v>
      </c>
      <c r="O2452" s="25" t="s">
        <v>5014</v>
      </c>
      <c r="P2452" s="26">
        <v>42681</v>
      </c>
      <c r="Q2452" s="25" t="s">
        <v>4875</v>
      </c>
      <c r="R2452" s="25" t="s">
        <v>339</v>
      </c>
    </row>
    <row r="2453" spans="14:18" x14ac:dyDescent="0.25">
      <c r="N2453" s="27" t="s">
        <v>5015</v>
      </c>
      <c r="O2453" s="27" t="s">
        <v>5016</v>
      </c>
      <c r="P2453" s="28">
        <v>42681</v>
      </c>
      <c r="Q2453" s="27" t="s">
        <v>4875</v>
      </c>
      <c r="R2453" s="27" t="s">
        <v>339</v>
      </c>
    </row>
    <row r="2454" spans="14:18" x14ac:dyDescent="0.25">
      <c r="N2454" s="25" t="s">
        <v>5017</v>
      </c>
      <c r="O2454" s="25" t="s">
        <v>5018</v>
      </c>
      <c r="P2454" s="26">
        <v>42681</v>
      </c>
      <c r="Q2454" s="25" t="s">
        <v>122</v>
      </c>
      <c r="R2454" s="25" t="s">
        <v>350</v>
      </c>
    </row>
    <row r="2455" spans="14:18" x14ac:dyDescent="0.25">
      <c r="N2455" s="27" t="s">
        <v>5019</v>
      </c>
      <c r="O2455" s="27" t="s">
        <v>4668</v>
      </c>
      <c r="P2455" s="28">
        <v>42681</v>
      </c>
      <c r="Q2455" s="27" t="s">
        <v>122</v>
      </c>
      <c r="R2455" s="27" t="s">
        <v>350</v>
      </c>
    </row>
    <row r="2456" spans="14:18" x14ac:dyDescent="0.25">
      <c r="N2456" s="25" t="s">
        <v>5020</v>
      </c>
      <c r="O2456" s="25" t="s">
        <v>5021</v>
      </c>
      <c r="P2456" s="26">
        <v>42686</v>
      </c>
      <c r="Q2456" s="25" t="s">
        <v>17</v>
      </c>
      <c r="R2456" s="25" t="s">
        <v>350</v>
      </c>
    </row>
    <row r="2457" spans="14:18" x14ac:dyDescent="0.25">
      <c r="N2457" s="27" t="s">
        <v>5022</v>
      </c>
      <c r="O2457" s="27" t="s">
        <v>5023</v>
      </c>
      <c r="P2457" s="28">
        <v>42686</v>
      </c>
      <c r="Q2457" s="27" t="s">
        <v>50</v>
      </c>
      <c r="R2457" s="27" t="s">
        <v>350</v>
      </c>
    </row>
    <row r="2458" spans="14:18" x14ac:dyDescent="0.25">
      <c r="N2458" s="25" t="s">
        <v>5024</v>
      </c>
      <c r="O2458" s="25" t="s">
        <v>5025</v>
      </c>
      <c r="P2458" s="26">
        <v>42686</v>
      </c>
      <c r="Q2458" s="25" t="s">
        <v>159</v>
      </c>
      <c r="R2458" s="25" t="s">
        <v>350</v>
      </c>
    </row>
    <row r="2459" spans="14:18" x14ac:dyDescent="0.25">
      <c r="N2459" s="27" t="s">
        <v>5026</v>
      </c>
      <c r="O2459" s="27" t="s">
        <v>5027</v>
      </c>
      <c r="P2459" s="28">
        <v>42686</v>
      </c>
      <c r="Q2459" s="27" t="s">
        <v>1072</v>
      </c>
      <c r="R2459" s="27" t="s">
        <v>350</v>
      </c>
    </row>
    <row r="2460" spans="14:18" x14ac:dyDescent="0.25">
      <c r="N2460" s="25" t="s">
        <v>5028</v>
      </c>
      <c r="O2460" s="25" t="s">
        <v>5029</v>
      </c>
      <c r="P2460" s="26">
        <v>42686</v>
      </c>
      <c r="Q2460" s="25" t="s">
        <v>585</v>
      </c>
      <c r="R2460" s="25" t="s">
        <v>351</v>
      </c>
    </row>
    <row r="2461" spans="14:18" x14ac:dyDescent="0.25">
      <c r="N2461" s="27" t="s">
        <v>5030</v>
      </c>
      <c r="O2461" s="27" t="s">
        <v>5031</v>
      </c>
      <c r="P2461" s="28">
        <v>42686</v>
      </c>
      <c r="Q2461" s="27" t="s">
        <v>268</v>
      </c>
      <c r="R2461" s="27" t="s">
        <v>47</v>
      </c>
    </row>
    <row r="2462" spans="14:18" x14ac:dyDescent="0.25">
      <c r="N2462" s="25" t="s">
        <v>5032</v>
      </c>
      <c r="O2462" s="25" t="s">
        <v>5033</v>
      </c>
      <c r="P2462" s="26">
        <v>42686</v>
      </c>
      <c r="Q2462" s="25" t="s">
        <v>268</v>
      </c>
      <c r="R2462" s="25" t="s">
        <v>47</v>
      </c>
    </row>
    <row r="2463" spans="14:18" x14ac:dyDescent="0.25">
      <c r="N2463" s="27" t="s">
        <v>5034</v>
      </c>
      <c r="O2463" s="27" t="s">
        <v>5035</v>
      </c>
      <c r="P2463" s="28">
        <v>42686</v>
      </c>
      <c r="Q2463" s="27" t="s">
        <v>268</v>
      </c>
      <c r="R2463" s="27" t="s">
        <v>47</v>
      </c>
    </row>
    <row r="2464" spans="14:18" x14ac:dyDescent="0.25">
      <c r="N2464" s="25" t="s">
        <v>5036</v>
      </c>
      <c r="O2464" s="25" t="s">
        <v>5037</v>
      </c>
      <c r="P2464" s="26">
        <v>42686</v>
      </c>
      <c r="Q2464" s="25" t="s">
        <v>268</v>
      </c>
      <c r="R2464" s="25" t="s">
        <v>47</v>
      </c>
    </row>
    <row r="2465" spans="14:18" x14ac:dyDescent="0.25">
      <c r="N2465" s="27" t="s">
        <v>5038</v>
      </c>
      <c r="O2465" s="27" t="s">
        <v>5039</v>
      </c>
      <c r="P2465" s="28">
        <v>42686</v>
      </c>
      <c r="Q2465" s="27" t="s">
        <v>268</v>
      </c>
      <c r="R2465" s="27" t="s">
        <v>47</v>
      </c>
    </row>
    <row r="2466" spans="14:18" x14ac:dyDescent="0.25">
      <c r="N2466" s="37" t="s">
        <v>5040</v>
      </c>
      <c r="O2466" s="37" t="s">
        <v>5041</v>
      </c>
      <c r="P2466" s="38">
        <v>42686</v>
      </c>
      <c r="Q2466" s="37" t="s">
        <v>268</v>
      </c>
      <c r="R2466" s="37" t="s">
        <v>47</v>
      </c>
    </row>
    <row r="2467" spans="14:18" x14ac:dyDescent="0.25">
      <c r="N2467" s="19" t="s">
        <v>491</v>
      </c>
      <c r="O2467" s="19" t="s">
        <v>492</v>
      </c>
      <c r="Q2467" s="19" t="s">
        <v>61</v>
      </c>
      <c r="R2467" s="20" t="s">
        <v>339</v>
      </c>
    </row>
    <row r="2468" spans="14:18" x14ac:dyDescent="0.25">
      <c r="N2468" s="21" t="s">
        <v>5047</v>
      </c>
      <c r="O2468" s="21" t="s">
        <v>5048</v>
      </c>
      <c r="Q2468" s="21" t="s">
        <v>122</v>
      </c>
      <c r="R2468" s="21" t="s">
        <v>348</v>
      </c>
    </row>
    <row r="2469" spans="14:18" x14ac:dyDescent="0.25">
      <c r="N2469" t="s">
        <v>5043</v>
      </c>
      <c r="O2469" t="s">
        <v>5044</v>
      </c>
      <c r="Q2469" t="s">
        <v>34</v>
      </c>
      <c r="R2469" t="s">
        <v>339</v>
      </c>
    </row>
    <row r="2470" spans="14:18" x14ac:dyDescent="0.25">
      <c r="N2470" t="s">
        <v>5055</v>
      </c>
      <c r="O2470" t="s">
        <v>5056</v>
      </c>
      <c r="Q2470" t="s">
        <v>34</v>
      </c>
      <c r="R2470" t="s">
        <v>339</v>
      </c>
    </row>
    <row r="2471" spans="14:18" x14ac:dyDescent="0.25">
      <c r="N2471" s="21" t="s">
        <v>5049</v>
      </c>
      <c r="O2471" s="21" t="s">
        <v>5050</v>
      </c>
      <c r="R2471" t="s">
        <v>339</v>
      </c>
    </row>
    <row r="2472" spans="14:18" x14ac:dyDescent="0.25">
      <c r="N2472" s="19" t="s">
        <v>5059</v>
      </c>
      <c r="O2472" s="19" t="s">
        <v>5060</v>
      </c>
      <c r="Q2472" s="19" t="s">
        <v>34</v>
      </c>
      <c r="R2472" s="19" t="s">
        <v>339</v>
      </c>
    </row>
    <row r="2473" spans="14:18" x14ac:dyDescent="0.25">
      <c r="N2473" t="s">
        <v>5067</v>
      </c>
      <c r="O2473" t="s">
        <v>5068</v>
      </c>
      <c r="Q2473" t="s">
        <v>44</v>
      </c>
      <c r="R2473" t="s">
        <v>348</v>
      </c>
    </row>
    <row r="2474" spans="14:18" x14ac:dyDescent="0.25">
      <c r="N2474" t="s">
        <v>5069</v>
      </c>
      <c r="O2474" t="s">
        <v>5070</v>
      </c>
      <c r="Q2474" t="s">
        <v>268</v>
      </c>
      <c r="R2474" t="s">
        <v>47</v>
      </c>
    </row>
    <row r="2475" spans="14:18" x14ac:dyDescent="0.25">
      <c r="N2475" t="s">
        <v>5071</v>
      </c>
      <c r="O2475" t="s">
        <v>5072</v>
      </c>
      <c r="Q2475" t="s">
        <v>268</v>
      </c>
      <c r="R2475" t="s">
        <v>47</v>
      </c>
    </row>
    <row r="2476" spans="14:18" x14ac:dyDescent="0.25">
      <c r="N2476" s="19" t="s">
        <v>5073</v>
      </c>
      <c r="O2476" s="19" t="s">
        <v>5074</v>
      </c>
      <c r="Q2476" t="s">
        <v>268</v>
      </c>
      <c r="R2476" t="s">
        <v>47</v>
      </c>
    </row>
    <row r="2477" spans="14:18" x14ac:dyDescent="0.25">
      <c r="N2477" s="19" t="s">
        <v>5075</v>
      </c>
      <c r="O2477" s="19" t="s">
        <v>5076</v>
      </c>
      <c r="Q2477" s="19" t="s">
        <v>268</v>
      </c>
      <c r="R2477" s="19" t="s">
        <v>47</v>
      </c>
    </row>
    <row r="2478" spans="14:18" x14ac:dyDescent="0.25">
      <c r="N2478" s="21" t="s">
        <v>5077</v>
      </c>
      <c r="O2478" s="21" t="s">
        <v>5078</v>
      </c>
      <c r="Q2478" s="21" t="s">
        <v>268</v>
      </c>
      <c r="R2478" s="21" t="s">
        <v>47</v>
      </c>
    </row>
    <row r="2479" spans="14:18" x14ac:dyDescent="0.25">
      <c r="N2479" s="21" t="s">
        <v>5079</v>
      </c>
      <c r="O2479" s="21" t="s">
        <v>4799</v>
      </c>
      <c r="Q2479" s="21" t="s">
        <v>268</v>
      </c>
      <c r="R2479" s="21" t="s">
        <v>47</v>
      </c>
    </row>
    <row r="2480" spans="14:18" x14ac:dyDescent="0.25">
      <c r="N2480" s="19" t="s">
        <v>5080</v>
      </c>
      <c r="O2480" s="19" t="s">
        <v>4801</v>
      </c>
      <c r="Q2480" s="19" t="s">
        <v>268</v>
      </c>
      <c r="R2480" s="19" t="s">
        <v>47</v>
      </c>
    </row>
    <row r="2481" spans="14:18" x14ac:dyDescent="0.25">
      <c r="N2481" s="21" t="s">
        <v>5081</v>
      </c>
      <c r="O2481" s="21" t="s">
        <v>4803</v>
      </c>
      <c r="Q2481" s="21" t="s">
        <v>268</v>
      </c>
      <c r="R2481" s="21" t="s">
        <v>47</v>
      </c>
    </row>
    <row r="2482" spans="14:18" x14ac:dyDescent="0.25">
      <c r="N2482" s="21" t="s">
        <v>5082</v>
      </c>
      <c r="O2482" s="21" t="s">
        <v>5083</v>
      </c>
      <c r="Q2482" s="21" t="s">
        <v>268</v>
      </c>
      <c r="R2482" s="21" t="s">
        <v>47</v>
      </c>
    </row>
    <row r="2483" spans="14:18" x14ac:dyDescent="0.25">
      <c r="N2483" s="21" t="s">
        <v>5084</v>
      </c>
      <c r="O2483" s="21" t="s">
        <v>5085</v>
      </c>
      <c r="R2483" s="21" t="s">
        <v>47</v>
      </c>
    </row>
    <row r="2484" spans="14:18" x14ac:dyDescent="0.25">
      <c r="N2484" s="21" t="s">
        <v>493</v>
      </c>
      <c r="O2484" s="21" t="s">
        <v>494</v>
      </c>
      <c r="Q2484" s="21" t="s">
        <v>61</v>
      </c>
      <c r="R2484" s="21" t="s">
        <v>339</v>
      </c>
    </row>
    <row r="2485" spans="14:18" x14ac:dyDescent="0.25">
      <c r="N2485" s="19" t="s">
        <v>5045</v>
      </c>
      <c r="O2485" s="19" t="s">
        <v>5046</v>
      </c>
      <c r="Q2485" s="19" t="s">
        <v>17</v>
      </c>
      <c r="R2485" s="21" t="s">
        <v>339</v>
      </c>
    </row>
    <row r="2486" spans="14:18" x14ac:dyDescent="0.25">
      <c r="N2486" s="21" t="s">
        <v>5086</v>
      </c>
      <c r="O2486" s="21" t="s">
        <v>5087</v>
      </c>
      <c r="Q2486" s="21" t="s">
        <v>17</v>
      </c>
      <c r="R2486" s="21" t="s">
        <v>339</v>
      </c>
    </row>
    <row r="2487" spans="14:18" x14ac:dyDescent="0.25">
      <c r="N2487" s="19" t="s">
        <v>5088</v>
      </c>
      <c r="O2487" s="19" t="s">
        <v>5089</v>
      </c>
      <c r="Q2487" s="19" t="s">
        <v>17</v>
      </c>
      <c r="R2487" t="s">
        <v>339</v>
      </c>
    </row>
    <row r="2488" spans="14:18" x14ac:dyDescent="0.25">
      <c r="N2488" s="21" t="s">
        <v>5090</v>
      </c>
      <c r="O2488" s="21" t="s">
        <v>5091</v>
      </c>
      <c r="Q2488" s="21" t="s">
        <v>17</v>
      </c>
      <c r="R2488" s="21" t="s">
        <v>339</v>
      </c>
    </row>
    <row r="2489" spans="14:18" x14ac:dyDescent="0.25">
      <c r="N2489" s="21" t="s">
        <v>5053</v>
      </c>
      <c r="O2489" s="21" t="s">
        <v>5054</v>
      </c>
      <c r="Q2489" s="21" t="s">
        <v>34</v>
      </c>
      <c r="R2489" s="21" t="s">
        <v>339</v>
      </c>
    </row>
    <row r="2490" spans="14:18" x14ac:dyDescent="0.25">
      <c r="N2490" s="19" t="s">
        <v>5057</v>
      </c>
      <c r="O2490" s="19" t="s">
        <v>5058</v>
      </c>
      <c r="Q2490" s="19" t="s">
        <v>34</v>
      </c>
      <c r="R2490" s="21" t="s">
        <v>339</v>
      </c>
    </row>
    <row r="2491" spans="14:18" x14ac:dyDescent="0.25">
      <c r="N2491" s="19" t="s">
        <v>5092</v>
      </c>
      <c r="O2491" s="19" t="s">
        <v>5093</v>
      </c>
      <c r="Q2491" s="19" t="s">
        <v>268</v>
      </c>
      <c r="R2491" s="19" t="s">
        <v>47</v>
      </c>
    </row>
    <row r="2492" spans="14:18" x14ac:dyDescent="0.25">
      <c r="N2492" s="19" t="s">
        <v>5094</v>
      </c>
      <c r="O2492" s="19" t="s">
        <v>5095</v>
      </c>
      <c r="Q2492" s="19" t="s">
        <v>122</v>
      </c>
      <c r="R2492" s="19" t="s">
        <v>350</v>
      </c>
    </row>
    <row r="2493" spans="14:18" x14ac:dyDescent="0.25">
      <c r="N2493" s="21" t="s">
        <v>5096</v>
      </c>
      <c r="O2493" s="21" t="s">
        <v>5097</v>
      </c>
      <c r="Q2493" s="19" t="s">
        <v>122</v>
      </c>
      <c r="R2493" s="19" t="s">
        <v>350</v>
      </c>
    </row>
    <row r="2494" spans="14:18" x14ac:dyDescent="0.25">
      <c r="N2494" s="19" t="s">
        <v>5098</v>
      </c>
      <c r="O2494" s="19" t="s">
        <v>1015</v>
      </c>
      <c r="Q2494" s="19" t="s">
        <v>100</v>
      </c>
      <c r="R2494" s="19" t="s">
        <v>348</v>
      </c>
    </row>
    <row r="2495" spans="14:18" x14ac:dyDescent="0.25">
      <c r="N2495" s="21" t="s">
        <v>5051</v>
      </c>
      <c r="O2495" s="21" t="s">
        <v>5052</v>
      </c>
      <c r="Q2495" s="21" t="s">
        <v>74</v>
      </c>
      <c r="R2495" s="19" t="s">
        <v>339</v>
      </c>
    </row>
    <row r="2496" spans="14:18" x14ac:dyDescent="0.25">
      <c r="N2496" s="19" t="s">
        <v>5061</v>
      </c>
      <c r="O2496" s="19" t="s">
        <v>5062</v>
      </c>
      <c r="P2496" s="19"/>
      <c r="Q2496" s="19" t="s">
        <v>122</v>
      </c>
      <c r="R2496" s="19" t="s">
        <v>348</v>
      </c>
    </row>
    <row r="2497" spans="14:18" x14ac:dyDescent="0.25">
      <c r="N2497" s="21" t="s">
        <v>997</v>
      </c>
      <c r="O2497" s="21" t="s">
        <v>998</v>
      </c>
      <c r="Q2497" s="21" t="s">
        <v>268</v>
      </c>
      <c r="R2497" s="19" t="s">
        <v>47</v>
      </c>
    </row>
    <row r="2498" spans="14:18" x14ac:dyDescent="0.25">
      <c r="N2498" s="39" t="s">
        <v>5065</v>
      </c>
      <c r="O2498" s="39" t="s">
        <v>5066</v>
      </c>
      <c r="Q2498" s="39" t="s">
        <v>34</v>
      </c>
      <c r="R2498" s="19" t="s">
        <v>349</v>
      </c>
    </row>
    <row r="2499" spans="14:18" x14ac:dyDescent="0.25">
      <c r="N2499" s="21" t="s">
        <v>5063</v>
      </c>
      <c r="O2499" s="21" t="s">
        <v>5064</v>
      </c>
      <c r="Q2499" s="21" t="s">
        <v>122</v>
      </c>
      <c r="R2499" s="19" t="s">
        <v>348</v>
      </c>
    </row>
    <row r="2500" spans="14:18" x14ac:dyDescent="0.25">
      <c r="N2500" t="s">
        <v>5100</v>
      </c>
      <c r="O2500" t="s">
        <v>5101</v>
      </c>
      <c r="Q2500" s="40" t="s">
        <v>122</v>
      </c>
      <c r="R2500" s="19" t="s">
        <v>339</v>
      </c>
    </row>
    <row r="2501" spans="14:18" x14ac:dyDescent="0.25">
      <c r="N2501" s="19" t="s">
        <v>5106</v>
      </c>
      <c r="R2501" s="19" t="s">
        <v>349</v>
      </c>
    </row>
    <row r="2502" spans="14:18" x14ac:dyDescent="0.25">
      <c r="N2502" s="21" t="s">
        <v>5102</v>
      </c>
      <c r="R2502" s="19" t="s">
        <v>349</v>
      </c>
    </row>
    <row r="2503" spans="14:18" x14ac:dyDescent="0.25">
      <c r="N2503" s="19" t="s">
        <v>5106</v>
      </c>
      <c r="R2503" s="19" t="s">
        <v>349</v>
      </c>
    </row>
    <row r="2504" spans="14:18" x14ac:dyDescent="0.25">
      <c r="N2504" s="21" t="s">
        <v>5105</v>
      </c>
      <c r="R2504" s="19" t="s">
        <v>349</v>
      </c>
    </row>
    <row r="2505" spans="14:18" x14ac:dyDescent="0.25">
      <c r="N2505" s="19" t="s">
        <v>5107</v>
      </c>
      <c r="R2505" s="19" t="s">
        <v>349</v>
      </c>
    </row>
    <row r="2506" spans="14:18" x14ac:dyDescent="0.25">
      <c r="N2506" s="21" t="s">
        <v>5104</v>
      </c>
      <c r="R2506" s="19" t="s">
        <v>349</v>
      </c>
    </row>
    <row r="2507" spans="14:18" x14ac:dyDescent="0.25">
      <c r="N2507" s="19" t="s">
        <v>5108</v>
      </c>
      <c r="R2507" s="19" t="s">
        <v>339</v>
      </c>
    </row>
    <row r="2508" spans="14:18" x14ac:dyDescent="0.25">
      <c r="N2508" s="21" t="s">
        <v>5109</v>
      </c>
      <c r="R2508" s="19" t="s">
        <v>339</v>
      </c>
    </row>
    <row r="2509" spans="14:18" x14ac:dyDescent="0.25">
      <c r="N2509" s="19" t="s">
        <v>5110</v>
      </c>
      <c r="R2509" s="19" t="s">
        <v>339</v>
      </c>
    </row>
    <row r="2510" spans="14:18" x14ac:dyDescent="0.25">
      <c r="N2510" s="21" t="s">
        <v>5111</v>
      </c>
      <c r="R2510" s="19" t="s">
        <v>350</v>
      </c>
    </row>
    <row r="2511" spans="14:18" x14ac:dyDescent="0.25">
      <c r="N2511" s="19" t="s">
        <v>5112</v>
      </c>
      <c r="R2511" s="19" t="s">
        <v>349</v>
      </c>
    </row>
    <row r="2512" spans="14:18" x14ac:dyDescent="0.25">
      <c r="N2512" s="19" t="s">
        <v>5113</v>
      </c>
      <c r="R2512" s="19" t="s">
        <v>349</v>
      </c>
    </row>
    <row r="2513" spans="14:18" x14ac:dyDescent="0.25">
      <c r="N2513" s="21" t="s">
        <v>5114</v>
      </c>
      <c r="R2513" s="19" t="s">
        <v>350</v>
      </c>
    </row>
    <row r="2514" spans="14:18" x14ac:dyDescent="0.25">
      <c r="N2514" s="39" t="s">
        <v>5118</v>
      </c>
      <c r="R2514" s="19" t="s">
        <v>349</v>
      </c>
    </row>
    <row r="2515" spans="14:18" x14ac:dyDescent="0.25">
      <c r="N2515" s="21" t="s">
        <v>5116</v>
      </c>
      <c r="R2515" s="19" t="s">
        <v>339</v>
      </c>
    </row>
    <row r="2516" spans="14:18" x14ac:dyDescent="0.25">
      <c r="N2516" s="19" t="s">
        <v>5117</v>
      </c>
      <c r="R2516" s="19" t="s">
        <v>47</v>
      </c>
    </row>
    <row r="2517" spans="14:18" x14ac:dyDescent="0.25">
      <c r="N2517" s="19" t="s">
        <v>5119</v>
      </c>
      <c r="R2517" s="19" t="s">
        <v>339</v>
      </c>
    </row>
    <row r="2518" spans="14:18" x14ac:dyDescent="0.25">
      <c r="N2518" s="19" t="s">
        <v>5120</v>
      </c>
      <c r="R2518" s="19" t="s">
        <v>350</v>
      </c>
    </row>
    <row r="2519" spans="14:18" x14ac:dyDescent="0.25">
      <c r="N2519" s="21" t="s">
        <v>5121</v>
      </c>
      <c r="R2519" s="19" t="s">
        <v>350</v>
      </c>
    </row>
    <row r="2520" spans="14:18" x14ac:dyDescent="0.25">
      <c r="N2520" s="19" t="s">
        <v>5122</v>
      </c>
      <c r="R2520" s="19" t="s">
        <v>350</v>
      </c>
    </row>
    <row r="2521" spans="14:18" x14ac:dyDescent="0.25">
      <c r="N2521" s="19" t="s">
        <v>5123</v>
      </c>
      <c r="R2521" s="19" t="s">
        <v>350</v>
      </c>
    </row>
    <row r="2522" spans="14:18" x14ac:dyDescent="0.25">
      <c r="N2522" s="21" t="s">
        <v>5124</v>
      </c>
      <c r="R2522" s="19" t="s">
        <v>339</v>
      </c>
    </row>
    <row r="2523" spans="14:18" x14ac:dyDescent="0.25">
      <c r="N2523" s="19" t="s">
        <v>5131</v>
      </c>
      <c r="O2523" s="19" t="s">
        <v>320</v>
      </c>
      <c r="P2523" s="19" t="s">
        <v>5103</v>
      </c>
      <c r="R2523" s="19" t="s">
        <v>349</v>
      </c>
    </row>
    <row r="2524" spans="14:18" x14ac:dyDescent="0.25">
      <c r="N2524" s="21" t="s">
        <v>5127</v>
      </c>
      <c r="O2524" s="21" t="s">
        <v>5128</v>
      </c>
      <c r="P2524" s="21" t="s">
        <v>34</v>
      </c>
      <c r="R2524" s="19" t="s">
        <v>339</v>
      </c>
    </row>
    <row r="2525" spans="14:18" x14ac:dyDescent="0.25">
      <c r="N2525" s="21" t="s">
        <v>5139</v>
      </c>
      <c r="O2525" s="21" t="s">
        <v>5140</v>
      </c>
      <c r="P2525" s="21" t="s">
        <v>122</v>
      </c>
      <c r="R2525" s="19" t="s">
        <v>350</v>
      </c>
    </row>
    <row r="2526" spans="14:18" x14ac:dyDescent="0.25">
      <c r="N2526" s="19" t="s">
        <v>5125</v>
      </c>
      <c r="O2526" s="19" t="s">
        <v>5126</v>
      </c>
      <c r="P2526" s="19" t="s">
        <v>5099</v>
      </c>
      <c r="R2526" s="19" t="s">
        <v>339</v>
      </c>
    </row>
    <row r="2527" spans="14:18" x14ac:dyDescent="0.25">
      <c r="N2527" s="21" t="s">
        <v>5135</v>
      </c>
      <c r="O2527" s="21" t="s">
        <v>5136</v>
      </c>
      <c r="P2527" s="21" t="s">
        <v>5099</v>
      </c>
      <c r="R2527" s="19" t="s">
        <v>339</v>
      </c>
    </row>
    <row r="2528" spans="14:18" x14ac:dyDescent="0.25">
      <c r="N2528" s="21" t="s">
        <v>5132</v>
      </c>
      <c r="O2528" s="21" t="s">
        <v>5133</v>
      </c>
      <c r="P2528" s="21" t="s">
        <v>5134</v>
      </c>
      <c r="R2528" s="19" t="s">
        <v>350</v>
      </c>
    </row>
    <row r="2529" spans="14:18" x14ac:dyDescent="0.25">
      <c r="N2529" s="19" t="s">
        <v>5137</v>
      </c>
      <c r="O2529" s="19" t="s">
        <v>5138</v>
      </c>
      <c r="P2529" s="19" t="s">
        <v>5099</v>
      </c>
      <c r="R2529" s="19" t="s">
        <v>339</v>
      </c>
    </row>
    <row r="2530" spans="14:18" x14ac:dyDescent="0.25">
      <c r="N2530" s="21" t="s">
        <v>5129</v>
      </c>
      <c r="O2530" s="21" t="s">
        <v>5130</v>
      </c>
      <c r="P2530" s="21" t="s">
        <v>122</v>
      </c>
      <c r="R2530" s="19" t="s">
        <v>350</v>
      </c>
    </row>
    <row r="2531" spans="14:18" x14ac:dyDescent="0.25">
      <c r="N2531" s="21" t="s">
        <v>5141</v>
      </c>
      <c r="R2531" s="19" t="s">
        <v>339</v>
      </c>
    </row>
    <row r="2532" spans="14:18" x14ac:dyDescent="0.25">
      <c r="N2532" s="19" t="s">
        <v>5142</v>
      </c>
      <c r="R2532" s="19" t="s">
        <v>339</v>
      </c>
    </row>
    <row r="2533" spans="14:18" x14ac:dyDescent="0.25">
      <c r="N2533" s="21" t="s">
        <v>5143</v>
      </c>
      <c r="R2533" s="19" t="s">
        <v>339</v>
      </c>
    </row>
    <row r="2534" spans="14:18" x14ac:dyDescent="0.25">
      <c r="N2534" t="s">
        <v>5145</v>
      </c>
      <c r="O2534" t="s">
        <v>5146</v>
      </c>
      <c r="P2534" t="s">
        <v>122</v>
      </c>
      <c r="R2534" s="19" t="s">
        <v>348</v>
      </c>
    </row>
    <row r="2535" spans="14:18" x14ac:dyDescent="0.25">
      <c r="N2535" t="s">
        <v>5147</v>
      </c>
      <c r="O2535" t="s">
        <v>5148</v>
      </c>
      <c r="P2535" t="s">
        <v>122</v>
      </c>
      <c r="R2535" s="19" t="s">
        <v>348</v>
      </c>
    </row>
    <row r="2536" spans="14:18" x14ac:dyDescent="0.25">
      <c r="N2536" t="s">
        <v>5149</v>
      </c>
      <c r="O2536" t="s">
        <v>5150</v>
      </c>
      <c r="P2536" t="s">
        <v>122</v>
      </c>
      <c r="R2536" s="19" t="s">
        <v>348</v>
      </c>
    </row>
    <row r="2537" spans="14:18" x14ac:dyDescent="0.25">
      <c r="N2537" s="21" t="s">
        <v>5151</v>
      </c>
      <c r="R2537" s="19" t="s">
        <v>351</v>
      </c>
    </row>
    <row r="2538" spans="14:18" x14ac:dyDescent="0.25">
      <c r="N2538" s="19" t="s">
        <v>5152</v>
      </c>
      <c r="R2538" s="19" t="s">
        <v>351</v>
      </c>
    </row>
    <row r="2539" spans="14:18" x14ac:dyDescent="0.25">
      <c r="N2539" s="21" t="s">
        <v>5154</v>
      </c>
      <c r="R2539" s="19" t="s">
        <v>351</v>
      </c>
    </row>
    <row r="2540" spans="14:18" x14ac:dyDescent="0.25">
      <c r="N2540" s="42" t="s">
        <v>5156</v>
      </c>
      <c r="R2540" s="19" t="s">
        <v>351</v>
      </c>
    </row>
    <row r="2541" spans="14:18" x14ac:dyDescent="0.25">
      <c r="N2541" s="39" t="s">
        <v>5158</v>
      </c>
      <c r="R2541" s="19" t="s">
        <v>350</v>
      </c>
    </row>
    <row r="2542" spans="14:18" x14ac:dyDescent="0.25">
      <c r="N2542" s="19" t="s">
        <v>5159</v>
      </c>
      <c r="R2542" s="19" t="s">
        <v>339</v>
      </c>
    </row>
    <row r="2543" spans="14:18" x14ac:dyDescent="0.25">
      <c r="N2543" s="21" t="s">
        <v>5165</v>
      </c>
      <c r="R2543" s="19" t="s">
        <v>339</v>
      </c>
    </row>
    <row r="2544" spans="14:18" x14ac:dyDescent="0.25">
      <c r="N2544" s="19" t="s">
        <v>5163</v>
      </c>
      <c r="R2544" s="19" t="s">
        <v>351</v>
      </c>
    </row>
    <row r="2545" spans="14:18" x14ac:dyDescent="0.25">
      <c r="N2545" s="19" t="s">
        <v>5167</v>
      </c>
      <c r="R2545" s="19" t="s">
        <v>339</v>
      </c>
    </row>
    <row r="2546" spans="14:18" x14ac:dyDescent="0.25">
      <c r="N2546" s="39" t="s">
        <v>5168</v>
      </c>
      <c r="R2546" s="19" t="s">
        <v>351</v>
      </c>
    </row>
    <row r="2547" spans="14:18" x14ac:dyDescent="0.25">
      <c r="N2547" t="s">
        <v>5169</v>
      </c>
      <c r="R2547" s="19" t="s">
        <v>351</v>
      </c>
    </row>
    <row r="2548" spans="14:18" x14ac:dyDescent="0.25">
      <c r="N2548" t="s">
        <v>5170</v>
      </c>
      <c r="R2548" s="19" t="s">
        <v>351</v>
      </c>
    </row>
    <row r="2549" spans="14:18" x14ac:dyDescent="0.25">
      <c r="N2549" t="s">
        <v>5171</v>
      </c>
      <c r="R2549" s="19" t="s">
        <v>351</v>
      </c>
    </row>
    <row r="2550" spans="14:18" x14ac:dyDescent="0.25">
      <c r="N2550" t="s">
        <v>5176</v>
      </c>
      <c r="R2550" s="19" t="s">
        <v>350</v>
      </c>
    </row>
    <row r="2551" spans="14:18" x14ac:dyDescent="0.25">
      <c r="N2551" t="s">
        <v>5177</v>
      </c>
      <c r="R2551" s="19" t="s">
        <v>350</v>
      </c>
    </row>
    <row r="2552" spans="14:18" x14ac:dyDescent="0.25">
      <c r="N2552" t="s">
        <v>5178</v>
      </c>
      <c r="R2552" s="19" t="s">
        <v>339</v>
      </c>
    </row>
    <row r="2553" spans="14:18" x14ac:dyDescent="0.25">
      <c r="N2553" t="s">
        <v>5180</v>
      </c>
      <c r="R2553" s="19" t="s">
        <v>339</v>
      </c>
    </row>
    <row r="2554" spans="14:18" x14ac:dyDescent="0.25">
      <c r="N2554" t="s">
        <v>5178</v>
      </c>
      <c r="R2554" s="19" t="s">
        <v>339</v>
      </c>
    </row>
    <row r="2555" spans="14:18" x14ac:dyDescent="0.25">
      <c r="N2555" t="s">
        <v>5181</v>
      </c>
      <c r="R2555" s="19" t="s">
        <v>339</v>
      </c>
    </row>
    <row r="2556" spans="14:18" x14ac:dyDescent="0.25">
      <c r="N2556" t="s">
        <v>5182</v>
      </c>
      <c r="R2556" s="19" t="s">
        <v>339</v>
      </c>
    </row>
    <row r="2557" spans="14:18" x14ac:dyDescent="0.25">
      <c r="N2557" t="s">
        <v>5183</v>
      </c>
      <c r="R2557" s="19" t="s">
        <v>339</v>
      </c>
    </row>
    <row r="2558" spans="14:18" x14ac:dyDescent="0.25">
      <c r="N2558" t="s">
        <v>5184</v>
      </c>
      <c r="R2558" s="19" t="s">
        <v>339</v>
      </c>
    </row>
    <row r="2559" spans="14:18" x14ac:dyDescent="0.25">
      <c r="N2559" t="s">
        <v>5185</v>
      </c>
      <c r="R2559" s="19" t="s">
        <v>350</v>
      </c>
    </row>
    <row r="2560" spans="14:18" x14ac:dyDescent="0.25">
      <c r="N2560" t="s">
        <v>5186</v>
      </c>
      <c r="R2560" s="19" t="s">
        <v>350</v>
      </c>
    </row>
    <row r="2561" spans="14:18" x14ac:dyDescent="0.25">
      <c r="N2561" t="s">
        <v>5187</v>
      </c>
      <c r="R2561" s="19" t="s">
        <v>351</v>
      </c>
    </row>
    <row r="2562" spans="14:18" x14ac:dyDescent="0.25">
      <c r="N2562" t="s">
        <v>5188</v>
      </c>
      <c r="R2562" s="19" t="s">
        <v>351</v>
      </c>
    </row>
    <row r="2563" spans="14:18" x14ac:dyDescent="0.25">
      <c r="N2563" t="s">
        <v>5189</v>
      </c>
      <c r="R2563" s="19" t="s">
        <v>351</v>
      </c>
    </row>
    <row r="2564" spans="14:18" x14ac:dyDescent="0.25">
      <c r="N2564" t="s">
        <v>5190</v>
      </c>
      <c r="R2564" s="19" t="s">
        <v>351</v>
      </c>
    </row>
    <row r="2565" spans="14:18" x14ac:dyDescent="0.25">
      <c r="N2565" s="39" t="s">
        <v>5191</v>
      </c>
      <c r="O2565" s="39" t="s">
        <v>5192</v>
      </c>
      <c r="R2565" s="19" t="s">
        <v>348</v>
      </c>
    </row>
    <row r="2566" spans="14:18" x14ac:dyDescent="0.25">
      <c r="N2566" t="s">
        <v>5193</v>
      </c>
      <c r="R2566" s="19" t="s">
        <v>339</v>
      </c>
    </row>
    <row r="2567" spans="14:18" x14ac:dyDescent="0.25">
      <c r="N2567" t="s">
        <v>5194</v>
      </c>
      <c r="R2567" s="19" t="s">
        <v>339</v>
      </c>
    </row>
    <row r="2568" spans="14:18" x14ac:dyDescent="0.25">
      <c r="N2568" t="s">
        <v>5195</v>
      </c>
      <c r="R2568" s="19" t="s">
        <v>339</v>
      </c>
    </row>
    <row r="2569" spans="14:18" x14ac:dyDescent="0.25">
      <c r="N2569" t="s">
        <v>5196</v>
      </c>
      <c r="R2569" s="19" t="s">
        <v>351</v>
      </c>
    </row>
    <row r="2570" spans="14:18" x14ac:dyDescent="0.25">
      <c r="N2570" t="s">
        <v>5197</v>
      </c>
      <c r="R2570" s="19" t="s">
        <v>351</v>
      </c>
    </row>
    <row r="2571" spans="14:18" x14ac:dyDescent="0.25">
      <c r="N2571" t="s">
        <v>5198</v>
      </c>
      <c r="R2571" s="19" t="s">
        <v>350</v>
      </c>
    </row>
    <row r="2572" spans="14:18" x14ac:dyDescent="0.25">
      <c r="N2572" s="39" t="s">
        <v>5199</v>
      </c>
      <c r="R2572" s="19" t="s">
        <v>348</v>
      </c>
    </row>
    <row r="2573" spans="14:18" x14ac:dyDescent="0.25">
      <c r="N2573" t="s">
        <v>5200</v>
      </c>
      <c r="R2573" s="19" t="s">
        <v>339</v>
      </c>
    </row>
    <row r="2574" spans="14:18" x14ac:dyDescent="0.25">
      <c r="N2574" t="s">
        <v>5201</v>
      </c>
      <c r="R2574" s="19" t="s">
        <v>339</v>
      </c>
    </row>
    <row r="2575" spans="14:18" x14ac:dyDescent="0.25">
      <c r="N2575" t="s">
        <v>5202</v>
      </c>
      <c r="R2575" s="19" t="s">
        <v>339</v>
      </c>
    </row>
    <row r="2576" spans="14:18" x14ac:dyDescent="0.25">
      <c r="N2576" t="s">
        <v>5203</v>
      </c>
      <c r="R2576" s="19" t="s">
        <v>350</v>
      </c>
    </row>
    <row r="2577" spans="14:18" x14ac:dyDescent="0.25">
      <c r="N2577" t="s">
        <v>5204</v>
      </c>
      <c r="R2577" s="19" t="s">
        <v>339</v>
      </c>
    </row>
    <row r="2578" spans="14:18" x14ac:dyDescent="0.25">
      <c r="N2578" t="s">
        <v>5205</v>
      </c>
      <c r="R2578" s="19" t="s">
        <v>339</v>
      </c>
    </row>
    <row r="2579" spans="14:18" x14ac:dyDescent="0.25">
      <c r="N2579" t="s">
        <v>5206</v>
      </c>
      <c r="R2579" s="19" t="s">
        <v>351</v>
      </c>
    </row>
    <row r="2580" spans="14:18" x14ac:dyDescent="0.25">
      <c r="N2580" t="s">
        <v>5207</v>
      </c>
      <c r="R2580" s="19" t="s">
        <v>351</v>
      </c>
    </row>
    <row r="2581" spans="14:18" x14ac:dyDescent="0.25">
      <c r="N2581" t="s">
        <v>5208</v>
      </c>
      <c r="R2581" s="19" t="s">
        <v>351</v>
      </c>
    </row>
    <row r="2582" spans="14:18" x14ac:dyDescent="0.25">
      <c r="N2582" t="s">
        <v>5209</v>
      </c>
      <c r="R2582" s="19" t="s">
        <v>351</v>
      </c>
    </row>
    <row r="2583" spans="14:18" x14ac:dyDescent="0.25">
      <c r="N2583" t="s">
        <v>5210</v>
      </c>
      <c r="R2583" s="19" t="s">
        <v>339</v>
      </c>
    </row>
    <row r="2584" spans="14:18" x14ac:dyDescent="0.25">
      <c r="N2584" t="s">
        <v>5211</v>
      </c>
      <c r="R2584" s="19" t="s">
        <v>339</v>
      </c>
    </row>
    <row r="2585" spans="14:18" x14ac:dyDescent="0.25">
      <c r="N2585" t="s">
        <v>5212</v>
      </c>
      <c r="R2585" s="19" t="s">
        <v>339</v>
      </c>
    </row>
    <row r="2586" spans="14:18" x14ac:dyDescent="0.25">
      <c r="N2586" t="s">
        <v>5213</v>
      </c>
      <c r="R2586" s="19" t="s">
        <v>339</v>
      </c>
    </row>
    <row r="2587" spans="14:18" x14ac:dyDescent="0.25">
      <c r="N2587" s="39" t="s">
        <v>5214</v>
      </c>
      <c r="R2587" s="19" t="s">
        <v>339</v>
      </c>
    </row>
    <row r="2588" spans="14:18" x14ac:dyDescent="0.25">
      <c r="N2588" s="19" t="s">
        <v>5215</v>
      </c>
      <c r="R2588" s="19" t="s">
        <v>339</v>
      </c>
    </row>
    <row r="2589" spans="14:18" x14ac:dyDescent="0.25">
      <c r="N2589" s="21" t="s">
        <v>5216</v>
      </c>
      <c r="R2589" s="19" t="s">
        <v>350</v>
      </c>
    </row>
    <row r="2590" spans="14:18" x14ac:dyDescent="0.25">
      <c r="N2590" s="19" t="s">
        <v>5217</v>
      </c>
      <c r="R2590" s="19" t="s">
        <v>350</v>
      </c>
    </row>
    <row r="2591" spans="14:18" x14ac:dyDescent="0.25">
      <c r="N2591" t="s">
        <v>5222</v>
      </c>
      <c r="R2591" s="19" t="s">
        <v>339</v>
      </c>
    </row>
    <row r="2592" spans="14:18" x14ac:dyDescent="0.25">
      <c r="N2592" t="s">
        <v>5223</v>
      </c>
      <c r="R2592" s="19" t="s">
        <v>349</v>
      </c>
    </row>
    <row r="2593" spans="14:18" x14ac:dyDescent="0.25">
      <c r="N2593" s="21" t="s">
        <v>5224</v>
      </c>
      <c r="R2593" s="19" t="s">
        <v>349</v>
      </c>
    </row>
    <row r="2594" spans="14:18" x14ac:dyDescent="0.25">
      <c r="N2594" t="s">
        <v>5254</v>
      </c>
      <c r="R2594" s="19" t="s">
        <v>339</v>
      </c>
    </row>
    <row r="2595" spans="14:18" x14ac:dyDescent="0.25">
      <c r="N2595" t="s">
        <v>5236</v>
      </c>
      <c r="R2595" s="19" t="s">
        <v>339</v>
      </c>
    </row>
    <row r="2596" spans="14:18" x14ac:dyDescent="0.25">
      <c r="N2596" t="s">
        <v>5255</v>
      </c>
      <c r="R2596" s="19" t="s">
        <v>339</v>
      </c>
    </row>
    <row r="2597" spans="14:18" x14ac:dyDescent="0.25">
      <c r="N2597" t="s">
        <v>5242</v>
      </c>
      <c r="R2597" s="19" t="s">
        <v>339</v>
      </c>
    </row>
    <row r="2598" spans="14:18" x14ac:dyDescent="0.25">
      <c r="N2598" t="s">
        <v>5246</v>
      </c>
      <c r="R2598" s="19" t="s">
        <v>339</v>
      </c>
    </row>
    <row r="2599" spans="14:18" x14ac:dyDescent="0.25">
      <c r="N2599" t="s">
        <v>5241</v>
      </c>
      <c r="R2599" s="19" t="s">
        <v>339</v>
      </c>
    </row>
    <row r="2600" spans="14:18" x14ac:dyDescent="0.25">
      <c r="N2600" t="s">
        <v>5240</v>
      </c>
      <c r="R2600" s="19" t="s">
        <v>339</v>
      </c>
    </row>
    <row r="2601" spans="14:18" x14ac:dyDescent="0.25">
      <c r="N2601" t="s">
        <v>5256</v>
      </c>
      <c r="R2601" s="19" t="s">
        <v>339</v>
      </c>
    </row>
    <row r="2602" spans="14:18" x14ac:dyDescent="0.25">
      <c r="N2602" t="s">
        <v>5229</v>
      </c>
      <c r="R2602" s="19" t="s">
        <v>339</v>
      </c>
    </row>
    <row r="2603" spans="14:18" x14ac:dyDescent="0.25">
      <c r="N2603" t="s">
        <v>5238</v>
      </c>
      <c r="R2603" s="19" t="s">
        <v>339</v>
      </c>
    </row>
    <row r="2604" spans="14:18" x14ac:dyDescent="0.25">
      <c r="N2604" s="21" t="s">
        <v>5259</v>
      </c>
      <c r="R2604" s="19" t="s">
        <v>339</v>
      </c>
    </row>
    <row r="2605" spans="14:18" x14ac:dyDescent="0.25">
      <c r="N2605" s="39" t="s">
        <v>5260</v>
      </c>
      <c r="R2605" s="19" t="s">
        <v>339</v>
      </c>
    </row>
    <row r="2606" spans="14:18" x14ac:dyDescent="0.25">
      <c r="N2606" s="42" t="s">
        <v>5263</v>
      </c>
      <c r="R2606" s="19" t="s">
        <v>350</v>
      </c>
    </row>
    <row r="2607" spans="14:18" x14ac:dyDescent="0.25">
      <c r="N2607" s="19" t="s">
        <v>5267</v>
      </c>
      <c r="O2607" s="19" t="s">
        <v>5268</v>
      </c>
      <c r="P2607" s="19" t="s">
        <v>5232</v>
      </c>
      <c r="R2607" s="19" t="s">
        <v>339</v>
      </c>
    </row>
    <row r="2608" spans="14:18" x14ac:dyDescent="0.25">
      <c r="N2608" s="19" t="s">
        <v>5273</v>
      </c>
      <c r="O2608" s="19" t="s">
        <v>1017</v>
      </c>
      <c r="P2608" s="19" t="s">
        <v>5230</v>
      </c>
      <c r="R2608" s="19" t="s">
        <v>339</v>
      </c>
    </row>
    <row r="2609" spans="14:18" x14ac:dyDescent="0.25">
      <c r="N2609" s="21" t="s">
        <v>5271</v>
      </c>
      <c r="O2609" s="21" t="s">
        <v>5272</v>
      </c>
      <c r="P2609" s="21" t="s">
        <v>5230</v>
      </c>
      <c r="R2609" s="19" t="s">
        <v>339</v>
      </c>
    </row>
    <row r="2610" spans="14:18" x14ac:dyDescent="0.25">
      <c r="N2610" s="21" t="s">
        <v>5269</v>
      </c>
      <c r="O2610" s="21" t="s">
        <v>5270</v>
      </c>
      <c r="P2610" s="21" t="s">
        <v>5237</v>
      </c>
      <c r="R2610" s="19" t="s">
        <v>350</v>
      </c>
    </row>
    <row r="2611" spans="14:18" x14ac:dyDescent="0.25">
      <c r="N2611" s="21" t="s">
        <v>5274</v>
      </c>
      <c r="O2611" s="21" t="s">
        <v>5275</v>
      </c>
      <c r="P2611" s="21" t="s">
        <v>5276</v>
      </c>
      <c r="R2611" s="19" t="s">
        <v>350</v>
      </c>
    </row>
    <row r="2612" spans="14:18" x14ac:dyDescent="0.25">
      <c r="N2612" t="s">
        <v>5280</v>
      </c>
      <c r="O2612" t="s">
        <v>5281</v>
      </c>
      <c r="P2612" t="s">
        <v>5233</v>
      </c>
      <c r="R2612" s="19" t="s">
        <v>339</v>
      </c>
    </row>
    <row r="2613" spans="14:18" x14ac:dyDescent="0.25">
      <c r="N2613" t="s">
        <v>5282</v>
      </c>
      <c r="O2613" t="s">
        <v>5283</v>
      </c>
      <c r="P2613" t="s">
        <v>5284</v>
      </c>
      <c r="R2613" s="19" t="s">
        <v>339</v>
      </c>
    </row>
    <row r="2614" spans="14:18" x14ac:dyDescent="0.25">
      <c r="N2614" s="39" t="s">
        <v>5285</v>
      </c>
      <c r="O2614" s="39" t="s">
        <v>5286</v>
      </c>
      <c r="P2614" s="39" t="s">
        <v>5218</v>
      </c>
      <c r="R2614" s="19" t="s">
        <v>348</v>
      </c>
    </row>
    <row r="2615" spans="14:18" x14ac:dyDescent="0.25">
      <c r="N2615" s="19" t="s">
        <v>5292</v>
      </c>
      <c r="O2615" s="19" t="s">
        <v>5293</v>
      </c>
      <c r="P2615" s="19" t="s">
        <v>5233</v>
      </c>
      <c r="R2615" s="19" t="s">
        <v>339</v>
      </c>
    </row>
    <row r="2616" spans="14:18" x14ac:dyDescent="0.25">
      <c r="N2616" s="19" t="s">
        <v>5300</v>
      </c>
      <c r="O2616" s="19" t="s">
        <v>5301</v>
      </c>
      <c r="P2616" s="19" t="s">
        <v>5233</v>
      </c>
      <c r="R2616" s="19" t="s">
        <v>339</v>
      </c>
    </row>
    <row r="2617" spans="14:18" x14ac:dyDescent="0.25">
      <c r="N2617" s="21" t="s">
        <v>5290</v>
      </c>
      <c r="O2617" s="21" t="s">
        <v>5291</v>
      </c>
      <c r="P2617" s="21" t="s">
        <v>5233</v>
      </c>
      <c r="R2617" s="19" t="s">
        <v>339</v>
      </c>
    </row>
    <row r="2618" spans="14:18" x14ac:dyDescent="0.25">
      <c r="N2618" s="19" t="s">
        <v>5288</v>
      </c>
      <c r="O2618" s="19" t="s">
        <v>5289</v>
      </c>
      <c r="P2618" s="19" t="s">
        <v>5233</v>
      </c>
      <c r="R2618" s="19" t="s">
        <v>339</v>
      </c>
    </row>
    <row r="2619" spans="14:18" x14ac:dyDescent="0.25">
      <c r="N2619" s="21" t="s">
        <v>5304</v>
      </c>
      <c r="O2619" s="21" t="s">
        <v>5305</v>
      </c>
      <c r="P2619" s="21" t="s">
        <v>5233</v>
      </c>
      <c r="R2619" s="19" t="s">
        <v>339</v>
      </c>
    </row>
    <row r="2620" spans="14:18" x14ac:dyDescent="0.25">
      <c r="N2620" s="19" t="s">
        <v>5296</v>
      </c>
      <c r="O2620" s="19" t="s">
        <v>5297</v>
      </c>
      <c r="P2620" s="19" t="s">
        <v>5233</v>
      </c>
      <c r="R2620" s="19" t="s">
        <v>339</v>
      </c>
    </row>
    <row r="2621" spans="14:18" x14ac:dyDescent="0.25">
      <c r="N2621" s="19" t="s">
        <v>5302</v>
      </c>
      <c r="O2621" s="19" t="s">
        <v>5303</v>
      </c>
      <c r="P2621" s="19" t="s">
        <v>5233</v>
      </c>
      <c r="R2621" s="19" t="s">
        <v>339</v>
      </c>
    </row>
    <row r="2622" spans="14:18" x14ac:dyDescent="0.25">
      <c r="N2622" s="21" t="s">
        <v>5294</v>
      </c>
      <c r="O2622" s="21" t="s">
        <v>5295</v>
      </c>
      <c r="P2622" s="21" t="s">
        <v>5233</v>
      </c>
      <c r="R2622" s="19" t="s">
        <v>339</v>
      </c>
    </row>
    <row r="2623" spans="14:18" x14ac:dyDescent="0.25">
      <c r="N2623" s="21" t="s">
        <v>5298</v>
      </c>
      <c r="O2623" s="21" t="s">
        <v>5299</v>
      </c>
      <c r="P2623" s="21" t="s">
        <v>5278</v>
      </c>
      <c r="R2623" s="19" t="s">
        <v>339</v>
      </c>
    </row>
    <row r="2624" spans="14:18" x14ac:dyDescent="0.25">
      <c r="N2624" s="21" t="s">
        <v>5312</v>
      </c>
      <c r="O2624" s="21" t="s">
        <v>5313</v>
      </c>
      <c r="P2624" s="21" t="s">
        <v>5235</v>
      </c>
      <c r="R2624" s="19" t="s">
        <v>339</v>
      </c>
    </row>
    <row r="2625" spans="14:18" x14ac:dyDescent="0.25">
      <c r="N2625" s="19" t="s">
        <v>5310</v>
      </c>
      <c r="O2625" s="19" t="s">
        <v>5311</v>
      </c>
      <c r="P2625" s="19" t="s">
        <v>5235</v>
      </c>
      <c r="R2625" s="19" t="s">
        <v>339</v>
      </c>
    </row>
    <row r="2626" spans="14:18" x14ac:dyDescent="0.25">
      <c r="N2626" s="21" t="s">
        <v>5308</v>
      </c>
      <c r="O2626" s="21" t="s">
        <v>5309</v>
      </c>
      <c r="P2626" s="21" t="s">
        <v>5235</v>
      </c>
      <c r="R2626" s="19" t="s">
        <v>339</v>
      </c>
    </row>
    <row r="2627" spans="14:18" x14ac:dyDescent="0.25">
      <c r="N2627" s="19" t="s">
        <v>5306</v>
      </c>
      <c r="O2627" s="19" t="s">
        <v>5307</v>
      </c>
      <c r="P2627" s="19" t="s">
        <v>5235</v>
      </c>
      <c r="R2627" s="19" t="s">
        <v>339</v>
      </c>
    </row>
    <row r="2628" spans="14:18" x14ac:dyDescent="0.25">
      <c r="N2628" s="39" t="s">
        <v>5314</v>
      </c>
      <c r="O2628" s="39" t="s">
        <v>5315</v>
      </c>
      <c r="P2628" s="39" t="s">
        <v>5245</v>
      </c>
      <c r="R2628" s="19" t="s">
        <v>350</v>
      </c>
    </row>
    <row r="2629" spans="14:18" x14ac:dyDescent="0.25">
      <c r="N2629" s="19" t="s">
        <v>5317</v>
      </c>
      <c r="O2629" s="19" t="s">
        <v>5318</v>
      </c>
      <c r="P2629" s="19" t="s">
        <v>5233</v>
      </c>
      <c r="R2629" s="19" t="s">
        <v>339</v>
      </c>
    </row>
    <row r="2630" spans="14:18" x14ac:dyDescent="0.25">
      <c r="N2630" s="42" t="s">
        <v>5319</v>
      </c>
      <c r="O2630" s="42" t="s">
        <v>5320</v>
      </c>
      <c r="P2630" s="42" t="s">
        <v>5235</v>
      </c>
      <c r="R2630" s="19" t="s">
        <v>339</v>
      </c>
    </row>
    <row r="2631" spans="14:18" x14ac:dyDescent="0.25">
      <c r="N2631" t="s">
        <v>5321</v>
      </c>
      <c r="O2631" t="s">
        <v>5322</v>
      </c>
      <c r="P2631" t="s">
        <v>5218</v>
      </c>
      <c r="R2631" s="19" t="s">
        <v>350</v>
      </c>
    </row>
    <row r="2632" spans="14:18" x14ac:dyDescent="0.25">
      <c r="N2632" t="s">
        <v>5323</v>
      </c>
      <c r="O2632" t="s">
        <v>5324</v>
      </c>
      <c r="P2632" t="s">
        <v>5245</v>
      </c>
      <c r="R2632" s="19" t="s">
        <v>350</v>
      </c>
    </row>
    <row r="2633" spans="14:18" x14ac:dyDescent="0.25">
      <c r="N2633" s="39" t="s">
        <v>5325</v>
      </c>
      <c r="O2633" s="39" t="s">
        <v>5326</v>
      </c>
      <c r="P2633" s="39" t="s">
        <v>5230</v>
      </c>
      <c r="R2633" s="19" t="s">
        <v>339</v>
      </c>
    </row>
    <row r="2634" spans="14:18" x14ac:dyDescent="0.25">
      <c r="N2634" t="s">
        <v>5327</v>
      </c>
      <c r="O2634" t="s">
        <v>530</v>
      </c>
      <c r="P2634" t="s">
        <v>5233</v>
      </c>
      <c r="R2634" s="19" t="s">
        <v>339</v>
      </c>
    </row>
    <row r="2635" spans="14:18" x14ac:dyDescent="0.25">
      <c r="N2635" t="s">
        <v>5329</v>
      </c>
      <c r="O2635" t="s">
        <v>5330</v>
      </c>
      <c r="P2635" t="s">
        <v>5233</v>
      </c>
      <c r="R2635" s="19" t="s">
        <v>339</v>
      </c>
    </row>
    <row r="2636" spans="14:18" x14ac:dyDescent="0.25">
      <c r="N2636" t="s">
        <v>5331</v>
      </c>
      <c r="O2636" t="s">
        <v>5332</v>
      </c>
      <c r="P2636" t="s">
        <v>5247</v>
      </c>
      <c r="R2636" s="19" t="s">
        <v>350</v>
      </c>
    </row>
    <row r="2637" spans="14:18" x14ac:dyDescent="0.25">
      <c r="N2637" s="21" t="s">
        <v>5335</v>
      </c>
      <c r="O2637" s="21" t="s">
        <v>534</v>
      </c>
      <c r="P2637" s="21" t="s">
        <v>5233</v>
      </c>
      <c r="R2637" s="19" t="s">
        <v>339</v>
      </c>
    </row>
    <row r="2638" spans="14:18" x14ac:dyDescent="0.25">
      <c r="N2638" s="19" t="s">
        <v>5336</v>
      </c>
      <c r="O2638" s="19" t="s">
        <v>5337</v>
      </c>
      <c r="P2638" s="19" t="s">
        <v>5235</v>
      </c>
      <c r="R2638" s="19" t="s">
        <v>339</v>
      </c>
    </row>
    <row r="2639" spans="14:18" x14ac:dyDescent="0.25">
      <c r="N2639" s="21" t="s">
        <v>5333</v>
      </c>
      <c r="O2639" s="21" t="s">
        <v>5334</v>
      </c>
      <c r="P2639" s="21" t="s">
        <v>5237</v>
      </c>
      <c r="R2639" s="19" t="s">
        <v>350</v>
      </c>
    </row>
    <row r="2640" spans="14:18" x14ac:dyDescent="0.25">
      <c r="N2640" s="21" t="s">
        <v>5338</v>
      </c>
      <c r="O2640" s="21" t="s">
        <v>5339</v>
      </c>
      <c r="P2640" s="21" t="s">
        <v>5235</v>
      </c>
      <c r="R2640" s="19" t="s">
        <v>339</v>
      </c>
    </row>
    <row r="2641" spans="14:18" x14ac:dyDescent="0.25">
      <c r="N2641" s="19" t="s">
        <v>5340</v>
      </c>
      <c r="O2641" s="19" t="s">
        <v>5341</v>
      </c>
      <c r="P2641" s="19" t="s">
        <v>5235</v>
      </c>
      <c r="R2641" s="19" t="s">
        <v>339</v>
      </c>
    </row>
    <row r="2642" spans="14:18" x14ac:dyDescent="0.25">
      <c r="N2642" s="21" t="s">
        <v>5342</v>
      </c>
      <c r="O2642" s="21" t="s">
        <v>5343</v>
      </c>
      <c r="P2642" s="21" t="s">
        <v>5235</v>
      </c>
      <c r="R2642" s="19" t="s">
        <v>339</v>
      </c>
    </row>
    <row r="2643" spans="14:18" x14ac:dyDescent="0.25">
      <c r="N2643" s="21" t="s">
        <v>5344</v>
      </c>
      <c r="O2643" s="21" t="s">
        <v>5345</v>
      </c>
      <c r="P2643" s="21" t="s">
        <v>5253</v>
      </c>
      <c r="R2643" s="19" t="s">
        <v>339</v>
      </c>
    </row>
    <row r="2644" spans="14:18" x14ac:dyDescent="0.25">
      <c r="N2644" s="40" t="s">
        <v>5346</v>
      </c>
      <c r="O2644" s="40" t="s">
        <v>5347</v>
      </c>
      <c r="P2644" s="40" t="s">
        <v>5232</v>
      </c>
      <c r="R2644" s="19" t="s">
        <v>339</v>
      </c>
    </row>
    <row r="2645" spans="14:18" x14ac:dyDescent="0.25">
      <c r="N2645" t="s">
        <v>5348</v>
      </c>
      <c r="O2645" t="s">
        <v>5349</v>
      </c>
      <c r="P2645" t="s">
        <v>5232</v>
      </c>
      <c r="R2645" s="19" t="s">
        <v>339</v>
      </c>
    </row>
    <row r="2646" spans="14:18" x14ac:dyDescent="0.25">
      <c r="N2646" t="s">
        <v>5350</v>
      </c>
      <c r="O2646" t="s">
        <v>5349</v>
      </c>
      <c r="P2646" t="s">
        <v>5232</v>
      </c>
      <c r="R2646" s="19" t="s">
        <v>339</v>
      </c>
    </row>
    <row r="2647" spans="14:18" x14ac:dyDescent="0.25">
      <c r="N2647" t="s">
        <v>5351</v>
      </c>
      <c r="O2647" t="s">
        <v>5349</v>
      </c>
      <c r="P2647" t="s">
        <v>5232</v>
      </c>
      <c r="R2647" s="19" t="s">
        <v>339</v>
      </c>
    </row>
    <row r="2648" spans="14:18" x14ac:dyDescent="0.25">
      <c r="N2648" t="s">
        <v>5352</v>
      </c>
      <c r="O2648" t="s">
        <v>5353</v>
      </c>
      <c r="P2648" t="s">
        <v>5232</v>
      </c>
      <c r="R2648" s="19" t="s">
        <v>339</v>
      </c>
    </row>
    <row r="2649" spans="14:18" x14ac:dyDescent="0.25">
      <c r="N2649" t="s">
        <v>5355</v>
      </c>
      <c r="O2649" t="s">
        <v>5279</v>
      </c>
      <c r="P2649" t="s">
        <v>5220</v>
      </c>
      <c r="R2649" s="19" t="s">
        <v>339</v>
      </c>
    </row>
    <row r="2650" spans="14:18" x14ac:dyDescent="0.25">
      <c r="N2650" t="s">
        <v>5356</v>
      </c>
      <c r="O2650" t="s">
        <v>5357</v>
      </c>
      <c r="P2650" t="s">
        <v>5235</v>
      </c>
      <c r="R2650" s="19" t="s">
        <v>339</v>
      </c>
    </row>
    <row r="2651" spans="14:18" x14ac:dyDescent="0.25">
      <c r="N2651" t="s">
        <v>5358</v>
      </c>
      <c r="O2651" t="s">
        <v>5359</v>
      </c>
      <c r="P2651" t="s">
        <v>5235</v>
      </c>
      <c r="R2651" s="19" t="s">
        <v>339</v>
      </c>
    </row>
    <row r="2652" spans="14:18" x14ac:dyDescent="0.25">
      <c r="N2652" t="s">
        <v>5360</v>
      </c>
      <c r="O2652" t="s">
        <v>5361</v>
      </c>
      <c r="P2652" t="s">
        <v>5235</v>
      </c>
      <c r="R2652" s="19" t="s">
        <v>339</v>
      </c>
    </row>
    <row r="2653" spans="14:18" x14ac:dyDescent="0.25">
      <c r="N2653" t="s">
        <v>5362</v>
      </c>
      <c r="O2653" t="s">
        <v>5363</v>
      </c>
      <c r="P2653" t="s">
        <v>5230</v>
      </c>
      <c r="R2653" s="19" t="s">
        <v>339</v>
      </c>
    </row>
    <row r="2654" spans="14:18" x14ac:dyDescent="0.25">
      <c r="N2654" s="19" t="s">
        <v>5364</v>
      </c>
      <c r="O2654" s="19" t="s">
        <v>5365</v>
      </c>
      <c r="P2654" s="19" t="s">
        <v>5235</v>
      </c>
      <c r="R2654" s="19" t="s">
        <v>339</v>
      </c>
    </row>
    <row r="2655" spans="14:18" x14ac:dyDescent="0.25">
      <c r="N2655" s="21" t="s">
        <v>5366</v>
      </c>
      <c r="O2655" s="21" t="s">
        <v>5367</v>
      </c>
      <c r="P2655" s="21" t="s">
        <v>5235</v>
      </c>
      <c r="R2655" s="19" t="s">
        <v>339</v>
      </c>
    </row>
    <row r="2656" spans="14:18" x14ac:dyDescent="0.25">
      <c r="N2656" s="19" t="s">
        <v>5368</v>
      </c>
      <c r="O2656" s="19" t="s">
        <v>5369</v>
      </c>
      <c r="P2656" s="19" t="s">
        <v>5235</v>
      </c>
      <c r="R2656" s="19" t="s">
        <v>339</v>
      </c>
    </row>
    <row r="2657" spans="14:18" x14ac:dyDescent="0.25">
      <c r="N2657" s="21" t="s">
        <v>5370</v>
      </c>
      <c r="O2657" s="21" t="s">
        <v>5371</v>
      </c>
      <c r="P2657" s="21" t="s">
        <v>5235</v>
      </c>
      <c r="R2657" s="19" t="s">
        <v>339</v>
      </c>
    </row>
    <row r="2658" spans="14:18" x14ac:dyDescent="0.25">
      <c r="N2658" s="19" t="s">
        <v>5373</v>
      </c>
      <c r="O2658" s="19" t="s">
        <v>5374</v>
      </c>
      <c r="P2658" s="19" t="s">
        <v>5375</v>
      </c>
      <c r="R2658" s="19" t="s">
        <v>351</v>
      </c>
    </row>
    <row r="2659" spans="14:18" x14ac:dyDescent="0.25">
      <c r="N2659" s="21" t="s">
        <v>5376</v>
      </c>
      <c r="O2659" s="21" t="s">
        <v>5377</v>
      </c>
      <c r="P2659" s="21" t="s">
        <v>5375</v>
      </c>
      <c r="R2659" s="19" t="s">
        <v>351</v>
      </c>
    </row>
    <row r="2660" spans="14:18" x14ac:dyDescent="0.25">
      <c r="N2660" s="39" t="s">
        <v>5379</v>
      </c>
      <c r="O2660" s="39" t="s">
        <v>5380</v>
      </c>
      <c r="P2660" s="39" t="s">
        <v>5233</v>
      </c>
      <c r="R2660" s="19" t="s">
        <v>339</v>
      </c>
    </row>
    <row r="2661" spans="14:18" x14ac:dyDescent="0.25">
      <c r="N2661" s="19" t="s">
        <v>5381</v>
      </c>
      <c r="O2661" s="19" t="s">
        <v>5382</v>
      </c>
      <c r="P2661" s="19" t="s">
        <v>5354</v>
      </c>
      <c r="R2661" s="19" t="s">
        <v>348</v>
      </c>
    </row>
    <row r="2662" spans="14:18" x14ac:dyDescent="0.25">
      <c r="N2662" s="42" t="s">
        <v>5383</v>
      </c>
      <c r="O2662" s="42" t="s">
        <v>5384</v>
      </c>
      <c r="P2662" s="42" t="s">
        <v>5218</v>
      </c>
      <c r="R2662" s="19" t="s">
        <v>348</v>
      </c>
    </row>
    <row r="2663" spans="14:18" x14ac:dyDescent="0.25">
      <c r="N2663" t="s">
        <v>5385</v>
      </c>
      <c r="O2663" t="s">
        <v>5386</v>
      </c>
      <c r="P2663" t="s">
        <v>5233</v>
      </c>
      <c r="R2663" s="19" t="s">
        <v>339</v>
      </c>
    </row>
    <row r="2664" spans="14:18" x14ac:dyDescent="0.25">
      <c r="N2664" t="s">
        <v>5387</v>
      </c>
      <c r="O2664" t="s">
        <v>5388</v>
      </c>
      <c r="P2664" t="s">
        <v>5232</v>
      </c>
      <c r="R2664" s="19" t="s">
        <v>339</v>
      </c>
    </row>
    <row r="2665" spans="14:18" x14ac:dyDescent="0.25">
      <c r="N2665" t="s">
        <v>5390</v>
      </c>
      <c r="O2665" t="s">
        <v>5391</v>
      </c>
      <c r="P2665" t="s">
        <v>5375</v>
      </c>
      <c r="R2665" s="19" t="s">
        <v>351</v>
      </c>
    </row>
    <row r="2666" spans="14:18" x14ac:dyDescent="0.25">
      <c r="N2666" t="s">
        <v>5392</v>
      </c>
      <c r="O2666" t="s">
        <v>5393</v>
      </c>
      <c r="P2666" t="s">
        <v>5375</v>
      </c>
      <c r="R2666" s="19" t="s">
        <v>351</v>
      </c>
    </row>
    <row r="2667" spans="14:18" x14ac:dyDescent="0.25">
      <c r="N2667" t="s">
        <v>5394</v>
      </c>
      <c r="O2667" t="s">
        <v>5395</v>
      </c>
      <c r="P2667" t="s">
        <v>5230</v>
      </c>
      <c r="R2667" s="19" t="s">
        <v>339</v>
      </c>
    </row>
    <row r="2668" spans="14:18" x14ac:dyDescent="0.25">
      <c r="N2668" t="s">
        <v>5397</v>
      </c>
      <c r="O2668" t="s">
        <v>5389</v>
      </c>
      <c r="P2668" t="s">
        <v>5232</v>
      </c>
      <c r="R2668" s="19" t="s">
        <v>339</v>
      </c>
    </row>
    <row r="2669" spans="14:18" x14ac:dyDescent="0.25">
      <c r="N2669" s="19" t="s">
        <v>5399</v>
      </c>
      <c r="O2669" s="19" t="s">
        <v>5400</v>
      </c>
      <c r="P2669" s="19" t="s">
        <v>5247</v>
      </c>
      <c r="R2669" s="19" t="s">
        <v>350</v>
      </c>
    </row>
  </sheetData>
  <autoFilter ref="N1:R253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9"/>
  <sheetViews>
    <sheetView topLeftCell="A496" workbookViewId="0">
      <selection activeCell="E2" sqref="E2:J520"/>
    </sheetView>
  </sheetViews>
  <sheetFormatPr baseColWidth="10" defaultRowHeight="15" x14ac:dyDescent="0.25"/>
  <cols>
    <col min="18" max="18" width="13.28515625" customWidth="1"/>
    <col min="16360" max="16360" width="11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334</v>
      </c>
      <c r="I1" t="s">
        <v>335</v>
      </c>
      <c r="J1" t="s">
        <v>7</v>
      </c>
      <c r="R1" s="43"/>
      <c r="S1" s="43"/>
      <c r="T1" s="43"/>
    </row>
    <row r="2" spans="1:20" x14ac:dyDescent="0.25">
      <c r="A2">
        <v>12420</v>
      </c>
      <c r="B2" t="s">
        <v>220</v>
      </c>
      <c r="C2" t="s">
        <v>221</v>
      </c>
      <c r="D2" t="s">
        <v>5233</v>
      </c>
      <c r="E2">
        <v>315</v>
      </c>
      <c r="F2">
        <v>51</v>
      </c>
      <c r="G2" s="1">
        <v>43822</v>
      </c>
      <c r="H2">
        <v>1</v>
      </c>
      <c r="I2">
        <v>200.39320000000001</v>
      </c>
      <c r="J2">
        <v>-1</v>
      </c>
      <c r="R2" s="19"/>
      <c r="S2" s="19"/>
      <c r="T2" s="19"/>
    </row>
    <row r="3" spans="1:20" x14ac:dyDescent="0.25">
      <c r="A3">
        <v>12419</v>
      </c>
      <c r="B3" t="s">
        <v>5152</v>
      </c>
      <c r="C3" t="s">
        <v>5153</v>
      </c>
      <c r="D3" t="s">
        <v>5243</v>
      </c>
      <c r="E3">
        <v>61</v>
      </c>
      <c r="F3">
        <v>51</v>
      </c>
      <c r="G3" s="1">
        <v>43822</v>
      </c>
      <c r="H3">
        <v>1</v>
      </c>
      <c r="I3">
        <v>24.9998</v>
      </c>
      <c r="J3">
        <v>-1</v>
      </c>
      <c r="R3" s="21"/>
      <c r="S3" s="21"/>
      <c r="T3" s="21"/>
    </row>
    <row r="4" spans="1:20" x14ac:dyDescent="0.25">
      <c r="A4">
        <v>12419</v>
      </c>
      <c r="B4" t="s">
        <v>5154</v>
      </c>
      <c r="C4" t="s">
        <v>5155</v>
      </c>
      <c r="D4" t="s">
        <v>5243</v>
      </c>
      <c r="E4">
        <v>61</v>
      </c>
      <c r="F4">
        <v>51</v>
      </c>
      <c r="G4" s="1">
        <v>43822</v>
      </c>
      <c r="H4">
        <v>1</v>
      </c>
      <c r="I4">
        <v>24.9998</v>
      </c>
      <c r="J4">
        <v>-1</v>
      </c>
      <c r="R4" s="19"/>
      <c r="S4" s="19"/>
      <c r="T4" s="19"/>
    </row>
    <row r="5" spans="1:20" x14ac:dyDescent="0.25">
      <c r="A5">
        <v>12419</v>
      </c>
      <c r="B5" t="s">
        <v>5156</v>
      </c>
      <c r="C5" t="s">
        <v>5157</v>
      </c>
      <c r="D5" t="s">
        <v>5243</v>
      </c>
      <c r="E5">
        <v>61</v>
      </c>
      <c r="F5">
        <v>51</v>
      </c>
      <c r="G5" s="1">
        <v>43822</v>
      </c>
      <c r="H5">
        <v>1</v>
      </c>
      <c r="I5">
        <v>24.9998</v>
      </c>
      <c r="J5">
        <v>-1</v>
      </c>
      <c r="R5" s="21"/>
      <c r="S5" s="21"/>
      <c r="T5" s="21"/>
    </row>
    <row r="6" spans="1:20" x14ac:dyDescent="0.25">
      <c r="A6">
        <v>12419</v>
      </c>
      <c r="B6" t="s">
        <v>5151</v>
      </c>
      <c r="C6" t="s">
        <v>5221</v>
      </c>
      <c r="D6" t="s">
        <v>5243</v>
      </c>
      <c r="E6">
        <v>61</v>
      </c>
      <c r="F6">
        <v>51</v>
      </c>
      <c r="G6" s="1">
        <v>43822</v>
      </c>
      <c r="H6">
        <v>1</v>
      </c>
      <c r="I6">
        <v>24.9998</v>
      </c>
      <c r="J6">
        <v>-4</v>
      </c>
      <c r="R6" s="19"/>
      <c r="S6" s="19"/>
      <c r="T6" s="19"/>
    </row>
    <row r="7" spans="1:20" x14ac:dyDescent="0.25">
      <c r="A7">
        <v>12418</v>
      </c>
      <c r="B7" t="s">
        <v>829</v>
      </c>
      <c r="C7" t="s">
        <v>170</v>
      </c>
      <c r="D7" t="s">
        <v>5233</v>
      </c>
      <c r="E7">
        <v>85</v>
      </c>
      <c r="F7">
        <v>51</v>
      </c>
      <c r="G7" s="1">
        <v>43822</v>
      </c>
      <c r="H7">
        <v>1</v>
      </c>
      <c r="I7">
        <v>109.0538</v>
      </c>
      <c r="J7">
        <v>-1</v>
      </c>
      <c r="R7" s="19"/>
      <c r="S7" s="19"/>
      <c r="T7" s="19"/>
    </row>
    <row r="8" spans="1:20" x14ac:dyDescent="0.25">
      <c r="A8">
        <v>12418</v>
      </c>
      <c r="B8" t="s">
        <v>203</v>
      </c>
      <c r="C8" t="s">
        <v>204</v>
      </c>
      <c r="D8" t="s">
        <v>5225</v>
      </c>
      <c r="E8">
        <v>85</v>
      </c>
      <c r="F8">
        <v>51</v>
      </c>
      <c r="G8" s="1">
        <v>43822</v>
      </c>
      <c r="H8">
        <v>1</v>
      </c>
      <c r="I8">
        <v>246.3895</v>
      </c>
      <c r="J8">
        <v>-1</v>
      </c>
      <c r="R8" s="21"/>
      <c r="S8" s="21"/>
      <c r="T8" s="21"/>
    </row>
    <row r="9" spans="1:20" x14ac:dyDescent="0.25">
      <c r="A9">
        <v>12418</v>
      </c>
      <c r="B9" t="s">
        <v>243</v>
      </c>
      <c r="C9" t="s">
        <v>244</v>
      </c>
      <c r="D9" t="s">
        <v>5239</v>
      </c>
      <c r="E9">
        <v>85</v>
      </c>
      <c r="F9">
        <v>51</v>
      </c>
      <c r="G9" s="1">
        <v>43822</v>
      </c>
      <c r="H9">
        <v>1</v>
      </c>
      <c r="I9">
        <v>34.85</v>
      </c>
      <c r="J9">
        <v>-3</v>
      </c>
      <c r="R9" s="19"/>
      <c r="S9" s="19"/>
      <c r="T9" s="19"/>
    </row>
    <row r="10" spans="1:20" x14ac:dyDescent="0.25">
      <c r="A10">
        <v>12418</v>
      </c>
      <c r="B10" t="s">
        <v>2076</v>
      </c>
      <c r="C10" t="s">
        <v>2077</v>
      </c>
      <c r="D10" t="s">
        <v>5239</v>
      </c>
      <c r="E10">
        <v>85</v>
      </c>
      <c r="F10">
        <v>51</v>
      </c>
      <c r="G10" s="1">
        <v>43822</v>
      </c>
      <c r="H10">
        <v>1</v>
      </c>
      <c r="I10">
        <v>24.6</v>
      </c>
      <c r="J10">
        <v>-3</v>
      </c>
      <c r="R10" s="44"/>
      <c r="S10" s="44"/>
      <c r="T10" s="44"/>
    </row>
    <row r="11" spans="1:20" x14ac:dyDescent="0.25">
      <c r="A11" t="s">
        <v>5401</v>
      </c>
      <c r="B11" t="s">
        <v>5214</v>
      </c>
      <c r="C11" t="s">
        <v>5262</v>
      </c>
      <c r="D11" t="s">
        <v>5230</v>
      </c>
      <c r="E11">
        <v>38</v>
      </c>
      <c r="F11">
        <v>2</v>
      </c>
      <c r="G11" s="1">
        <v>43822</v>
      </c>
      <c r="H11">
        <v>1</v>
      </c>
      <c r="I11">
        <v>489.31810000000002</v>
      </c>
      <c r="J11">
        <v>1</v>
      </c>
    </row>
    <row r="12" spans="1:20" x14ac:dyDescent="0.25">
      <c r="A12" t="s">
        <v>5402</v>
      </c>
      <c r="B12" t="s">
        <v>252</v>
      </c>
      <c r="C12" t="s">
        <v>253</v>
      </c>
      <c r="D12" t="s">
        <v>5257</v>
      </c>
      <c r="E12">
        <v>300</v>
      </c>
      <c r="F12">
        <v>2</v>
      </c>
      <c r="G12" s="1">
        <v>43822</v>
      </c>
      <c r="H12">
        <v>1</v>
      </c>
      <c r="I12">
        <v>173.55109999999999</v>
      </c>
      <c r="J12">
        <v>1</v>
      </c>
    </row>
    <row r="13" spans="1:20" x14ac:dyDescent="0.25">
      <c r="A13" t="s">
        <v>5403</v>
      </c>
      <c r="B13" t="s">
        <v>72</v>
      </c>
      <c r="C13" t="s">
        <v>5162</v>
      </c>
      <c r="D13" t="s">
        <v>5233</v>
      </c>
      <c r="E13">
        <v>24</v>
      </c>
      <c r="F13">
        <v>2</v>
      </c>
      <c r="G13" s="1">
        <v>43822</v>
      </c>
      <c r="H13">
        <v>1</v>
      </c>
      <c r="I13">
        <v>124.5642</v>
      </c>
      <c r="J13">
        <v>1</v>
      </c>
    </row>
    <row r="14" spans="1:20" x14ac:dyDescent="0.25">
      <c r="A14">
        <v>12417</v>
      </c>
      <c r="B14" t="s">
        <v>252</v>
      </c>
      <c r="C14" t="s">
        <v>253</v>
      </c>
      <c r="D14" t="s">
        <v>5257</v>
      </c>
      <c r="E14">
        <v>12</v>
      </c>
      <c r="F14">
        <v>51</v>
      </c>
      <c r="G14" s="1">
        <v>43822</v>
      </c>
      <c r="H14">
        <v>1</v>
      </c>
      <c r="I14">
        <v>173.55109999999999</v>
      </c>
      <c r="J14">
        <v>-6</v>
      </c>
    </row>
    <row r="15" spans="1:20" x14ac:dyDescent="0.25">
      <c r="A15">
        <v>12416</v>
      </c>
      <c r="B15" t="s">
        <v>68</v>
      </c>
      <c r="C15" t="s">
        <v>5287</v>
      </c>
      <c r="D15" t="s">
        <v>5230</v>
      </c>
      <c r="E15">
        <v>72</v>
      </c>
      <c r="F15">
        <v>51</v>
      </c>
      <c r="G15" s="1">
        <v>43820</v>
      </c>
      <c r="H15">
        <v>1</v>
      </c>
      <c r="I15">
        <v>278.39929999999998</v>
      </c>
      <c r="J15">
        <v>-1</v>
      </c>
    </row>
    <row r="16" spans="1:20" x14ac:dyDescent="0.25">
      <c r="A16">
        <v>12415</v>
      </c>
      <c r="B16" t="s">
        <v>829</v>
      </c>
      <c r="C16" t="s">
        <v>170</v>
      </c>
      <c r="D16" t="s">
        <v>5233</v>
      </c>
      <c r="E16">
        <v>31</v>
      </c>
      <c r="F16">
        <v>51</v>
      </c>
      <c r="G16" s="1">
        <v>43820</v>
      </c>
      <c r="H16">
        <v>1</v>
      </c>
      <c r="I16">
        <v>109.0538</v>
      </c>
      <c r="J16">
        <v>-2</v>
      </c>
    </row>
    <row r="17" spans="1:10" x14ac:dyDescent="0.25">
      <c r="A17">
        <v>12415</v>
      </c>
      <c r="B17" t="s">
        <v>5394</v>
      </c>
      <c r="C17" t="s">
        <v>5395</v>
      </c>
      <c r="D17" t="s">
        <v>5230</v>
      </c>
      <c r="E17">
        <v>31</v>
      </c>
      <c r="F17">
        <v>51</v>
      </c>
      <c r="G17" s="1">
        <v>43820</v>
      </c>
      <c r="H17">
        <v>1</v>
      </c>
      <c r="I17">
        <v>567.01379999999995</v>
      </c>
      <c r="J17">
        <v>-1</v>
      </c>
    </row>
    <row r="18" spans="1:10" x14ac:dyDescent="0.25">
      <c r="A18">
        <v>12414</v>
      </c>
      <c r="B18" t="s">
        <v>75</v>
      </c>
      <c r="C18" t="s">
        <v>76</v>
      </c>
      <c r="D18" t="s">
        <v>5220</v>
      </c>
      <c r="E18">
        <v>292</v>
      </c>
      <c r="F18">
        <v>51</v>
      </c>
      <c r="G18" s="1">
        <v>43820</v>
      </c>
      <c r="H18">
        <v>1</v>
      </c>
      <c r="I18">
        <v>387.27710000000002</v>
      </c>
      <c r="J18">
        <v>-1</v>
      </c>
    </row>
    <row r="19" spans="1:10" x14ac:dyDescent="0.25">
      <c r="A19">
        <v>12413</v>
      </c>
      <c r="B19" t="s">
        <v>75</v>
      </c>
      <c r="C19" t="s">
        <v>76</v>
      </c>
      <c r="D19" t="s">
        <v>5220</v>
      </c>
      <c r="E19">
        <v>292</v>
      </c>
      <c r="F19">
        <v>51</v>
      </c>
      <c r="G19" s="1">
        <v>43820</v>
      </c>
      <c r="H19">
        <v>1</v>
      </c>
      <c r="I19">
        <v>387.27710000000002</v>
      </c>
      <c r="J19">
        <v>-1</v>
      </c>
    </row>
    <row r="20" spans="1:10" x14ac:dyDescent="0.25">
      <c r="A20">
        <v>12412</v>
      </c>
      <c r="B20" t="s">
        <v>139</v>
      </c>
      <c r="C20" t="s">
        <v>140</v>
      </c>
      <c r="D20" t="s">
        <v>5230</v>
      </c>
      <c r="E20" t="s">
        <v>64</v>
      </c>
      <c r="F20">
        <v>51</v>
      </c>
      <c r="G20" s="1">
        <v>43820</v>
      </c>
      <c r="I20">
        <v>266.5</v>
      </c>
      <c r="J20">
        <v>-2</v>
      </c>
    </row>
    <row r="21" spans="1:10" x14ac:dyDescent="0.25">
      <c r="A21">
        <v>12411</v>
      </c>
      <c r="B21" t="s">
        <v>596</v>
      </c>
      <c r="C21" t="s">
        <v>597</v>
      </c>
      <c r="D21" t="s">
        <v>5243</v>
      </c>
      <c r="E21">
        <v>293</v>
      </c>
      <c r="F21">
        <v>51</v>
      </c>
      <c r="G21" s="1">
        <v>43820</v>
      </c>
      <c r="H21">
        <v>1</v>
      </c>
      <c r="I21">
        <v>120.19</v>
      </c>
      <c r="J21">
        <v>-1</v>
      </c>
    </row>
    <row r="22" spans="1:10" x14ac:dyDescent="0.25">
      <c r="A22">
        <v>12410</v>
      </c>
      <c r="B22" t="s">
        <v>5317</v>
      </c>
      <c r="C22" t="s">
        <v>5318</v>
      </c>
      <c r="D22" t="s">
        <v>5233</v>
      </c>
      <c r="E22">
        <v>4</v>
      </c>
      <c r="F22">
        <v>51</v>
      </c>
      <c r="G22" s="1">
        <v>43819</v>
      </c>
      <c r="H22">
        <v>1</v>
      </c>
      <c r="I22">
        <v>421.34440000000001</v>
      </c>
      <c r="J22">
        <v>-1</v>
      </c>
    </row>
    <row r="23" spans="1:10" x14ac:dyDescent="0.25">
      <c r="A23">
        <v>12409</v>
      </c>
      <c r="B23" t="s">
        <v>457</v>
      </c>
      <c r="C23" t="s">
        <v>458</v>
      </c>
      <c r="D23" t="s">
        <v>5233</v>
      </c>
      <c r="E23">
        <v>14</v>
      </c>
      <c r="F23">
        <v>51</v>
      </c>
      <c r="G23" s="1">
        <v>43819</v>
      </c>
      <c r="H23">
        <v>1</v>
      </c>
      <c r="I23">
        <v>122.0752</v>
      </c>
      <c r="J23">
        <v>-2</v>
      </c>
    </row>
    <row r="24" spans="1:10" x14ac:dyDescent="0.25">
      <c r="A24">
        <v>12408</v>
      </c>
      <c r="B24" t="s">
        <v>256</v>
      </c>
      <c r="C24" t="s">
        <v>257</v>
      </c>
      <c r="D24" t="s">
        <v>5233</v>
      </c>
      <c r="E24">
        <v>3</v>
      </c>
      <c r="F24">
        <v>51</v>
      </c>
      <c r="G24" s="1">
        <v>43819</v>
      </c>
      <c r="H24">
        <v>1</v>
      </c>
      <c r="I24">
        <v>182.1756</v>
      </c>
      <c r="J24">
        <v>-1</v>
      </c>
    </row>
    <row r="25" spans="1:10" x14ac:dyDescent="0.25">
      <c r="A25">
        <v>12408</v>
      </c>
      <c r="B25" t="s">
        <v>207</v>
      </c>
      <c r="C25" t="s">
        <v>208</v>
      </c>
      <c r="D25" t="s">
        <v>5233</v>
      </c>
      <c r="E25">
        <v>3</v>
      </c>
      <c r="F25">
        <v>51</v>
      </c>
      <c r="G25" s="1">
        <v>43819</v>
      </c>
      <c r="H25">
        <v>1</v>
      </c>
      <c r="I25">
        <v>164.9248</v>
      </c>
      <c r="J25">
        <v>-1</v>
      </c>
    </row>
    <row r="26" spans="1:10" x14ac:dyDescent="0.25">
      <c r="A26">
        <v>12408</v>
      </c>
      <c r="B26" t="s">
        <v>68</v>
      </c>
      <c r="C26" t="s">
        <v>5287</v>
      </c>
      <c r="D26" t="s">
        <v>5230</v>
      </c>
      <c r="E26">
        <v>3</v>
      </c>
      <c r="F26">
        <v>51</v>
      </c>
      <c r="G26" s="1">
        <v>43819</v>
      </c>
      <c r="H26">
        <v>1</v>
      </c>
      <c r="I26">
        <v>230.0018</v>
      </c>
      <c r="J26">
        <v>-2</v>
      </c>
    </row>
    <row r="27" spans="1:10" x14ac:dyDescent="0.25">
      <c r="A27">
        <v>12408</v>
      </c>
      <c r="B27" t="s">
        <v>113</v>
      </c>
      <c r="C27" t="s">
        <v>114</v>
      </c>
      <c r="D27" t="s">
        <v>5230</v>
      </c>
      <c r="E27">
        <v>3</v>
      </c>
      <c r="F27">
        <v>51</v>
      </c>
      <c r="G27" s="1">
        <v>43819</v>
      </c>
      <c r="H27">
        <v>1</v>
      </c>
      <c r="I27">
        <v>168.3158</v>
      </c>
      <c r="J27">
        <v>-1</v>
      </c>
    </row>
    <row r="28" spans="1:10" x14ac:dyDescent="0.25">
      <c r="A28">
        <v>12407</v>
      </c>
      <c r="B28" t="s">
        <v>252</v>
      </c>
      <c r="C28" t="s">
        <v>253</v>
      </c>
      <c r="D28" t="s">
        <v>5257</v>
      </c>
      <c r="E28">
        <v>308</v>
      </c>
      <c r="F28">
        <v>51</v>
      </c>
      <c r="G28" s="1">
        <v>43818</v>
      </c>
      <c r="H28">
        <v>1</v>
      </c>
      <c r="I28">
        <v>173.55109999999999</v>
      </c>
      <c r="J28">
        <v>-5</v>
      </c>
    </row>
    <row r="29" spans="1:10" x14ac:dyDescent="0.25">
      <c r="A29">
        <v>12407</v>
      </c>
      <c r="B29" t="s">
        <v>944</v>
      </c>
      <c r="C29" t="s">
        <v>945</v>
      </c>
      <c r="D29" t="s">
        <v>5244</v>
      </c>
      <c r="E29">
        <v>308</v>
      </c>
      <c r="F29">
        <v>51</v>
      </c>
      <c r="G29" s="1">
        <v>43818</v>
      </c>
      <c r="H29">
        <v>1</v>
      </c>
      <c r="I29">
        <v>405.06020000000001</v>
      </c>
      <c r="J29">
        <v>-2</v>
      </c>
    </row>
    <row r="30" spans="1:10" x14ac:dyDescent="0.25">
      <c r="A30">
        <v>12407</v>
      </c>
      <c r="B30" t="s">
        <v>978</v>
      </c>
      <c r="C30" t="s">
        <v>979</v>
      </c>
      <c r="D30" t="s">
        <v>5233</v>
      </c>
      <c r="E30">
        <v>308</v>
      </c>
      <c r="F30">
        <v>51</v>
      </c>
      <c r="G30" s="1">
        <v>43818</v>
      </c>
      <c r="H30">
        <v>1</v>
      </c>
      <c r="I30">
        <v>109.0538</v>
      </c>
      <c r="J30">
        <v>-10</v>
      </c>
    </row>
    <row r="31" spans="1:10" x14ac:dyDescent="0.25">
      <c r="A31">
        <v>12406</v>
      </c>
      <c r="B31" t="s">
        <v>5288</v>
      </c>
      <c r="C31" t="s">
        <v>5289</v>
      </c>
      <c r="D31" t="s">
        <v>5233</v>
      </c>
      <c r="E31">
        <v>39</v>
      </c>
      <c r="F31">
        <v>51</v>
      </c>
      <c r="G31" s="1">
        <v>43818</v>
      </c>
      <c r="H31">
        <v>1</v>
      </c>
      <c r="I31">
        <v>455.1</v>
      </c>
      <c r="J31">
        <v>-1</v>
      </c>
    </row>
    <row r="32" spans="1:10" x14ac:dyDescent="0.25">
      <c r="A32">
        <v>12406</v>
      </c>
      <c r="B32" t="s">
        <v>5290</v>
      </c>
      <c r="C32" t="s">
        <v>5291</v>
      </c>
      <c r="D32" t="s">
        <v>5233</v>
      </c>
      <c r="E32">
        <v>39</v>
      </c>
      <c r="F32">
        <v>51</v>
      </c>
      <c r="G32" s="1">
        <v>43818</v>
      </c>
      <c r="H32">
        <v>1</v>
      </c>
      <c r="I32">
        <v>455.1</v>
      </c>
      <c r="J32">
        <v>-1</v>
      </c>
    </row>
    <row r="33" spans="1:10" x14ac:dyDescent="0.25">
      <c r="A33">
        <v>12406</v>
      </c>
      <c r="B33" t="s">
        <v>5300</v>
      </c>
      <c r="C33" t="s">
        <v>5301</v>
      </c>
      <c r="D33" t="s">
        <v>5233</v>
      </c>
      <c r="E33">
        <v>39</v>
      </c>
      <c r="F33">
        <v>51</v>
      </c>
      <c r="G33" s="1">
        <v>43818</v>
      </c>
      <c r="H33">
        <v>1</v>
      </c>
      <c r="I33">
        <v>455.1</v>
      </c>
      <c r="J33">
        <v>-1</v>
      </c>
    </row>
    <row r="34" spans="1:10" x14ac:dyDescent="0.25">
      <c r="A34">
        <v>12406</v>
      </c>
      <c r="B34" t="s">
        <v>5292</v>
      </c>
      <c r="C34" t="s">
        <v>5293</v>
      </c>
      <c r="D34" t="s">
        <v>5233</v>
      </c>
      <c r="E34">
        <v>39</v>
      </c>
      <c r="F34">
        <v>51</v>
      </c>
      <c r="G34" s="1">
        <v>43818</v>
      </c>
      <c r="H34">
        <v>1</v>
      </c>
      <c r="I34">
        <v>455.1</v>
      </c>
      <c r="J34">
        <v>-1</v>
      </c>
    </row>
    <row r="35" spans="1:10" x14ac:dyDescent="0.25">
      <c r="A35">
        <v>12405</v>
      </c>
      <c r="B35" t="s">
        <v>151</v>
      </c>
      <c r="C35" t="s">
        <v>152</v>
      </c>
      <c r="D35" t="s">
        <v>5232</v>
      </c>
      <c r="E35">
        <v>31</v>
      </c>
      <c r="F35">
        <v>51</v>
      </c>
      <c r="G35" s="1">
        <v>43818</v>
      </c>
      <c r="H35">
        <v>1</v>
      </c>
      <c r="I35">
        <v>91.556399999999996</v>
      </c>
      <c r="J35">
        <v>-1</v>
      </c>
    </row>
    <row r="36" spans="1:10" x14ac:dyDescent="0.25">
      <c r="A36">
        <v>12405</v>
      </c>
      <c r="B36" t="s">
        <v>978</v>
      </c>
      <c r="C36" t="s">
        <v>979</v>
      </c>
      <c r="D36" t="s">
        <v>5233</v>
      </c>
      <c r="E36">
        <v>31</v>
      </c>
      <c r="F36">
        <v>51</v>
      </c>
      <c r="G36" s="1">
        <v>43818</v>
      </c>
      <c r="H36">
        <v>1</v>
      </c>
      <c r="I36">
        <v>109.0538</v>
      </c>
      <c r="J36">
        <v>-2</v>
      </c>
    </row>
    <row r="37" spans="1:10" x14ac:dyDescent="0.25">
      <c r="A37">
        <v>12405</v>
      </c>
      <c r="B37" t="s">
        <v>457</v>
      </c>
      <c r="C37" t="s">
        <v>458</v>
      </c>
      <c r="D37" t="s">
        <v>5233</v>
      </c>
      <c r="E37">
        <v>31</v>
      </c>
      <c r="F37">
        <v>51</v>
      </c>
      <c r="G37" s="1">
        <v>43818</v>
      </c>
      <c r="H37">
        <v>1</v>
      </c>
      <c r="I37">
        <v>122.0752</v>
      </c>
      <c r="J37">
        <v>-3</v>
      </c>
    </row>
    <row r="38" spans="1:10" x14ac:dyDescent="0.25">
      <c r="A38">
        <v>12404</v>
      </c>
      <c r="B38" t="s">
        <v>978</v>
      </c>
      <c r="C38" t="s">
        <v>979</v>
      </c>
      <c r="D38" t="s">
        <v>5233</v>
      </c>
      <c r="E38">
        <v>166</v>
      </c>
      <c r="F38">
        <v>51</v>
      </c>
      <c r="G38" s="1">
        <v>43818</v>
      </c>
      <c r="H38">
        <v>1</v>
      </c>
      <c r="I38">
        <v>109.0538</v>
      </c>
      <c r="J38">
        <v>-3</v>
      </c>
    </row>
    <row r="39" spans="1:10" x14ac:dyDescent="0.25">
      <c r="A39">
        <v>12404</v>
      </c>
      <c r="B39" t="s">
        <v>187</v>
      </c>
      <c r="C39" t="s">
        <v>188</v>
      </c>
      <c r="D39" t="s">
        <v>5230</v>
      </c>
      <c r="E39">
        <v>166</v>
      </c>
      <c r="F39">
        <v>51</v>
      </c>
      <c r="G39" s="1">
        <v>43818</v>
      </c>
      <c r="H39">
        <v>1</v>
      </c>
      <c r="I39">
        <v>198.37219999999999</v>
      </c>
      <c r="J39">
        <v>-1</v>
      </c>
    </row>
    <row r="40" spans="1:10" x14ac:dyDescent="0.25">
      <c r="A40">
        <v>12403</v>
      </c>
      <c r="B40" t="s">
        <v>829</v>
      </c>
      <c r="C40" t="s">
        <v>170</v>
      </c>
      <c r="D40" t="s">
        <v>5233</v>
      </c>
      <c r="E40">
        <v>3</v>
      </c>
      <c r="F40">
        <v>51</v>
      </c>
      <c r="G40" s="1">
        <v>43818</v>
      </c>
      <c r="H40">
        <v>1</v>
      </c>
      <c r="I40">
        <v>99</v>
      </c>
      <c r="J40">
        <v>-5</v>
      </c>
    </row>
    <row r="41" spans="1:10" x14ac:dyDescent="0.25">
      <c r="A41">
        <v>12402</v>
      </c>
      <c r="B41" t="s">
        <v>45</v>
      </c>
      <c r="C41" t="s">
        <v>1295</v>
      </c>
      <c r="D41" t="s">
        <v>5234</v>
      </c>
      <c r="E41">
        <v>8</v>
      </c>
      <c r="F41">
        <v>51</v>
      </c>
      <c r="G41" s="1">
        <v>43818</v>
      </c>
      <c r="H41">
        <v>1</v>
      </c>
      <c r="I41">
        <v>1.2</v>
      </c>
      <c r="J41">
        <v>-50</v>
      </c>
    </row>
    <row r="42" spans="1:10" x14ac:dyDescent="0.25">
      <c r="A42">
        <v>12402</v>
      </c>
      <c r="B42" t="s">
        <v>214</v>
      </c>
      <c r="C42" t="s">
        <v>215</v>
      </c>
      <c r="D42" t="s">
        <v>5231</v>
      </c>
      <c r="E42">
        <v>8</v>
      </c>
      <c r="F42">
        <v>51</v>
      </c>
      <c r="G42" s="1">
        <v>43818</v>
      </c>
      <c r="H42">
        <v>1</v>
      </c>
      <c r="I42">
        <v>12</v>
      </c>
      <c r="J42">
        <v>-1</v>
      </c>
    </row>
    <row r="43" spans="1:10" x14ac:dyDescent="0.25">
      <c r="A43">
        <v>12402</v>
      </c>
      <c r="B43" t="s">
        <v>216</v>
      </c>
      <c r="C43" t="s">
        <v>217</v>
      </c>
      <c r="D43" t="s">
        <v>5231</v>
      </c>
      <c r="E43">
        <v>8</v>
      </c>
      <c r="F43">
        <v>51</v>
      </c>
      <c r="G43" s="1">
        <v>43818</v>
      </c>
      <c r="H43">
        <v>1</v>
      </c>
      <c r="I43">
        <v>12</v>
      </c>
      <c r="J43">
        <v>-1</v>
      </c>
    </row>
    <row r="44" spans="1:10" x14ac:dyDescent="0.25">
      <c r="A44">
        <v>12402</v>
      </c>
      <c r="B44" t="s">
        <v>89</v>
      </c>
      <c r="C44" t="s">
        <v>90</v>
      </c>
      <c r="D44" t="s">
        <v>5231</v>
      </c>
      <c r="E44">
        <v>8</v>
      </c>
      <c r="F44">
        <v>51</v>
      </c>
      <c r="G44" s="1">
        <v>43818</v>
      </c>
      <c r="H44">
        <v>1</v>
      </c>
      <c r="I44">
        <v>12</v>
      </c>
      <c r="J44">
        <v>-1</v>
      </c>
    </row>
    <row r="45" spans="1:10" x14ac:dyDescent="0.25">
      <c r="A45">
        <v>12402</v>
      </c>
      <c r="B45" t="s">
        <v>51</v>
      </c>
      <c r="C45" t="s">
        <v>52</v>
      </c>
      <c r="D45" t="s">
        <v>5231</v>
      </c>
      <c r="E45">
        <v>8</v>
      </c>
      <c r="F45">
        <v>51</v>
      </c>
      <c r="G45" s="1">
        <v>43818</v>
      </c>
      <c r="H45">
        <v>1</v>
      </c>
      <c r="I45">
        <v>12</v>
      </c>
      <c r="J45">
        <v>-1</v>
      </c>
    </row>
    <row r="46" spans="1:10" x14ac:dyDescent="0.25">
      <c r="A46">
        <v>12401</v>
      </c>
      <c r="B46" t="s">
        <v>203</v>
      </c>
      <c r="C46" t="s">
        <v>204</v>
      </c>
      <c r="D46" t="s">
        <v>5225</v>
      </c>
      <c r="E46">
        <v>3</v>
      </c>
      <c r="F46">
        <v>51</v>
      </c>
      <c r="G46" s="1">
        <v>43818</v>
      </c>
      <c r="H46">
        <v>1</v>
      </c>
      <c r="I46">
        <v>243.49080000000001</v>
      </c>
      <c r="J46">
        <v>-1</v>
      </c>
    </row>
    <row r="47" spans="1:10" x14ac:dyDescent="0.25">
      <c r="A47">
        <v>12401</v>
      </c>
      <c r="B47" t="s">
        <v>120</v>
      </c>
      <c r="C47" t="s">
        <v>1015</v>
      </c>
      <c r="D47" t="s">
        <v>5218</v>
      </c>
      <c r="E47">
        <v>3</v>
      </c>
      <c r="F47">
        <v>51</v>
      </c>
      <c r="G47" s="1">
        <v>43818</v>
      </c>
      <c r="H47">
        <v>1</v>
      </c>
      <c r="I47">
        <v>220</v>
      </c>
      <c r="J47">
        <v>-3</v>
      </c>
    </row>
    <row r="48" spans="1:10" x14ac:dyDescent="0.25">
      <c r="A48">
        <v>12400</v>
      </c>
      <c r="B48" t="s">
        <v>183</v>
      </c>
      <c r="C48" t="s">
        <v>184</v>
      </c>
      <c r="D48" t="s">
        <v>5230</v>
      </c>
      <c r="E48">
        <v>3</v>
      </c>
      <c r="F48">
        <v>51</v>
      </c>
      <c r="G48" s="1">
        <v>43818</v>
      </c>
      <c r="H48">
        <v>1</v>
      </c>
      <c r="I48">
        <v>221.95490000000001</v>
      </c>
      <c r="J48">
        <v>-1</v>
      </c>
    </row>
    <row r="49" spans="1:10" x14ac:dyDescent="0.25">
      <c r="A49">
        <v>12399</v>
      </c>
      <c r="B49" t="s">
        <v>173</v>
      </c>
      <c r="C49" t="s">
        <v>174</v>
      </c>
      <c r="D49" t="s">
        <v>5233</v>
      </c>
      <c r="E49">
        <v>29</v>
      </c>
      <c r="F49">
        <v>51</v>
      </c>
      <c r="G49" s="1">
        <v>43818</v>
      </c>
      <c r="H49">
        <v>1</v>
      </c>
      <c r="I49">
        <v>139.7252</v>
      </c>
      <c r="J49">
        <v>-1</v>
      </c>
    </row>
    <row r="50" spans="1:10" x14ac:dyDescent="0.25">
      <c r="A50">
        <v>12399</v>
      </c>
      <c r="B50" t="s">
        <v>830</v>
      </c>
      <c r="C50" t="s">
        <v>1165</v>
      </c>
      <c r="D50" t="s">
        <v>5316</v>
      </c>
      <c r="E50">
        <v>29</v>
      </c>
      <c r="F50">
        <v>51</v>
      </c>
      <c r="G50" s="1">
        <v>43818</v>
      </c>
      <c r="H50">
        <v>1</v>
      </c>
      <c r="I50">
        <v>183.56710000000001</v>
      </c>
      <c r="J50">
        <v>-1</v>
      </c>
    </row>
    <row r="51" spans="1:10" x14ac:dyDescent="0.25">
      <c r="A51">
        <v>12398</v>
      </c>
      <c r="B51" t="s">
        <v>269</v>
      </c>
      <c r="C51" t="s">
        <v>633</v>
      </c>
      <c r="D51" t="s">
        <v>5230</v>
      </c>
      <c r="E51">
        <v>315</v>
      </c>
      <c r="F51">
        <v>51</v>
      </c>
      <c r="G51" s="1">
        <v>43817</v>
      </c>
      <c r="H51">
        <v>1</v>
      </c>
      <c r="I51">
        <v>275.0761</v>
      </c>
      <c r="J51">
        <v>-2</v>
      </c>
    </row>
    <row r="52" spans="1:10" x14ac:dyDescent="0.25">
      <c r="A52">
        <v>12397</v>
      </c>
      <c r="B52" t="s">
        <v>8</v>
      </c>
      <c r="C52" t="s">
        <v>5173</v>
      </c>
      <c r="D52" t="s">
        <v>5249</v>
      </c>
      <c r="E52">
        <v>3</v>
      </c>
      <c r="F52">
        <v>51</v>
      </c>
      <c r="G52" s="1">
        <v>43817</v>
      </c>
      <c r="H52">
        <v>1</v>
      </c>
      <c r="I52">
        <v>86.206900000000005</v>
      </c>
      <c r="J52">
        <v>-1</v>
      </c>
    </row>
    <row r="53" spans="1:10" x14ac:dyDescent="0.25">
      <c r="A53">
        <v>12397</v>
      </c>
      <c r="B53" t="s">
        <v>11</v>
      </c>
      <c r="C53" t="s">
        <v>5174</v>
      </c>
      <c r="D53" t="s">
        <v>5249</v>
      </c>
      <c r="E53">
        <v>3</v>
      </c>
      <c r="F53">
        <v>51</v>
      </c>
      <c r="G53" s="1">
        <v>43817</v>
      </c>
      <c r="H53">
        <v>1</v>
      </c>
      <c r="I53">
        <v>86.206900000000005</v>
      </c>
      <c r="J53">
        <v>-1</v>
      </c>
    </row>
    <row r="54" spans="1:10" x14ac:dyDescent="0.25">
      <c r="A54">
        <v>12397</v>
      </c>
      <c r="B54" t="s">
        <v>13</v>
      </c>
      <c r="C54" t="s">
        <v>5164</v>
      </c>
      <c r="D54" t="s">
        <v>5249</v>
      </c>
      <c r="E54">
        <v>3</v>
      </c>
      <c r="F54">
        <v>51</v>
      </c>
      <c r="G54" s="1">
        <v>43817</v>
      </c>
      <c r="H54">
        <v>1</v>
      </c>
      <c r="I54">
        <v>86.206900000000005</v>
      </c>
      <c r="J54">
        <v>-1</v>
      </c>
    </row>
    <row r="55" spans="1:10" x14ac:dyDescent="0.25">
      <c r="A55">
        <v>12397</v>
      </c>
      <c r="B55" t="s">
        <v>22</v>
      </c>
      <c r="C55" t="s">
        <v>5175</v>
      </c>
      <c r="D55" t="s">
        <v>5249</v>
      </c>
      <c r="E55">
        <v>3</v>
      </c>
      <c r="F55">
        <v>51</v>
      </c>
      <c r="G55" s="1">
        <v>43817</v>
      </c>
      <c r="H55">
        <v>1</v>
      </c>
      <c r="I55">
        <v>86.206900000000005</v>
      </c>
      <c r="J55">
        <v>-1</v>
      </c>
    </row>
    <row r="56" spans="1:10" x14ac:dyDescent="0.25">
      <c r="A56">
        <v>12397</v>
      </c>
      <c r="B56" t="s">
        <v>53</v>
      </c>
      <c r="C56" t="s">
        <v>54</v>
      </c>
      <c r="D56" t="s">
        <v>5231</v>
      </c>
      <c r="E56">
        <v>3</v>
      </c>
      <c r="F56">
        <v>51</v>
      </c>
      <c r="G56" s="1">
        <v>43817</v>
      </c>
      <c r="H56">
        <v>1</v>
      </c>
      <c r="I56">
        <v>17</v>
      </c>
      <c r="J56">
        <v>-5</v>
      </c>
    </row>
    <row r="57" spans="1:10" x14ac:dyDescent="0.25">
      <c r="A57">
        <v>12397</v>
      </c>
      <c r="B57" t="s">
        <v>55</v>
      </c>
      <c r="C57" t="s">
        <v>56</v>
      </c>
      <c r="D57" t="s">
        <v>5231</v>
      </c>
      <c r="E57">
        <v>3</v>
      </c>
      <c r="F57">
        <v>51</v>
      </c>
      <c r="G57" s="1">
        <v>43817</v>
      </c>
      <c r="H57">
        <v>1</v>
      </c>
      <c r="I57">
        <v>17</v>
      </c>
      <c r="J57">
        <v>-5</v>
      </c>
    </row>
    <row r="58" spans="1:10" x14ac:dyDescent="0.25">
      <c r="A58">
        <v>12397</v>
      </c>
      <c r="B58" t="s">
        <v>57</v>
      </c>
      <c r="C58" t="s">
        <v>58</v>
      </c>
      <c r="D58" t="s">
        <v>5231</v>
      </c>
      <c r="E58">
        <v>3</v>
      </c>
      <c r="F58">
        <v>51</v>
      </c>
      <c r="G58" s="1">
        <v>43817</v>
      </c>
      <c r="H58">
        <v>1</v>
      </c>
      <c r="I58">
        <v>17</v>
      </c>
      <c r="J58">
        <v>-5</v>
      </c>
    </row>
    <row r="59" spans="1:10" x14ac:dyDescent="0.25">
      <c r="A59">
        <v>12397</v>
      </c>
      <c r="B59" t="s">
        <v>238</v>
      </c>
      <c r="C59" t="s">
        <v>237</v>
      </c>
      <c r="D59" t="s">
        <v>5231</v>
      </c>
      <c r="E59">
        <v>3</v>
      </c>
      <c r="F59">
        <v>51</v>
      </c>
      <c r="G59" s="1">
        <v>43817</v>
      </c>
      <c r="H59">
        <v>1</v>
      </c>
      <c r="I59">
        <v>17</v>
      </c>
      <c r="J59">
        <v>-10</v>
      </c>
    </row>
    <row r="60" spans="1:10" x14ac:dyDescent="0.25">
      <c r="A60">
        <v>12397</v>
      </c>
      <c r="B60" t="s">
        <v>214</v>
      </c>
      <c r="C60" t="s">
        <v>215</v>
      </c>
      <c r="D60" t="s">
        <v>5231</v>
      </c>
      <c r="E60">
        <v>3</v>
      </c>
      <c r="F60">
        <v>51</v>
      </c>
      <c r="G60" s="1">
        <v>43817</v>
      </c>
      <c r="H60">
        <v>1</v>
      </c>
      <c r="I60">
        <v>12</v>
      </c>
      <c r="J60">
        <v>-5</v>
      </c>
    </row>
    <row r="61" spans="1:10" x14ac:dyDescent="0.25">
      <c r="A61">
        <v>12397</v>
      </c>
      <c r="B61" t="s">
        <v>89</v>
      </c>
      <c r="C61" t="s">
        <v>90</v>
      </c>
      <c r="D61" t="s">
        <v>5231</v>
      </c>
      <c r="E61">
        <v>3</v>
      </c>
      <c r="F61">
        <v>51</v>
      </c>
      <c r="G61" s="1">
        <v>43817</v>
      </c>
      <c r="H61">
        <v>1</v>
      </c>
      <c r="I61">
        <v>12</v>
      </c>
      <c r="J61">
        <v>-5</v>
      </c>
    </row>
    <row r="62" spans="1:10" x14ac:dyDescent="0.25">
      <c r="A62">
        <v>12397</v>
      </c>
      <c r="B62" t="s">
        <v>51</v>
      </c>
      <c r="C62" t="s">
        <v>52</v>
      </c>
      <c r="D62" t="s">
        <v>5231</v>
      </c>
      <c r="E62">
        <v>3</v>
      </c>
      <c r="F62">
        <v>51</v>
      </c>
      <c r="G62" s="1">
        <v>43817</v>
      </c>
      <c r="H62">
        <v>1</v>
      </c>
      <c r="I62">
        <v>12</v>
      </c>
      <c r="J62">
        <v>-10</v>
      </c>
    </row>
    <row r="63" spans="1:10" x14ac:dyDescent="0.25">
      <c r="A63">
        <v>12397</v>
      </c>
      <c r="B63" t="s">
        <v>425</v>
      </c>
      <c r="C63" t="s">
        <v>426</v>
      </c>
      <c r="D63" t="s">
        <v>5231</v>
      </c>
      <c r="E63">
        <v>3</v>
      </c>
      <c r="F63">
        <v>51</v>
      </c>
      <c r="G63" s="1">
        <v>43817</v>
      </c>
      <c r="H63">
        <v>1</v>
      </c>
      <c r="I63">
        <v>30.172499999999999</v>
      </c>
      <c r="J63">
        <v>-10</v>
      </c>
    </row>
    <row r="64" spans="1:10" x14ac:dyDescent="0.25">
      <c r="A64">
        <v>12397</v>
      </c>
      <c r="B64" t="s">
        <v>419</v>
      </c>
      <c r="C64" t="s">
        <v>420</v>
      </c>
      <c r="D64" t="s">
        <v>5231</v>
      </c>
      <c r="E64">
        <v>3</v>
      </c>
      <c r="F64">
        <v>51</v>
      </c>
      <c r="G64" s="1">
        <v>43817</v>
      </c>
      <c r="H64">
        <v>1</v>
      </c>
      <c r="I64">
        <v>32.758699999999997</v>
      </c>
      <c r="J64">
        <v>-5</v>
      </c>
    </row>
    <row r="65" spans="1:10" x14ac:dyDescent="0.25">
      <c r="A65">
        <v>12397</v>
      </c>
      <c r="B65" t="s">
        <v>423</v>
      </c>
      <c r="C65" t="s">
        <v>424</v>
      </c>
      <c r="D65" t="s">
        <v>5231</v>
      </c>
      <c r="E65">
        <v>3</v>
      </c>
      <c r="F65">
        <v>51</v>
      </c>
      <c r="G65" s="1">
        <v>43817</v>
      </c>
      <c r="H65">
        <v>1</v>
      </c>
      <c r="I65">
        <v>32.758699999999997</v>
      </c>
      <c r="J65">
        <v>-2</v>
      </c>
    </row>
    <row r="66" spans="1:10" x14ac:dyDescent="0.25">
      <c r="A66">
        <v>12397</v>
      </c>
      <c r="B66" t="s">
        <v>421</v>
      </c>
      <c r="C66" t="s">
        <v>422</v>
      </c>
      <c r="D66" t="s">
        <v>5231</v>
      </c>
      <c r="E66">
        <v>3</v>
      </c>
      <c r="F66">
        <v>51</v>
      </c>
      <c r="G66" s="1">
        <v>43817</v>
      </c>
      <c r="H66">
        <v>1</v>
      </c>
      <c r="I66">
        <v>48</v>
      </c>
      <c r="J66">
        <v>-5</v>
      </c>
    </row>
    <row r="67" spans="1:10" x14ac:dyDescent="0.25">
      <c r="A67">
        <v>12397</v>
      </c>
      <c r="B67" t="s">
        <v>5045</v>
      </c>
      <c r="C67" t="s">
        <v>5046</v>
      </c>
      <c r="D67" t="s">
        <v>5231</v>
      </c>
      <c r="E67">
        <v>3</v>
      </c>
      <c r="F67">
        <v>51</v>
      </c>
      <c r="G67" s="1">
        <v>43817</v>
      </c>
      <c r="H67">
        <v>1</v>
      </c>
      <c r="I67">
        <v>122.6023</v>
      </c>
      <c r="J67">
        <v>-5</v>
      </c>
    </row>
    <row r="68" spans="1:10" x14ac:dyDescent="0.25">
      <c r="A68">
        <v>12397</v>
      </c>
      <c r="B68" t="s">
        <v>5088</v>
      </c>
      <c r="C68" t="s">
        <v>5089</v>
      </c>
      <c r="D68" t="s">
        <v>5231</v>
      </c>
      <c r="E68">
        <v>3</v>
      </c>
      <c r="F68">
        <v>51</v>
      </c>
      <c r="G68" s="1">
        <v>43817</v>
      </c>
      <c r="H68">
        <v>1</v>
      </c>
      <c r="I68">
        <v>122.6023</v>
      </c>
      <c r="J68">
        <v>-5</v>
      </c>
    </row>
    <row r="69" spans="1:10" x14ac:dyDescent="0.25">
      <c r="A69">
        <v>12397</v>
      </c>
      <c r="B69" t="s">
        <v>5090</v>
      </c>
      <c r="C69" t="s">
        <v>5091</v>
      </c>
      <c r="D69" t="s">
        <v>5231</v>
      </c>
      <c r="E69">
        <v>3</v>
      </c>
      <c r="F69">
        <v>51</v>
      </c>
      <c r="G69" s="1">
        <v>43817</v>
      </c>
      <c r="H69">
        <v>1</v>
      </c>
      <c r="I69">
        <v>122.6023</v>
      </c>
      <c r="J69">
        <v>-5</v>
      </c>
    </row>
    <row r="70" spans="1:10" x14ac:dyDescent="0.25">
      <c r="A70">
        <v>12396</v>
      </c>
      <c r="B70" t="s">
        <v>678</v>
      </c>
      <c r="C70" t="s">
        <v>679</v>
      </c>
      <c r="D70" t="s">
        <v>5233</v>
      </c>
      <c r="E70">
        <v>82</v>
      </c>
      <c r="F70">
        <v>51</v>
      </c>
      <c r="G70" s="1">
        <v>43817</v>
      </c>
      <c r="H70">
        <v>1</v>
      </c>
      <c r="I70">
        <v>244.15039999999999</v>
      </c>
      <c r="J70">
        <v>-1</v>
      </c>
    </row>
    <row r="71" spans="1:10" x14ac:dyDescent="0.25">
      <c r="A71">
        <v>12395</v>
      </c>
      <c r="B71" t="s">
        <v>385</v>
      </c>
      <c r="C71" t="s">
        <v>386</v>
      </c>
      <c r="D71" t="s">
        <v>5230</v>
      </c>
      <c r="E71" t="s">
        <v>64</v>
      </c>
      <c r="F71">
        <v>51</v>
      </c>
      <c r="G71" s="1">
        <v>43817</v>
      </c>
      <c r="I71">
        <v>307.5</v>
      </c>
      <c r="J71">
        <v>-1</v>
      </c>
    </row>
    <row r="72" spans="1:10" x14ac:dyDescent="0.25">
      <c r="A72">
        <v>12394</v>
      </c>
      <c r="B72" t="s">
        <v>978</v>
      </c>
      <c r="C72" t="s">
        <v>979</v>
      </c>
      <c r="D72" t="s">
        <v>5233</v>
      </c>
      <c r="E72">
        <v>310</v>
      </c>
      <c r="F72">
        <v>51</v>
      </c>
      <c r="G72" s="1">
        <v>43817</v>
      </c>
      <c r="H72">
        <v>1</v>
      </c>
      <c r="I72">
        <v>90.517300000000006</v>
      </c>
      <c r="J72">
        <v>-1</v>
      </c>
    </row>
    <row r="73" spans="1:10" x14ac:dyDescent="0.25">
      <c r="A73">
        <v>12393</v>
      </c>
      <c r="B73" t="s">
        <v>852</v>
      </c>
      <c r="C73" t="s">
        <v>1755</v>
      </c>
      <c r="D73" t="s">
        <v>5219</v>
      </c>
      <c r="E73">
        <v>2</v>
      </c>
      <c r="F73">
        <v>51</v>
      </c>
      <c r="G73" s="1">
        <v>43817</v>
      </c>
      <c r="H73">
        <v>1</v>
      </c>
      <c r="I73">
        <v>39.8611</v>
      </c>
      <c r="J73">
        <v>-3</v>
      </c>
    </row>
    <row r="74" spans="1:10" x14ac:dyDescent="0.25">
      <c r="A74">
        <v>12393</v>
      </c>
      <c r="B74" t="s">
        <v>31</v>
      </c>
      <c r="C74" t="s">
        <v>5172</v>
      </c>
      <c r="D74" t="s">
        <v>5252</v>
      </c>
      <c r="E74">
        <v>2</v>
      </c>
      <c r="F74">
        <v>51</v>
      </c>
      <c r="G74" s="1">
        <v>43817</v>
      </c>
      <c r="H74">
        <v>1</v>
      </c>
      <c r="I74">
        <v>224.13329999999999</v>
      </c>
      <c r="J74">
        <v>-2</v>
      </c>
    </row>
    <row r="75" spans="1:10" x14ac:dyDescent="0.25">
      <c r="A75">
        <v>12393</v>
      </c>
      <c r="B75" t="s">
        <v>113</v>
      </c>
      <c r="C75" t="s">
        <v>114</v>
      </c>
      <c r="D75" t="s">
        <v>5230</v>
      </c>
      <c r="E75">
        <v>2</v>
      </c>
      <c r="F75">
        <v>51</v>
      </c>
      <c r="G75" s="1">
        <v>43817</v>
      </c>
      <c r="H75">
        <v>1</v>
      </c>
      <c r="I75">
        <v>168.3158</v>
      </c>
      <c r="J75">
        <v>-1</v>
      </c>
    </row>
    <row r="76" spans="1:10" x14ac:dyDescent="0.25">
      <c r="A76">
        <v>12393</v>
      </c>
      <c r="B76" t="s">
        <v>5229</v>
      </c>
      <c r="C76" t="s">
        <v>5277</v>
      </c>
      <c r="D76" t="s">
        <v>5278</v>
      </c>
      <c r="E76">
        <v>2</v>
      </c>
      <c r="F76">
        <v>51</v>
      </c>
      <c r="G76" s="1">
        <v>43817</v>
      </c>
      <c r="H76">
        <v>1</v>
      </c>
      <c r="I76">
        <v>171.55179999999999</v>
      </c>
      <c r="J76">
        <v>-1</v>
      </c>
    </row>
    <row r="77" spans="1:10" x14ac:dyDescent="0.25">
      <c r="A77">
        <v>12392</v>
      </c>
      <c r="B77" t="s">
        <v>529</v>
      </c>
      <c r="C77" t="s">
        <v>530</v>
      </c>
      <c r="D77" t="s">
        <v>5233</v>
      </c>
      <c r="E77">
        <v>147</v>
      </c>
      <c r="F77">
        <v>51</v>
      </c>
      <c r="G77" s="1">
        <v>43817</v>
      </c>
      <c r="H77">
        <v>1</v>
      </c>
      <c r="I77">
        <v>284.4828</v>
      </c>
      <c r="J77">
        <v>-2</v>
      </c>
    </row>
    <row r="78" spans="1:10" x14ac:dyDescent="0.25">
      <c r="A78">
        <v>12392</v>
      </c>
      <c r="B78" t="s">
        <v>415</v>
      </c>
      <c r="C78" t="s">
        <v>416</v>
      </c>
      <c r="D78" t="s">
        <v>5233</v>
      </c>
      <c r="E78">
        <v>147</v>
      </c>
      <c r="F78">
        <v>51</v>
      </c>
      <c r="G78" s="1">
        <v>43817</v>
      </c>
      <c r="H78">
        <v>1</v>
      </c>
      <c r="I78">
        <v>292.31920000000002</v>
      </c>
      <c r="J78">
        <v>-2</v>
      </c>
    </row>
    <row r="79" spans="1:10" x14ac:dyDescent="0.25">
      <c r="A79">
        <v>12391</v>
      </c>
      <c r="B79" t="s">
        <v>75</v>
      </c>
      <c r="C79" t="s">
        <v>76</v>
      </c>
      <c r="D79" t="s">
        <v>5220</v>
      </c>
      <c r="E79">
        <v>32</v>
      </c>
      <c r="F79">
        <v>51</v>
      </c>
      <c r="G79" s="1">
        <v>43817</v>
      </c>
      <c r="H79">
        <v>1</v>
      </c>
      <c r="I79">
        <v>387.27710000000002</v>
      </c>
      <c r="J79">
        <v>-2</v>
      </c>
    </row>
    <row r="80" spans="1:10" x14ac:dyDescent="0.25">
      <c r="A80">
        <v>12390</v>
      </c>
      <c r="B80" t="s">
        <v>155</v>
      </c>
      <c r="C80" t="s">
        <v>156</v>
      </c>
      <c r="D80" t="s">
        <v>5218</v>
      </c>
      <c r="E80">
        <v>302</v>
      </c>
      <c r="F80">
        <v>51</v>
      </c>
      <c r="G80" s="1">
        <v>43817</v>
      </c>
      <c r="H80">
        <v>1</v>
      </c>
      <c r="I80">
        <v>194.3503</v>
      </c>
      <c r="J80">
        <v>-1</v>
      </c>
    </row>
    <row r="81" spans="1:10" x14ac:dyDescent="0.25">
      <c r="A81">
        <v>12390</v>
      </c>
      <c r="B81" t="s">
        <v>5152</v>
      </c>
      <c r="C81" t="s">
        <v>5153</v>
      </c>
      <c r="D81" t="s">
        <v>5243</v>
      </c>
      <c r="E81">
        <v>302</v>
      </c>
      <c r="F81">
        <v>51</v>
      </c>
      <c r="G81" s="1">
        <v>43817</v>
      </c>
      <c r="H81">
        <v>1</v>
      </c>
      <c r="I81">
        <v>24.9998</v>
      </c>
      <c r="J81">
        <v>-2</v>
      </c>
    </row>
    <row r="82" spans="1:10" x14ac:dyDescent="0.25">
      <c r="A82">
        <v>12390</v>
      </c>
      <c r="B82" t="s">
        <v>5154</v>
      </c>
      <c r="C82" t="s">
        <v>5155</v>
      </c>
      <c r="D82" t="s">
        <v>5243</v>
      </c>
      <c r="E82">
        <v>302</v>
      </c>
      <c r="F82">
        <v>51</v>
      </c>
      <c r="G82" s="1">
        <v>43817</v>
      </c>
      <c r="H82">
        <v>1</v>
      </c>
      <c r="I82">
        <v>24.9998</v>
      </c>
      <c r="J82">
        <v>-2</v>
      </c>
    </row>
    <row r="83" spans="1:10" x14ac:dyDescent="0.25">
      <c r="A83">
        <v>12390</v>
      </c>
      <c r="B83" t="s">
        <v>5156</v>
      </c>
      <c r="C83" t="s">
        <v>5157</v>
      </c>
      <c r="D83" t="s">
        <v>5243</v>
      </c>
      <c r="E83">
        <v>302</v>
      </c>
      <c r="F83">
        <v>51</v>
      </c>
      <c r="G83" s="1">
        <v>43817</v>
      </c>
      <c r="H83">
        <v>1</v>
      </c>
      <c r="I83">
        <v>24.9998</v>
      </c>
      <c r="J83">
        <v>-2</v>
      </c>
    </row>
    <row r="84" spans="1:10" x14ac:dyDescent="0.25">
      <c r="A84">
        <v>12390</v>
      </c>
      <c r="B84" t="s">
        <v>5151</v>
      </c>
      <c r="C84" t="s">
        <v>5221</v>
      </c>
      <c r="D84" t="s">
        <v>5243</v>
      </c>
      <c r="E84">
        <v>302</v>
      </c>
      <c r="F84">
        <v>51</v>
      </c>
      <c r="G84" s="1">
        <v>43817</v>
      </c>
      <c r="H84">
        <v>1</v>
      </c>
      <c r="I84">
        <v>24.9998</v>
      </c>
      <c r="J84">
        <v>-2</v>
      </c>
    </row>
    <row r="85" spans="1:10" x14ac:dyDescent="0.25">
      <c r="A85">
        <v>12390</v>
      </c>
      <c r="B85" t="s">
        <v>315</v>
      </c>
      <c r="C85" t="s">
        <v>316</v>
      </c>
      <c r="D85" t="s">
        <v>5232</v>
      </c>
      <c r="E85">
        <v>302</v>
      </c>
      <c r="F85">
        <v>51</v>
      </c>
      <c r="G85" s="1">
        <v>43817</v>
      </c>
      <c r="H85">
        <v>1</v>
      </c>
      <c r="I85">
        <v>115.86969999999999</v>
      </c>
      <c r="J85">
        <v>-3</v>
      </c>
    </row>
    <row r="86" spans="1:10" x14ac:dyDescent="0.25">
      <c r="A86">
        <v>12389</v>
      </c>
      <c r="B86" t="s">
        <v>68</v>
      </c>
      <c r="C86" t="s">
        <v>5287</v>
      </c>
      <c r="D86" t="s">
        <v>5230</v>
      </c>
      <c r="E86">
        <v>3</v>
      </c>
      <c r="F86">
        <v>51</v>
      </c>
      <c r="G86" s="1">
        <v>43817</v>
      </c>
      <c r="H86">
        <v>1</v>
      </c>
      <c r="I86">
        <v>230.0018</v>
      </c>
      <c r="J86">
        <v>-1</v>
      </c>
    </row>
    <row r="87" spans="1:10" x14ac:dyDescent="0.25">
      <c r="A87">
        <v>12389</v>
      </c>
      <c r="B87" t="s">
        <v>113</v>
      </c>
      <c r="C87" t="s">
        <v>114</v>
      </c>
      <c r="D87" t="s">
        <v>5230</v>
      </c>
      <c r="E87">
        <v>3</v>
      </c>
      <c r="F87">
        <v>51</v>
      </c>
      <c r="G87" s="1">
        <v>43817</v>
      </c>
      <c r="H87">
        <v>1</v>
      </c>
      <c r="I87">
        <v>168.3158</v>
      </c>
      <c r="J87">
        <v>-1</v>
      </c>
    </row>
    <row r="88" spans="1:10" x14ac:dyDescent="0.25">
      <c r="A88">
        <v>12389</v>
      </c>
      <c r="B88" t="s">
        <v>978</v>
      </c>
      <c r="C88" t="s">
        <v>979</v>
      </c>
      <c r="D88" t="s">
        <v>5233</v>
      </c>
      <c r="E88">
        <v>3</v>
      </c>
      <c r="F88">
        <v>51</v>
      </c>
      <c r="G88" s="1">
        <v>43817</v>
      </c>
      <c r="H88">
        <v>1</v>
      </c>
      <c r="I88">
        <v>85.345600000000005</v>
      </c>
      <c r="J88">
        <v>-3</v>
      </c>
    </row>
    <row r="89" spans="1:10" x14ac:dyDescent="0.25">
      <c r="A89">
        <v>12388</v>
      </c>
      <c r="B89" t="s">
        <v>978</v>
      </c>
      <c r="C89" t="s">
        <v>979</v>
      </c>
      <c r="D89" t="s">
        <v>5233</v>
      </c>
      <c r="E89">
        <v>73</v>
      </c>
      <c r="F89">
        <v>51</v>
      </c>
      <c r="G89" s="1">
        <v>43817</v>
      </c>
      <c r="H89">
        <v>1</v>
      </c>
      <c r="I89">
        <v>90.517300000000006</v>
      </c>
      <c r="J89">
        <v>-11</v>
      </c>
    </row>
    <row r="90" spans="1:10" x14ac:dyDescent="0.25">
      <c r="A90">
        <v>12387</v>
      </c>
      <c r="B90" t="s">
        <v>379</v>
      </c>
      <c r="C90" t="s">
        <v>626</v>
      </c>
      <c r="D90" t="s">
        <v>5232</v>
      </c>
      <c r="E90" t="s">
        <v>64</v>
      </c>
      <c r="F90">
        <v>51</v>
      </c>
      <c r="G90" s="1">
        <v>43817</v>
      </c>
      <c r="I90">
        <v>164</v>
      </c>
      <c r="J90">
        <v>-1</v>
      </c>
    </row>
    <row r="91" spans="1:10" x14ac:dyDescent="0.25">
      <c r="A91">
        <v>12386</v>
      </c>
      <c r="B91" t="s">
        <v>5385</v>
      </c>
      <c r="C91" t="s">
        <v>5386</v>
      </c>
      <c r="D91" t="s">
        <v>5233</v>
      </c>
      <c r="E91">
        <v>268</v>
      </c>
      <c r="F91">
        <v>51</v>
      </c>
      <c r="G91" s="1">
        <v>43817</v>
      </c>
      <c r="H91">
        <v>1</v>
      </c>
      <c r="I91">
        <v>140.5085</v>
      </c>
      <c r="J91">
        <v>-2</v>
      </c>
    </row>
    <row r="92" spans="1:10" x14ac:dyDescent="0.25">
      <c r="A92">
        <v>12385</v>
      </c>
      <c r="B92" t="s">
        <v>529</v>
      </c>
      <c r="C92" t="s">
        <v>530</v>
      </c>
      <c r="D92" t="s">
        <v>5233</v>
      </c>
      <c r="E92">
        <v>38</v>
      </c>
      <c r="F92">
        <v>51</v>
      </c>
      <c r="G92" s="1">
        <v>43817</v>
      </c>
      <c r="H92">
        <v>1</v>
      </c>
      <c r="I92">
        <v>392.01400000000001</v>
      </c>
      <c r="J92">
        <v>-1</v>
      </c>
    </row>
    <row r="93" spans="1:10" x14ac:dyDescent="0.25">
      <c r="A93">
        <v>12384</v>
      </c>
      <c r="B93" t="s">
        <v>978</v>
      </c>
      <c r="C93" t="s">
        <v>979</v>
      </c>
      <c r="D93" t="s">
        <v>5233</v>
      </c>
      <c r="E93">
        <v>31</v>
      </c>
      <c r="F93">
        <v>51</v>
      </c>
      <c r="G93" s="1">
        <v>43817</v>
      </c>
      <c r="H93">
        <v>1</v>
      </c>
      <c r="I93">
        <v>109.0538</v>
      </c>
      <c r="J93">
        <v>-2</v>
      </c>
    </row>
    <row r="94" spans="1:10" x14ac:dyDescent="0.25">
      <c r="A94">
        <v>12384</v>
      </c>
      <c r="B94" t="s">
        <v>252</v>
      </c>
      <c r="C94" t="s">
        <v>253</v>
      </c>
      <c r="D94" t="s">
        <v>5257</v>
      </c>
      <c r="E94">
        <v>31</v>
      </c>
      <c r="F94">
        <v>51</v>
      </c>
      <c r="G94" s="1">
        <v>43817</v>
      </c>
      <c r="H94">
        <v>1</v>
      </c>
      <c r="I94">
        <v>173.55109999999999</v>
      </c>
      <c r="J94">
        <v>-2</v>
      </c>
    </row>
    <row r="95" spans="1:10" x14ac:dyDescent="0.25">
      <c r="A95">
        <v>12383</v>
      </c>
      <c r="B95" t="s">
        <v>1962</v>
      </c>
      <c r="C95" t="s">
        <v>1963</v>
      </c>
      <c r="D95" t="s">
        <v>5230</v>
      </c>
      <c r="E95">
        <v>16</v>
      </c>
      <c r="F95">
        <v>51</v>
      </c>
      <c r="G95" s="1">
        <v>43817</v>
      </c>
      <c r="H95">
        <v>1</v>
      </c>
      <c r="I95">
        <v>285.57799999999997</v>
      </c>
      <c r="J95">
        <v>-1</v>
      </c>
    </row>
    <row r="96" spans="1:10" x14ac:dyDescent="0.25">
      <c r="A96">
        <v>12382</v>
      </c>
      <c r="B96" t="s">
        <v>5178</v>
      </c>
      <c r="C96" t="s">
        <v>5179</v>
      </c>
      <c r="D96" t="s">
        <v>5233</v>
      </c>
      <c r="E96" t="s">
        <v>64</v>
      </c>
      <c r="F96">
        <v>51</v>
      </c>
      <c r="G96" s="1">
        <v>43816</v>
      </c>
      <c r="I96">
        <v>230</v>
      </c>
      <c r="J96">
        <v>-1</v>
      </c>
    </row>
    <row r="97" spans="1:10" x14ac:dyDescent="0.25">
      <c r="A97">
        <v>12381</v>
      </c>
      <c r="B97" t="s">
        <v>5049</v>
      </c>
      <c r="C97" t="s">
        <v>5050</v>
      </c>
      <c r="D97" t="s">
        <v>5233</v>
      </c>
      <c r="E97">
        <v>24</v>
      </c>
      <c r="F97">
        <v>51</v>
      </c>
      <c r="G97" s="1">
        <v>43816</v>
      </c>
      <c r="H97">
        <v>1</v>
      </c>
      <c r="I97">
        <v>296.71050000000002</v>
      </c>
      <c r="J97">
        <v>-1</v>
      </c>
    </row>
    <row r="98" spans="1:10" x14ac:dyDescent="0.25">
      <c r="A98">
        <v>12380</v>
      </c>
      <c r="B98" t="s">
        <v>533</v>
      </c>
      <c r="C98" t="s">
        <v>534</v>
      </c>
      <c r="D98" t="s">
        <v>5233</v>
      </c>
      <c r="E98">
        <v>82</v>
      </c>
      <c r="F98">
        <v>51</v>
      </c>
      <c r="G98" s="1">
        <v>43816</v>
      </c>
      <c r="H98">
        <v>1</v>
      </c>
      <c r="I98">
        <v>241.3794</v>
      </c>
      <c r="J98">
        <v>-2</v>
      </c>
    </row>
    <row r="99" spans="1:10" x14ac:dyDescent="0.25">
      <c r="A99">
        <v>12380</v>
      </c>
      <c r="B99" t="s">
        <v>72</v>
      </c>
      <c r="C99" t="s">
        <v>5162</v>
      </c>
      <c r="D99" t="s">
        <v>5233</v>
      </c>
      <c r="E99">
        <v>82</v>
      </c>
      <c r="F99">
        <v>51</v>
      </c>
      <c r="G99" s="1">
        <v>43816</v>
      </c>
      <c r="H99">
        <v>1</v>
      </c>
      <c r="I99">
        <v>124.5642</v>
      </c>
      <c r="J99">
        <v>-1</v>
      </c>
    </row>
    <row r="100" spans="1:10" x14ac:dyDescent="0.25">
      <c r="A100">
        <v>12379</v>
      </c>
      <c r="B100" t="s">
        <v>978</v>
      </c>
      <c r="C100" t="s">
        <v>979</v>
      </c>
      <c r="D100" t="s">
        <v>5233</v>
      </c>
      <c r="E100">
        <v>310</v>
      </c>
      <c r="F100">
        <v>51</v>
      </c>
      <c r="G100" s="1">
        <v>43816</v>
      </c>
      <c r="H100">
        <v>1</v>
      </c>
      <c r="I100">
        <v>90.517300000000006</v>
      </c>
      <c r="J100">
        <v>-1</v>
      </c>
    </row>
    <row r="101" spans="1:10" x14ac:dyDescent="0.25">
      <c r="A101">
        <v>12378</v>
      </c>
      <c r="B101" t="s">
        <v>978</v>
      </c>
      <c r="C101" t="s">
        <v>979</v>
      </c>
      <c r="D101" t="s">
        <v>5233</v>
      </c>
      <c r="E101">
        <v>88</v>
      </c>
      <c r="F101">
        <v>51</v>
      </c>
      <c r="G101" s="1">
        <v>43816</v>
      </c>
      <c r="H101">
        <v>1</v>
      </c>
      <c r="I101">
        <v>109.0538</v>
      </c>
      <c r="J101">
        <v>-2</v>
      </c>
    </row>
    <row r="102" spans="1:10" x14ac:dyDescent="0.25">
      <c r="A102">
        <v>12378</v>
      </c>
      <c r="B102" t="s">
        <v>415</v>
      </c>
      <c r="C102" t="s">
        <v>416</v>
      </c>
      <c r="D102" t="s">
        <v>5233</v>
      </c>
      <c r="E102">
        <v>88</v>
      </c>
      <c r="F102">
        <v>51</v>
      </c>
      <c r="G102" s="1">
        <v>43816</v>
      </c>
      <c r="H102">
        <v>1</v>
      </c>
      <c r="I102">
        <v>292.31920000000002</v>
      </c>
      <c r="J102">
        <v>-2</v>
      </c>
    </row>
    <row r="103" spans="1:10" x14ac:dyDescent="0.25">
      <c r="A103">
        <v>12377</v>
      </c>
      <c r="B103" t="s">
        <v>5229</v>
      </c>
      <c r="C103" t="s">
        <v>5277</v>
      </c>
      <c r="D103" t="s">
        <v>5278</v>
      </c>
      <c r="E103">
        <v>82</v>
      </c>
      <c r="F103">
        <v>51</v>
      </c>
      <c r="G103" s="1">
        <v>43816</v>
      </c>
      <c r="H103">
        <v>1</v>
      </c>
      <c r="I103">
        <v>171.55179999999999</v>
      </c>
      <c r="J103">
        <v>-1</v>
      </c>
    </row>
    <row r="104" spans="1:10" x14ac:dyDescent="0.25">
      <c r="A104">
        <v>12376</v>
      </c>
      <c r="B104" t="s">
        <v>829</v>
      </c>
      <c r="C104" t="s">
        <v>170</v>
      </c>
      <c r="D104" t="s">
        <v>5233</v>
      </c>
      <c r="E104">
        <v>3</v>
      </c>
      <c r="F104">
        <v>51</v>
      </c>
      <c r="G104" s="1">
        <v>43816</v>
      </c>
      <c r="H104">
        <v>1</v>
      </c>
      <c r="I104">
        <v>100</v>
      </c>
      <c r="J104">
        <v>-3</v>
      </c>
    </row>
    <row r="105" spans="1:10" x14ac:dyDescent="0.25">
      <c r="A105">
        <v>12375</v>
      </c>
      <c r="B105" t="s">
        <v>978</v>
      </c>
      <c r="C105" t="s">
        <v>979</v>
      </c>
      <c r="D105" t="s">
        <v>5233</v>
      </c>
      <c r="E105">
        <v>210</v>
      </c>
      <c r="F105">
        <v>51</v>
      </c>
      <c r="G105" s="1">
        <v>43816</v>
      </c>
      <c r="H105">
        <v>1</v>
      </c>
      <c r="I105">
        <v>109.0538</v>
      </c>
      <c r="J105">
        <v>-1</v>
      </c>
    </row>
    <row r="106" spans="1:10" x14ac:dyDescent="0.25">
      <c r="A106">
        <v>12374</v>
      </c>
      <c r="B106" t="s">
        <v>201</v>
      </c>
      <c r="C106" t="s">
        <v>1042</v>
      </c>
      <c r="D106" t="s">
        <v>5226</v>
      </c>
      <c r="E106" t="s">
        <v>64</v>
      </c>
      <c r="F106">
        <v>51</v>
      </c>
      <c r="G106" s="1">
        <v>43816</v>
      </c>
      <c r="I106">
        <v>85.623199999999997</v>
      </c>
      <c r="J106">
        <v>-1</v>
      </c>
    </row>
    <row r="107" spans="1:10" x14ac:dyDescent="0.25">
      <c r="A107">
        <v>12373</v>
      </c>
      <c r="B107" t="s">
        <v>5178</v>
      </c>
      <c r="C107" t="s">
        <v>5179</v>
      </c>
      <c r="D107" t="s">
        <v>5233</v>
      </c>
      <c r="E107">
        <v>148</v>
      </c>
      <c r="F107">
        <v>51</v>
      </c>
      <c r="G107" s="1">
        <v>43816</v>
      </c>
      <c r="H107">
        <v>1</v>
      </c>
      <c r="I107">
        <v>180</v>
      </c>
      <c r="J107">
        <v>-1</v>
      </c>
    </row>
    <row r="108" spans="1:10" x14ac:dyDescent="0.25">
      <c r="A108">
        <v>12372</v>
      </c>
      <c r="B108" t="s">
        <v>978</v>
      </c>
      <c r="C108" t="s">
        <v>979</v>
      </c>
      <c r="D108" t="s">
        <v>5233</v>
      </c>
      <c r="E108">
        <v>3</v>
      </c>
      <c r="F108">
        <v>51</v>
      </c>
      <c r="G108" s="1">
        <v>43816</v>
      </c>
      <c r="H108">
        <v>1</v>
      </c>
      <c r="I108">
        <v>85.345600000000005</v>
      </c>
      <c r="J108">
        <v>-1</v>
      </c>
    </row>
    <row r="109" spans="1:10" x14ac:dyDescent="0.25">
      <c r="A109">
        <v>12372</v>
      </c>
      <c r="B109" t="s">
        <v>819</v>
      </c>
      <c r="C109" t="s">
        <v>820</v>
      </c>
      <c r="D109" t="s">
        <v>5233</v>
      </c>
      <c r="E109">
        <v>3</v>
      </c>
      <c r="F109">
        <v>51</v>
      </c>
      <c r="G109" s="1">
        <v>43816</v>
      </c>
      <c r="H109">
        <v>1</v>
      </c>
      <c r="I109">
        <v>221.95490000000001</v>
      </c>
      <c r="J109">
        <v>-1</v>
      </c>
    </row>
    <row r="110" spans="1:10" x14ac:dyDescent="0.25">
      <c r="A110">
        <v>12372</v>
      </c>
      <c r="B110" t="s">
        <v>755</v>
      </c>
      <c r="C110" t="s">
        <v>756</v>
      </c>
      <c r="D110" t="s">
        <v>5233</v>
      </c>
      <c r="E110">
        <v>3</v>
      </c>
      <c r="F110">
        <v>51</v>
      </c>
      <c r="G110" s="1">
        <v>43816</v>
      </c>
      <c r="H110">
        <v>1</v>
      </c>
      <c r="I110">
        <v>221.95490000000001</v>
      </c>
      <c r="J110">
        <v>-1</v>
      </c>
    </row>
    <row r="111" spans="1:10" x14ac:dyDescent="0.25">
      <c r="A111">
        <v>12372</v>
      </c>
      <c r="B111" t="s">
        <v>1288</v>
      </c>
      <c r="C111" t="s">
        <v>1289</v>
      </c>
      <c r="D111" t="s">
        <v>5233</v>
      </c>
      <c r="E111">
        <v>3</v>
      </c>
      <c r="F111">
        <v>51</v>
      </c>
      <c r="G111" s="1">
        <v>43816</v>
      </c>
      <c r="H111">
        <v>1</v>
      </c>
      <c r="I111">
        <v>228.12029999999999</v>
      </c>
      <c r="J111">
        <v>-1</v>
      </c>
    </row>
    <row r="112" spans="1:10" x14ac:dyDescent="0.25">
      <c r="A112">
        <v>12371</v>
      </c>
      <c r="B112" t="s">
        <v>75</v>
      </c>
      <c r="C112" t="s">
        <v>76</v>
      </c>
      <c r="D112" t="s">
        <v>5220</v>
      </c>
      <c r="E112">
        <v>67</v>
      </c>
      <c r="F112">
        <v>51</v>
      </c>
      <c r="G112" s="1">
        <v>43816</v>
      </c>
      <c r="H112">
        <v>1</v>
      </c>
      <c r="I112">
        <v>387.27710000000002</v>
      </c>
      <c r="J112">
        <v>-1</v>
      </c>
    </row>
    <row r="113" spans="1:10" x14ac:dyDescent="0.25">
      <c r="A113">
        <v>12370</v>
      </c>
      <c r="B113" t="s">
        <v>978</v>
      </c>
      <c r="C113" t="s">
        <v>979</v>
      </c>
      <c r="D113" t="s">
        <v>5233</v>
      </c>
      <c r="E113">
        <v>105</v>
      </c>
      <c r="F113">
        <v>51</v>
      </c>
      <c r="G113" s="1">
        <v>43816</v>
      </c>
      <c r="H113">
        <v>1</v>
      </c>
      <c r="I113">
        <v>144.86259999999999</v>
      </c>
      <c r="J113">
        <v>-1</v>
      </c>
    </row>
    <row r="114" spans="1:10" x14ac:dyDescent="0.25">
      <c r="A114">
        <v>12369</v>
      </c>
      <c r="B114" t="s">
        <v>2076</v>
      </c>
      <c r="C114" t="s">
        <v>2077</v>
      </c>
      <c r="D114" t="s">
        <v>5239</v>
      </c>
      <c r="E114">
        <v>85</v>
      </c>
      <c r="F114">
        <v>51</v>
      </c>
      <c r="G114" s="1">
        <v>43816</v>
      </c>
      <c r="H114">
        <v>1</v>
      </c>
      <c r="I114">
        <v>24.6</v>
      </c>
      <c r="J114">
        <v>-5</v>
      </c>
    </row>
    <row r="115" spans="1:10" x14ac:dyDescent="0.25">
      <c r="A115">
        <v>12369</v>
      </c>
      <c r="B115" t="s">
        <v>978</v>
      </c>
      <c r="C115" t="s">
        <v>979</v>
      </c>
      <c r="D115" t="s">
        <v>5233</v>
      </c>
      <c r="E115">
        <v>85</v>
      </c>
      <c r="F115">
        <v>51</v>
      </c>
      <c r="G115" s="1">
        <v>43816</v>
      </c>
      <c r="H115">
        <v>1</v>
      </c>
      <c r="I115">
        <v>109.0538</v>
      </c>
      <c r="J115">
        <v>-1</v>
      </c>
    </row>
    <row r="116" spans="1:10" x14ac:dyDescent="0.25">
      <c r="A116">
        <v>12368</v>
      </c>
      <c r="B116" t="s">
        <v>5229</v>
      </c>
      <c r="C116" t="s">
        <v>5277</v>
      </c>
      <c r="D116" t="s">
        <v>5278</v>
      </c>
      <c r="E116">
        <v>39</v>
      </c>
      <c r="F116">
        <v>51</v>
      </c>
      <c r="G116" s="1">
        <v>43816</v>
      </c>
      <c r="H116">
        <v>1</v>
      </c>
      <c r="I116">
        <v>171.55179999999999</v>
      </c>
      <c r="J116">
        <v>-3</v>
      </c>
    </row>
    <row r="117" spans="1:10" x14ac:dyDescent="0.25">
      <c r="A117">
        <v>12368</v>
      </c>
      <c r="B117" t="s">
        <v>31</v>
      </c>
      <c r="C117" t="s">
        <v>5172</v>
      </c>
      <c r="D117" t="s">
        <v>5252</v>
      </c>
      <c r="E117">
        <v>39</v>
      </c>
      <c r="F117">
        <v>51</v>
      </c>
      <c r="G117" s="1">
        <v>43816</v>
      </c>
      <c r="H117">
        <v>1</v>
      </c>
      <c r="I117">
        <v>243.03620000000001</v>
      </c>
      <c r="J117">
        <v>-2</v>
      </c>
    </row>
    <row r="118" spans="1:10" x14ac:dyDescent="0.25">
      <c r="A118">
        <v>12367</v>
      </c>
      <c r="B118" t="s">
        <v>51</v>
      </c>
      <c r="C118" t="s">
        <v>52</v>
      </c>
      <c r="D118" t="s">
        <v>5231</v>
      </c>
      <c r="E118" t="s">
        <v>64</v>
      </c>
      <c r="F118">
        <v>51</v>
      </c>
      <c r="G118" s="1">
        <v>43816</v>
      </c>
      <c r="I118">
        <v>38.793199999999999</v>
      </c>
      <c r="J118">
        <v>-2</v>
      </c>
    </row>
    <row r="119" spans="1:10" x14ac:dyDescent="0.25">
      <c r="A119">
        <v>12367</v>
      </c>
      <c r="B119" t="s">
        <v>5045</v>
      </c>
      <c r="C119" t="s">
        <v>5046</v>
      </c>
      <c r="D119" t="s">
        <v>5231</v>
      </c>
      <c r="E119" t="s">
        <v>64</v>
      </c>
      <c r="F119">
        <v>51</v>
      </c>
      <c r="G119" s="1">
        <v>43816</v>
      </c>
      <c r="I119">
        <v>179.5042</v>
      </c>
      <c r="J119">
        <v>-1</v>
      </c>
    </row>
    <row r="120" spans="1:10" x14ac:dyDescent="0.25">
      <c r="A120">
        <v>12366</v>
      </c>
      <c r="B120" t="s">
        <v>978</v>
      </c>
      <c r="C120" t="s">
        <v>979</v>
      </c>
      <c r="D120" t="s">
        <v>5233</v>
      </c>
      <c r="E120" t="s">
        <v>64</v>
      </c>
      <c r="F120">
        <v>51</v>
      </c>
      <c r="G120" s="1">
        <v>43816</v>
      </c>
      <c r="I120">
        <v>205</v>
      </c>
      <c r="J120">
        <v>-2</v>
      </c>
    </row>
    <row r="121" spans="1:10" x14ac:dyDescent="0.25">
      <c r="A121">
        <v>12365</v>
      </c>
      <c r="B121" t="s">
        <v>5178</v>
      </c>
      <c r="C121" t="s">
        <v>5179</v>
      </c>
      <c r="D121" t="s">
        <v>5233</v>
      </c>
      <c r="E121">
        <v>311</v>
      </c>
      <c r="F121">
        <v>51</v>
      </c>
      <c r="G121" s="1">
        <v>43816</v>
      </c>
      <c r="H121">
        <v>1</v>
      </c>
      <c r="I121">
        <v>180</v>
      </c>
      <c r="J121">
        <v>-1</v>
      </c>
    </row>
    <row r="122" spans="1:10" x14ac:dyDescent="0.25">
      <c r="A122">
        <v>12365</v>
      </c>
      <c r="B122" t="s">
        <v>978</v>
      </c>
      <c r="C122" t="s">
        <v>979</v>
      </c>
      <c r="D122" t="s">
        <v>5233</v>
      </c>
      <c r="E122">
        <v>311</v>
      </c>
      <c r="F122">
        <v>51</v>
      </c>
      <c r="G122" s="1">
        <v>43816</v>
      </c>
      <c r="H122">
        <v>1</v>
      </c>
      <c r="I122">
        <v>109.0538</v>
      </c>
      <c r="J122">
        <v>-1</v>
      </c>
    </row>
    <row r="123" spans="1:10" x14ac:dyDescent="0.25">
      <c r="A123">
        <v>12365</v>
      </c>
      <c r="B123" t="s">
        <v>517</v>
      </c>
      <c r="C123" t="s">
        <v>518</v>
      </c>
      <c r="D123" t="s">
        <v>5233</v>
      </c>
      <c r="E123">
        <v>311</v>
      </c>
      <c r="F123">
        <v>51</v>
      </c>
      <c r="G123" s="1">
        <v>43816</v>
      </c>
      <c r="H123">
        <v>1</v>
      </c>
      <c r="I123">
        <v>449.64359999999999</v>
      </c>
      <c r="J123">
        <v>-1</v>
      </c>
    </row>
    <row r="124" spans="1:10" x14ac:dyDescent="0.25">
      <c r="A124">
        <v>12364</v>
      </c>
      <c r="B124" t="s">
        <v>978</v>
      </c>
      <c r="C124" t="s">
        <v>979</v>
      </c>
      <c r="D124" t="s">
        <v>5233</v>
      </c>
      <c r="E124">
        <v>210</v>
      </c>
      <c r="F124">
        <v>51</v>
      </c>
      <c r="G124" s="1">
        <v>43816</v>
      </c>
      <c r="H124">
        <v>1</v>
      </c>
      <c r="I124">
        <v>109.0538</v>
      </c>
      <c r="J124">
        <v>-1</v>
      </c>
    </row>
    <row r="125" spans="1:10" x14ac:dyDescent="0.25">
      <c r="A125">
        <v>12363</v>
      </c>
      <c r="B125" t="s">
        <v>5121</v>
      </c>
      <c r="C125" t="s">
        <v>5160</v>
      </c>
      <c r="D125" t="s">
        <v>5247</v>
      </c>
      <c r="E125">
        <v>19</v>
      </c>
      <c r="F125">
        <v>51</v>
      </c>
      <c r="G125" s="1">
        <v>43815</v>
      </c>
      <c r="H125">
        <v>1</v>
      </c>
      <c r="I125">
        <v>9.7416</v>
      </c>
      <c r="J125">
        <v>-1</v>
      </c>
    </row>
    <row r="126" spans="1:10" x14ac:dyDescent="0.25">
      <c r="A126">
        <v>12363</v>
      </c>
      <c r="B126" t="s">
        <v>5122</v>
      </c>
      <c r="C126" t="s">
        <v>5160</v>
      </c>
      <c r="D126" t="s">
        <v>5247</v>
      </c>
      <c r="E126">
        <v>19</v>
      </c>
      <c r="F126">
        <v>51</v>
      </c>
      <c r="G126" s="1">
        <v>43815</v>
      </c>
      <c r="H126">
        <v>1</v>
      </c>
      <c r="I126">
        <v>9.7416</v>
      </c>
      <c r="J126">
        <v>-1</v>
      </c>
    </row>
    <row r="127" spans="1:10" x14ac:dyDescent="0.25">
      <c r="A127">
        <v>12363</v>
      </c>
      <c r="B127" t="s">
        <v>5120</v>
      </c>
      <c r="C127" t="s">
        <v>5160</v>
      </c>
      <c r="D127" t="s">
        <v>5247</v>
      </c>
      <c r="E127">
        <v>19</v>
      </c>
      <c r="F127">
        <v>51</v>
      </c>
      <c r="G127" s="1">
        <v>43815</v>
      </c>
      <c r="H127">
        <v>1</v>
      </c>
      <c r="I127">
        <v>9.7416</v>
      </c>
      <c r="J127">
        <v>-2</v>
      </c>
    </row>
    <row r="128" spans="1:10" x14ac:dyDescent="0.25">
      <c r="A128">
        <v>12363</v>
      </c>
      <c r="B128" t="s">
        <v>5123</v>
      </c>
      <c r="C128" t="s">
        <v>5161</v>
      </c>
      <c r="D128" t="s">
        <v>5247</v>
      </c>
      <c r="E128">
        <v>19</v>
      </c>
      <c r="F128">
        <v>51</v>
      </c>
      <c r="G128" s="1">
        <v>43815</v>
      </c>
      <c r="H128">
        <v>1</v>
      </c>
      <c r="I128">
        <v>9.7416</v>
      </c>
      <c r="J128">
        <v>-1</v>
      </c>
    </row>
    <row r="129" spans="1:10" x14ac:dyDescent="0.25">
      <c r="A129">
        <v>12363</v>
      </c>
      <c r="B129" t="s">
        <v>120</v>
      </c>
      <c r="C129" t="s">
        <v>1015</v>
      </c>
      <c r="D129" t="s">
        <v>5218</v>
      </c>
      <c r="E129">
        <v>19</v>
      </c>
      <c r="F129">
        <v>51</v>
      </c>
      <c r="G129" s="1">
        <v>43815</v>
      </c>
      <c r="H129">
        <v>1</v>
      </c>
      <c r="I129">
        <v>235</v>
      </c>
      <c r="J129">
        <v>-1</v>
      </c>
    </row>
    <row r="130" spans="1:10" x14ac:dyDescent="0.25">
      <c r="A130">
        <v>12362</v>
      </c>
      <c r="B130" t="s">
        <v>37</v>
      </c>
      <c r="C130" t="s">
        <v>38</v>
      </c>
      <c r="D130" t="s">
        <v>5225</v>
      </c>
      <c r="E130">
        <v>42</v>
      </c>
      <c r="F130">
        <v>51</v>
      </c>
      <c r="G130" s="1">
        <v>43815</v>
      </c>
      <c r="H130">
        <v>1</v>
      </c>
      <c r="I130">
        <v>122.1524</v>
      </c>
      <c r="J130">
        <v>-1</v>
      </c>
    </row>
    <row r="131" spans="1:10" x14ac:dyDescent="0.25">
      <c r="A131">
        <v>12362</v>
      </c>
      <c r="B131" t="s">
        <v>718</v>
      </c>
      <c r="C131" t="s">
        <v>5404</v>
      </c>
      <c r="D131" t="s">
        <v>5232</v>
      </c>
      <c r="E131">
        <v>42</v>
      </c>
      <c r="F131">
        <v>51</v>
      </c>
      <c r="G131" s="1">
        <v>43815</v>
      </c>
      <c r="H131">
        <v>1</v>
      </c>
      <c r="I131">
        <v>178.73840000000001</v>
      </c>
      <c r="J131">
        <v>-1</v>
      </c>
    </row>
    <row r="132" spans="1:10" x14ac:dyDescent="0.25">
      <c r="A132">
        <v>12361</v>
      </c>
      <c r="B132" t="s">
        <v>37</v>
      </c>
      <c r="C132" t="s">
        <v>38</v>
      </c>
      <c r="D132" t="s">
        <v>5225</v>
      </c>
      <c r="E132">
        <v>42</v>
      </c>
      <c r="F132">
        <v>4</v>
      </c>
      <c r="G132" s="1">
        <v>43815</v>
      </c>
      <c r="H132">
        <v>1</v>
      </c>
      <c r="I132">
        <v>122.1524</v>
      </c>
      <c r="J132">
        <v>1</v>
      </c>
    </row>
    <row r="133" spans="1:10" x14ac:dyDescent="0.25">
      <c r="A133">
        <v>12361</v>
      </c>
      <c r="B133" t="s">
        <v>68</v>
      </c>
      <c r="C133" t="s">
        <v>5287</v>
      </c>
      <c r="D133" t="s">
        <v>5230</v>
      </c>
      <c r="E133">
        <v>42</v>
      </c>
      <c r="F133">
        <v>4</v>
      </c>
      <c r="G133" s="1">
        <v>43815</v>
      </c>
      <c r="H133">
        <v>1</v>
      </c>
      <c r="I133">
        <v>278.39929999999998</v>
      </c>
      <c r="J133">
        <v>2</v>
      </c>
    </row>
    <row r="134" spans="1:10" x14ac:dyDescent="0.25">
      <c r="A134">
        <v>12361</v>
      </c>
      <c r="B134" t="s">
        <v>718</v>
      </c>
      <c r="C134" t="s">
        <v>5404</v>
      </c>
      <c r="D134" t="s">
        <v>5232</v>
      </c>
      <c r="E134">
        <v>42</v>
      </c>
      <c r="F134">
        <v>4</v>
      </c>
      <c r="G134" s="1">
        <v>43815</v>
      </c>
      <c r="H134">
        <v>1</v>
      </c>
      <c r="I134">
        <v>178.73840000000001</v>
      </c>
      <c r="J134">
        <v>1</v>
      </c>
    </row>
    <row r="135" spans="1:10" x14ac:dyDescent="0.25">
      <c r="A135">
        <v>12361</v>
      </c>
      <c r="B135" t="s">
        <v>37</v>
      </c>
      <c r="C135" t="s">
        <v>38</v>
      </c>
      <c r="D135" t="s">
        <v>5225</v>
      </c>
      <c r="E135">
        <v>42</v>
      </c>
      <c r="F135">
        <v>51</v>
      </c>
      <c r="G135" s="1">
        <v>43815</v>
      </c>
      <c r="H135">
        <v>1</v>
      </c>
      <c r="I135">
        <v>122.1524</v>
      </c>
      <c r="J135">
        <v>-1</v>
      </c>
    </row>
    <row r="136" spans="1:10" x14ac:dyDescent="0.25">
      <c r="A136">
        <v>12361</v>
      </c>
      <c r="B136" t="s">
        <v>68</v>
      </c>
      <c r="C136" t="s">
        <v>5287</v>
      </c>
      <c r="D136" t="s">
        <v>5230</v>
      </c>
      <c r="E136">
        <v>42</v>
      </c>
      <c r="F136">
        <v>51</v>
      </c>
      <c r="G136" s="1">
        <v>43815</v>
      </c>
      <c r="H136">
        <v>1</v>
      </c>
      <c r="I136">
        <v>278.39929999999998</v>
      </c>
      <c r="J136">
        <v>-2</v>
      </c>
    </row>
    <row r="137" spans="1:10" x14ac:dyDescent="0.25">
      <c r="A137">
        <v>12361</v>
      </c>
      <c r="B137" t="s">
        <v>718</v>
      </c>
      <c r="C137" t="s">
        <v>5404</v>
      </c>
      <c r="D137" t="s">
        <v>5232</v>
      </c>
      <c r="E137">
        <v>42</v>
      </c>
      <c r="F137">
        <v>51</v>
      </c>
      <c r="G137" s="1">
        <v>43815</v>
      </c>
      <c r="H137">
        <v>1</v>
      </c>
      <c r="I137">
        <v>178.73840000000001</v>
      </c>
      <c r="J137">
        <v>-1</v>
      </c>
    </row>
    <row r="138" spans="1:10" x14ac:dyDescent="0.25">
      <c r="A138">
        <v>12360</v>
      </c>
      <c r="B138" t="s">
        <v>948</v>
      </c>
      <c r="C138" t="s">
        <v>949</v>
      </c>
      <c r="D138" t="s">
        <v>5243</v>
      </c>
      <c r="E138">
        <v>211</v>
      </c>
      <c r="F138">
        <v>51</v>
      </c>
      <c r="G138" s="1">
        <v>43815</v>
      </c>
      <c r="H138">
        <v>1</v>
      </c>
      <c r="I138">
        <v>120.19</v>
      </c>
      <c r="J138">
        <v>-1</v>
      </c>
    </row>
    <row r="139" spans="1:10" x14ac:dyDescent="0.25">
      <c r="A139">
        <v>12360</v>
      </c>
      <c r="B139" t="s">
        <v>596</v>
      </c>
      <c r="C139" t="s">
        <v>597</v>
      </c>
      <c r="D139" t="s">
        <v>5243</v>
      </c>
      <c r="E139">
        <v>211</v>
      </c>
      <c r="F139">
        <v>51</v>
      </c>
      <c r="G139" s="1">
        <v>43815</v>
      </c>
      <c r="H139">
        <v>1</v>
      </c>
      <c r="I139">
        <v>120.19</v>
      </c>
      <c r="J139">
        <v>-1</v>
      </c>
    </row>
    <row r="140" spans="1:10" x14ac:dyDescent="0.25">
      <c r="A140">
        <v>12359</v>
      </c>
      <c r="B140" t="s">
        <v>978</v>
      </c>
      <c r="C140" t="s">
        <v>979</v>
      </c>
      <c r="D140" t="s">
        <v>5233</v>
      </c>
      <c r="E140">
        <v>96</v>
      </c>
      <c r="F140">
        <v>51</v>
      </c>
      <c r="G140" s="1">
        <v>43815</v>
      </c>
      <c r="H140">
        <v>1</v>
      </c>
      <c r="I140">
        <v>109.0538</v>
      </c>
      <c r="J140">
        <v>-2</v>
      </c>
    </row>
    <row r="141" spans="1:10" x14ac:dyDescent="0.25">
      <c r="A141">
        <v>12358</v>
      </c>
      <c r="B141" t="s">
        <v>385</v>
      </c>
      <c r="C141" t="s">
        <v>386</v>
      </c>
      <c r="D141" t="s">
        <v>5230</v>
      </c>
      <c r="E141">
        <v>308</v>
      </c>
      <c r="F141">
        <v>51</v>
      </c>
      <c r="G141" s="1">
        <v>43815</v>
      </c>
      <c r="H141">
        <v>1</v>
      </c>
      <c r="I141">
        <v>211.59700000000001</v>
      </c>
      <c r="J141">
        <v>-3</v>
      </c>
    </row>
    <row r="142" spans="1:10" x14ac:dyDescent="0.25">
      <c r="A142">
        <v>12358</v>
      </c>
      <c r="B142" t="s">
        <v>252</v>
      </c>
      <c r="C142" t="s">
        <v>253</v>
      </c>
      <c r="D142" t="s">
        <v>5257</v>
      </c>
      <c r="E142">
        <v>308</v>
      </c>
      <c r="F142">
        <v>51</v>
      </c>
      <c r="G142" s="1">
        <v>43815</v>
      </c>
      <c r="H142">
        <v>1</v>
      </c>
      <c r="I142">
        <v>173.55109999999999</v>
      </c>
      <c r="J142">
        <v>-5</v>
      </c>
    </row>
    <row r="143" spans="1:10" x14ac:dyDescent="0.25">
      <c r="A143">
        <v>12358</v>
      </c>
      <c r="B143" t="s">
        <v>68</v>
      </c>
      <c r="C143" t="s">
        <v>5287</v>
      </c>
      <c r="D143" t="s">
        <v>5230</v>
      </c>
      <c r="E143">
        <v>308</v>
      </c>
      <c r="F143">
        <v>51</v>
      </c>
      <c r="G143" s="1">
        <v>43815</v>
      </c>
      <c r="H143">
        <v>1</v>
      </c>
      <c r="I143">
        <v>230.0018</v>
      </c>
      <c r="J143">
        <v>-3</v>
      </c>
    </row>
    <row r="144" spans="1:10" x14ac:dyDescent="0.25">
      <c r="A144">
        <v>12358</v>
      </c>
      <c r="B144" t="s">
        <v>5394</v>
      </c>
      <c r="C144" t="s">
        <v>5395</v>
      </c>
      <c r="D144" t="s">
        <v>5230</v>
      </c>
      <c r="E144">
        <v>308</v>
      </c>
      <c r="F144">
        <v>51</v>
      </c>
      <c r="G144" s="1">
        <v>43815</v>
      </c>
      <c r="H144">
        <v>1</v>
      </c>
      <c r="I144">
        <v>515.46709999999996</v>
      </c>
      <c r="J144">
        <v>-5</v>
      </c>
    </row>
    <row r="145" spans="1:10" x14ac:dyDescent="0.25">
      <c r="A145">
        <v>12357</v>
      </c>
      <c r="B145" t="s">
        <v>978</v>
      </c>
      <c r="C145" t="s">
        <v>979</v>
      </c>
      <c r="D145" t="s">
        <v>5233</v>
      </c>
      <c r="E145">
        <v>18</v>
      </c>
      <c r="F145">
        <v>51</v>
      </c>
      <c r="G145" s="1">
        <v>43815</v>
      </c>
      <c r="H145">
        <v>1</v>
      </c>
      <c r="I145">
        <v>109.0538</v>
      </c>
      <c r="J145">
        <v>-1</v>
      </c>
    </row>
    <row r="146" spans="1:10" x14ac:dyDescent="0.25">
      <c r="A146">
        <v>12356</v>
      </c>
      <c r="B146" t="s">
        <v>37</v>
      </c>
      <c r="C146" t="s">
        <v>38</v>
      </c>
      <c r="D146" t="s">
        <v>5225</v>
      </c>
      <c r="E146">
        <v>42</v>
      </c>
      <c r="F146">
        <v>51</v>
      </c>
      <c r="G146" s="1">
        <v>43815</v>
      </c>
      <c r="H146">
        <v>1</v>
      </c>
      <c r="I146">
        <v>122.1524</v>
      </c>
      <c r="J146">
        <v>-2</v>
      </c>
    </row>
    <row r="147" spans="1:10" x14ac:dyDescent="0.25">
      <c r="A147">
        <v>12356</v>
      </c>
      <c r="B147" t="s">
        <v>5125</v>
      </c>
      <c r="C147" t="s">
        <v>5126</v>
      </c>
      <c r="D147" t="s">
        <v>5253</v>
      </c>
      <c r="E147">
        <v>42</v>
      </c>
      <c r="F147">
        <v>51</v>
      </c>
      <c r="G147" s="1">
        <v>43815</v>
      </c>
      <c r="H147">
        <v>1</v>
      </c>
      <c r="I147">
        <v>209.9015</v>
      </c>
      <c r="J147">
        <v>-2</v>
      </c>
    </row>
    <row r="148" spans="1:10" x14ac:dyDescent="0.25">
      <c r="A148">
        <v>12355</v>
      </c>
      <c r="B148" t="s">
        <v>125</v>
      </c>
      <c r="C148" t="s">
        <v>126</v>
      </c>
      <c r="D148" t="s">
        <v>5233</v>
      </c>
      <c r="E148">
        <v>31</v>
      </c>
      <c r="F148">
        <v>51</v>
      </c>
      <c r="G148" s="1">
        <v>43815</v>
      </c>
      <c r="H148">
        <v>1</v>
      </c>
      <c r="I148">
        <v>160.5797</v>
      </c>
      <c r="J148">
        <v>-1</v>
      </c>
    </row>
    <row r="149" spans="1:10" x14ac:dyDescent="0.25">
      <c r="A149">
        <v>12355</v>
      </c>
      <c r="B149" t="s">
        <v>5178</v>
      </c>
      <c r="C149" t="s">
        <v>5179</v>
      </c>
      <c r="D149" t="s">
        <v>5233</v>
      </c>
      <c r="E149">
        <v>31</v>
      </c>
      <c r="F149">
        <v>51</v>
      </c>
      <c r="G149" s="1">
        <v>43815</v>
      </c>
      <c r="H149">
        <v>1</v>
      </c>
      <c r="I149">
        <v>180</v>
      </c>
      <c r="J149">
        <v>-1</v>
      </c>
    </row>
    <row r="150" spans="1:10" x14ac:dyDescent="0.25">
      <c r="A150">
        <v>12354</v>
      </c>
      <c r="B150" t="s">
        <v>5385</v>
      </c>
      <c r="C150" t="s">
        <v>5386</v>
      </c>
      <c r="D150" t="s">
        <v>5233</v>
      </c>
      <c r="E150">
        <v>135</v>
      </c>
      <c r="F150">
        <v>51</v>
      </c>
      <c r="G150" s="1">
        <v>43815</v>
      </c>
      <c r="H150">
        <v>1</v>
      </c>
      <c r="I150">
        <v>140.5085</v>
      </c>
      <c r="J150">
        <v>-1</v>
      </c>
    </row>
    <row r="151" spans="1:10" x14ac:dyDescent="0.25">
      <c r="A151">
        <v>12353</v>
      </c>
      <c r="B151" t="s">
        <v>2743</v>
      </c>
      <c r="C151" t="s">
        <v>2744</v>
      </c>
      <c r="D151" t="s">
        <v>5398</v>
      </c>
      <c r="E151" t="s">
        <v>64</v>
      </c>
      <c r="F151">
        <v>51</v>
      </c>
      <c r="G151" s="1">
        <v>43815</v>
      </c>
      <c r="I151">
        <v>450</v>
      </c>
      <c r="J151">
        <v>-1</v>
      </c>
    </row>
    <row r="152" spans="1:10" x14ac:dyDescent="0.25">
      <c r="A152">
        <v>12352</v>
      </c>
      <c r="B152" t="s">
        <v>120</v>
      </c>
      <c r="C152" t="s">
        <v>1015</v>
      </c>
      <c r="D152" t="s">
        <v>5218</v>
      </c>
      <c r="E152">
        <v>3</v>
      </c>
      <c r="F152">
        <v>51</v>
      </c>
      <c r="G152" s="1">
        <v>43815</v>
      </c>
      <c r="H152">
        <v>1</v>
      </c>
      <c r="I152">
        <v>220</v>
      </c>
      <c r="J152">
        <v>-2</v>
      </c>
    </row>
    <row r="153" spans="1:10" x14ac:dyDescent="0.25">
      <c r="A153">
        <v>12351</v>
      </c>
      <c r="B153" t="s">
        <v>31</v>
      </c>
      <c r="C153" t="s">
        <v>5172</v>
      </c>
      <c r="D153" t="s">
        <v>5252</v>
      </c>
      <c r="E153">
        <v>39</v>
      </c>
      <c r="F153">
        <v>51</v>
      </c>
      <c r="G153" s="1">
        <v>43815</v>
      </c>
      <c r="H153">
        <v>1</v>
      </c>
      <c r="I153">
        <v>243.03620000000001</v>
      </c>
      <c r="J153">
        <v>-2</v>
      </c>
    </row>
    <row r="154" spans="1:10" x14ac:dyDescent="0.25">
      <c r="A154">
        <v>12350</v>
      </c>
      <c r="B154" t="s">
        <v>529</v>
      </c>
      <c r="C154" t="s">
        <v>530</v>
      </c>
      <c r="D154" t="s">
        <v>5233</v>
      </c>
      <c r="E154">
        <v>38</v>
      </c>
      <c r="F154">
        <v>51</v>
      </c>
      <c r="G154" s="1">
        <v>43815</v>
      </c>
      <c r="H154">
        <v>1</v>
      </c>
      <c r="I154">
        <v>392.01400000000001</v>
      </c>
      <c r="J154">
        <v>-1</v>
      </c>
    </row>
    <row r="155" spans="1:10" x14ac:dyDescent="0.25">
      <c r="A155">
        <v>12349</v>
      </c>
      <c r="B155" t="s">
        <v>453</v>
      </c>
      <c r="C155" t="s">
        <v>454</v>
      </c>
      <c r="D155" t="s">
        <v>5233</v>
      </c>
      <c r="E155">
        <v>110</v>
      </c>
      <c r="F155">
        <v>51</v>
      </c>
      <c r="G155" s="1">
        <v>43815</v>
      </c>
      <c r="H155">
        <v>1</v>
      </c>
      <c r="I155">
        <v>122.0752</v>
      </c>
      <c r="J155">
        <v>-2</v>
      </c>
    </row>
    <row r="156" spans="1:10" x14ac:dyDescent="0.25">
      <c r="A156">
        <v>12349</v>
      </c>
      <c r="B156" t="s">
        <v>455</v>
      </c>
      <c r="C156" t="s">
        <v>456</v>
      </c>
      <c r="D156" t="s">
        <v>5233</v>
      </c>
      <c r="E156">
        <v>110</v>
      </c>
      <c r="F156">
        <v>51</v>
      </c>
      <c r="G156" s="1">
        <v>43815</v>
      </c>
      <c r="H156">
        <v>1</v>
      </c>
      <c r="I156">
        <v>122.0752</v>
      </c>
      <c r="J156">
        <v>-2</v>
      </c>
    </row>
    <row r="157" spans="1:10" x14ac:dyDescent="0.25">
      <c r="A157">
        <v>12349</v>
      </c>
      <c r="B157" t="s">
        <v>457</v>
      </c>
      <c r="C157" t="s">
        <v>458</v>
      </c>
      <c r="D157" t="s">
        <v>5233</v>
      </c>
      <c r="E157">
        <v>110</v>
      </c>
      <c r="F157">
        <v>51</v>
      </c>
      <c r="G157" s="1">
        <v>43815</v>
      </c>
      <c r="H157">
        <v>1</v>
      </c>
      <c r="I157">
        <v>122.0752</v>
      </c>
      <c r="J157">
        <v>-2</v>
      </c>
    </row>
    <row r="158" spans="1:10" x14ac:dyDescent="0.25">
      <c r="A158">
        <v>12349</v>
      </c>
      <c r="B158" t="s">
        <v>459</v>
      </c>
      <c r="C158" t="s">
        <v>460</v>
      </c>
      <c r="D158" t="s">
        <v>5233</v>
      </c>
      <c r="E158">
        <v>110</v>
      </c>
      <c r="F158">
        <v>51</v>
      </c>
      <c r="G158" s="1">
        <v>43815</v>
      </c>
      <c r="H158">
        <v>1</v>
      </c>
      <c r="I158">
        <v>122.0752</v>
      </c>
      <c r="J158">
        <v>-2</v>
      </c>
    </row>
    <row r="159" spans="1:10" x14ac:dyDescent="0.25">
      <c r="A159">
        <v>12348</v>
      </c>
      <c r="B159" t="s">
        <v>5121</v>
      </c>
      <c r="C159" t="s">
        <v>5160</v>
      </c>
      <c r="D159" t="s">
        <v>5247</v>
      </c>
      <c r="E159">
        <v>2</v>
      </c>
      <c r="F159">
        <v>51</v>
      </c>
      <c r="G159" s="1">
        <v>43815</v>
      </c>
      <c r="H159">
        <v>1</v>
      </c>
      <c r="I159">
        <v>8.1999999999999993</v>
      </c>
      <c r="J159">
        <v>-4</v>
      </c>
    </row>
    <row r="160" spans="1:10" x14ac:dyDescent="0.25">
      <c r="A160">
        <v>12348</v>
      </c>
      <c r="B160" t="s">
        <v>5122</v>
      </c>
      <c r="C160" t="s">
        <v>5160</v>
      </c>
      <c r="D160" t="s">
        <v>5247</v>
      </c>
      <c r="E160">
        <v>2</v>
      </c>
      <c r="F160">
        <v>51</v>
      </c>
      <c r="G160" s="1">
        <v>43815</v>
      </c>
      <c r="H160">
        <v>1</v>
      </c>
      <c r="I160" s="2">
        <v>8.1999999999999993</v>
      </c>
      <c r="J160">
        <v>-4</v>
      </c>
    </row>
    <row r="161" spans="1:10" x14ac:dyDescent="0.25">
      <c r="A161">
        <v>12348</v>
      </c>
      <c r="B161" t="s">
        <v>5120</v>
      </c>
      <c r="C161" t="s">
        <v>5160</v>
      </c>
      <c r="D161" t="s">
        <v>5247</v>
      </c>
      <c r="E161">
        <v>2</v>
      </c>
      <c r="F161">
        <v>51</v>
      </c>
      <c r="G161" s="1">
        <v>43815</v>
      </c>
      <c r="H161">
        <v>1</v>
      </c>
      <c r="I161">
        <v>8.1999999999999993</v>
      </c>
      <c r="J161">
        <v>-4</v>
      </c>
    </row>
    <row r="162" spans="1:10" x14ac:dyDescent="0.25">
      <c r="A162">
        <v>12348</v>
      </c>
      <c r="B162" t="s">
        <v>5123</v>
      </c>
      <c r="C162" t="s">
        <v>5161</v>
      </c>
      <c r="D162" t="s">
        <v>5247</v>
      </c>
      <c r="E162">
        <v>2</v>
      </c>
      <c r="F162">
        <v>51</v>
      </c>
      <c r="G162" s="1">
        <v>43815</v>
      </c>
      <c r="H162">
        <v>1</v>
      </c>
      <c r="I162">
        <v>8.1999999999999993</v>
      </c>
      <c r="J162">
        <v>-4</v>
      </c>
    </row>
    <row r="163" spans="1:10" x14ac:dyDescent="0.25">
      <c r="A163">
        <v>12348</v>
      </c>
      <c r="B163" t="s">
        <v>199</v>
      </c>
      <c r="C163" t="s">
        <v>200</v>
      </c>
      <c r="D163" t="s">
        <v>5232</v>
      </c>
      <c r="E163">
        <v>2</v>
      </c>
      <c r="F163">
        <v>51</v>
      </c>
      <c r="G163" s="1">
        <v>43815</v>
      </c>
      <c r="H163">
        <v>1</v>
      </c>
      <c r="I163">
        <v>85.001199999999997</v>
      </c>
      <c r="J163">
        <v>-2</v>
      </c>
    </row>
    <row r="164" spans="1:10" x14ac:dyDescent="0.25">
      <c r="A164">
        <v>12348</v>
      </c>
      <c r="B164" t="s">
        <v>5385</v>
      </c>
      <c r="C164" t="s">
        <v>5386</v>
      </c>
      <c r="D164" t="s">
        <v>5233</v>
      </c>
      <c r="E164">
        <v>2</v>
      </c>
      <c r="F164">
        <v>51</v>
      </c>
      <c r="G164" s="1">
        <v>43815</v>
      </c>
      <c r="H164">
        <v>1</v>
      </c>
      <c r="I164">
        <v>127.735</v>
      </c>
      <c r="J164">
        <v>-1</v>
      </c>
    </row>
    <row r="165" spans="1:10" x14ac:dyDescent="0.25">
      <c r="A165">
        <v>12348</v>
      </c>
      <c r="B165" t="s">
        <v>68</v>
      </c>
      <c r="C165" t="s">
        <v>5287</v>
      </c>
      <c r="D165" t="s">
        <v>5230</v>
      </c>
      <c r="E165">
        <v>2</v>
      </c>
      <c r="F165">
        <v>51</v>
      </c>
      <c r="G165" s="1">
        <v>43815</v>
      </c>
      <c r="H165">
        <v>1</v>
      </c>
      <c r="I165">
        <v>230.0018</v>
      </c>
      <c r="J165">
        <v>-1</v>
      </c>
    </row>
    <row r="166" spans="1:10" x14ac:dyDescent="0.25">
      <c r="A166">
        <v>12348</v>
      </c>
      <c r="B166" t="s">
        <v>13</v>
      </c>
      <c r="C166" t="s">
        <v>5164</v>
      </c>
      <c r="D166" t="s">
        <v>5249</v>
      </c>
      <c r="E166">
        <v>2</v>
      </c>
      <c r="F166">
        <v>51</v>
      </c>
      <c r="G166" s="1">
        <v>43815</v>
      </c>
      <c r="H166">
        <v>1</v>
      </c>
      <c r="I166">
        <v>86.206900000000005</v>
      </c>
      <c r="J166">
        <v>-1</v>
      </c>
    </row>
    <row r="167" spans="1:10" x14ac:dyDescent="0.25">
      <c r="A167">
        <v>12348</v>
      </c>
      <c r="B167" t="s">
        <v>22</v>
      </c>
      <c r="C167" t="s">
        <v>5175</v>
      </c>
      <c r="D167" t="s">
        <v>5249</v>
      </c>
      <c r="E167">
        <v>2</v>
      </c>
      <c r="F167">
        <v>51</v>
      </c>
      <c r="G167" s="1">
        <v>43815</v>
      </c>
      <c r="H167">
        <v>1</v>
      </c>
      <c r="I167">
        <v>86.206900000000005</v>
      </c>
      <c r="J167">
        <v>-1</v>
      </c>
    </row>
    <row r="168" spans="1:10" x14ac:dyDescent="0.25">
      <c r="A168">
        <v>12348</v>
      </c>
      <c r="B168" t="s">
        <v>139</v>
      </c>
      <c r="C168" t="s">
        <v>140</v>
      </c>
      <c r="D168" t="s">
        <v>5230</v>
      </c>
      <c r="E168">
        <v>2</v>
      </c>
      <c r="F168">
        <v>51</v>
      </c>
      <c r="G168" s="1">
        <v>43815</v>
      </c>
      <c r="H168">
        <v>1</v>
      </c>
      <c r="I168">
        <v>157.83459999999999</v>
      </c>
      <c r="J168">
        <v>-1</v>
      </c>
    </row>
    <row r="169" spans="1:10" x14ac:dyDescent="0.25">
      <c r="A169">
        <v>12348</v>
      </c>
      <c r="B169" t="s">
        <v>5178</v>
      </c>
      <c r="C169" t="s">
        <v>5179</v>
      </c>
      <c r="D169" t="s">
        <v>5233</v>
      </c>
      <c r="E169">
        <v>2</v>
      </c>
      <c r="F169">
        <v>51</v>
      </c>
      <c r="G169" s="1">
        <v>43815</v>
      </c>
      <c r="H169">
        <v>1</v>
      </c>
      <c r="I169">
        <v>160</v>
      </c>
      <c r="J169">
        <v>-1</v>
      </c>
    </row>
    <row r="170" spans="1:10" x14ac:dyDescent="0.25">
      <c r="A170">
        <v>12348</v>
      </c>
      <c r="B170" t="s">
        <v>252</v>
      </c>
      <c r="C170" t="s">
        <v>253</v>
      </c>
      <c r="D170" t="s">
        <v>5257</v>
      </c>
      <c r="E170">
        <v>2</v>
      </c>
      <c r="F170">
        <v>51</v>
      </c>
      <c r="G170" s="1">
        <v>43815</v>
      </c>
      <c r="H170">
        <v>1</v>
      </c>
      <c r="I170">
        <v>169.6944</v>
      </c>
      <c r="J170">
        <v>-3</v>
      </c>
    </row>
    <row r="171" spans="1:10" x14ac:dyDescent="0.25">
      <c r="A171">
        <v>12348</v>
      </c>
      <c r="B171" t="s">
        <v>125</v>
      </c>
      <c r="C171" t="s">
        <v>126</v>
      </c>
      <c r="D171" t="s">
        <v>5233</v>
      </c>
      <c r="E171">
        <v>2</v>
      </c>
      <c r="F171">
        <v>51</v>
      </c>
      <c r="G171" s="1">
        <v>43815</v>
      </c>
      <c r="H171">
        <v>1</v>
      </c>
      <c r="I171">
        <v>145.98159999999999</v>
      </c>
      <c r="J171">
        <v>-1</v>
      </c>
    </row>
    <row r="172" spans="1:10" x14ac:dyDescent="0.25">
      <c r="A172">
        <v>12348</v>
      </c>
      <c r="B172" t="s">
        <v>2579</v>
      </c>
      <c r="C172" t="s">
        <v>2580</v>
      </c>
      <c r="D172" t="s">
        <v>5234</v>
      </c>
      <c r="E172">
        <v>2</v>
      </c>
      <c r="F172">
        <v>51</v>
      </c>
      <c r="G172" s="1">
        <v>43815</v>
      </c>
      <c r="H172">
        <v>1</v>
      </c>
      <c r="I172">
        <v>33.189700000000002</v>
      </c>
      <c r="J172">
        <v>-2</v>
      </c>
    </row>
    <row r="173" spans="1:10" x14ac:dyDescent="0.25">
      <c r="A173">
        <v>12347</v>
      </c>
      <c r="B173" t="s">
        <v>8</v>
      </c>
      <c r="C173" t="s">
        <v>5173</v>
      </c>
      <c r="D173" t="s">
        <v>5249</v>
      </c>
      <c r="E173">
        <v>52</v>
      </c>
      <c r="F173">
        <v>51</v>
      </c>
      <c r="G173" s="1">
        <v>43815</v>
      </c>
      <c r="H173">
        <v>1</v>
      </c>
      <c r="I173">
        <v>94.827600000000004</v>
      </c>
      <c r="J173">
        <v>-1</v>
      </c>
    </row>
    <row r="174" spans="1:10" x14ac:dyDescent="0.25">
      <c r="A174">
        <v>12347</v>
      </c>
      <c r="B174" t="s">
        <v>11</v>
      </c>
      <c r="C174" t="s">
        <v>5174</v>
      </c>
      <c r="D174" t="s">
        <v>5249</v>
      </c>
      <c r="E174">
        <v>52</v>
      </c>
      <c r="F174">
        <v>51</v>
      </c>
      <c r="G174" s="1">
        <v>43815</v>
      </c>
      <c r="H174">
        <v>1</v>
      </c>
      <c r="I174">
        <v>94.827600000000004</v>
      </c>
      <c r="J174">
        <v>-1</v>
      </c>
    </row>
    <row r="175" spans="1:10" x14ac:dyDescent="0.25">
      <c r="A175">
        <v>12347</v>
      </c>
      <c r="B175" t="s">
        <v>13</v>
      </c>
      <c r="C175" t="s">
        <v>5164</v>
      </c>
      <c r="D175" t="s">
        <v>5249</v>
      </c>
      <c r="E175">
        <v>52</v>
      </c>
      <c r="F175">
        <v>51</v>
      </c>
      <c r="G175" s="1">
        <v>43815</v>
      </c>
      <c r="H175">
        <v>1</v>
      </c>
      <c r="I175">
        <v>94.827600000000004</v>
      </c>
      <c r="J175">
        <v>-1</v>
      </c>
    </row>
    <row r="176" spans="1:10" x14ac:dyDescent="0.25">
      <c r="A176">
        <v>12346</v>
      </c>
      <c r="B176" t="s">
        <v>48</v>
      </c>
      <c r="C176" t="s">
        <v>49</v>
      </c>
      <c r="D176" t="s">
        <v>5247</v>
      </c>
      <c r="E176">
        <v>145</v>
      </c>
      <c r="F176">
        <v>51</v>
      </c>
      <c r="G176" s="1">
        <v>43815</v>
      </c>
      <c r="H176">
        <v>1</v>
      </c>
      <c r="I176">
        <v>9.2249999999999996</v>
      </c>
      <c r="J176">
        <v>-5</v>
      </c>
    </row>
    <row r="177" spans="1:10" x14ac:dyDescent="0.25">
      <c r="A177">
        <v>12346</v>
      </c>
      <c r="B177" t="s">
        <v>501</v>
      </c>
      <c r="C177" t="s">
        <v>502</v>
      </c>
      <c r="D177" t="s">
        <v>5247</v>
      </c>
      <c r="E177">
        <v>145</v>
      </c>
      <c r="F177">
        <v>51</v>
      </c>
      <c r="G177" s="1">
        <v>43815</v>
      </c>
      <c r="H177">
        <v>1</v>
      </c>
      <c r="I177">
        <v>10.25</v>
      </c>
      <c r="J177">
        <v>-5</v>
      </c>
    </row>
    <row r="178" spans="1:10" x14ac:dyDescent="0.25">
      <c r="A178">
        <v>12345</v>
      </c>
      <c r="B178" t="s">
        <v>464</v>
      </c>
      <c r="C178" t="s">
        <v>465</v>
      </c>
      <c r="D178" t="s">
        <v>5227</v>
      </c>
      <c r="E178" t="s">
        <v>64</v>
      </c>
      <c r="F178">
        <v>51</v>
      </c>
      <c r="G178" s="1">
        <v>43815</v>
      </c>
      <c r="I178">
        <v>68.965599999999995</v>
      </c>
      <c r="J178">
        <v>-1</v>
      </c>
    </row>
    <row r="179" spans="1:10" x14ac:dyDescent="0.25">
      <c r="A179">
        <v>12345</v>
      </c>
      <c r="B179" t="s">
        <v>466</v>
      </c>
      <c r="C179" t="s">
        <v>467</v>
      </c>
      <c r="D179" t="s">
        <v>5227</v>
      </c>
      <c r="E179" t="s">
        <v>64</v>
      </c>
      <c r="F179">
        <v>51</v>
      </c>
      <c r="G179" s="1">
        <v>43815</v>
      </c>
      <c r="I179">
        <v>68.965599999999995</v>
      </c>
      <c r="J179">
        <v>-1</v>
      </c>
    </row>
    <row r="180" spans="1:10" x14ac:dyDescent="0.25">
      <c r="A180">
        <v>12345</v>
      </c>
      <c r="B180" t="s">
        <v>468</v>
      </c>
      <c r="C180" t="s">
        <v>469</v>
      </c>
      <c r="D180" t="s">
        <v>5227</v>
      </c>
      <c r="E180" t="s">
        <v>64</v>
      </c>
      <c r="F180">
        <v>51</v>
      </c>
      <c r="G180" s="1">
        <v>43815</v>
      </c>
      <c r="I180">
        <v>68.965599999999995</v>
      </c>
      <c r="J180">
        <v>-1</v>
      </c>
    </row>
    <row r="181" spans="1:10" x14ac:dyDescent="0.25">
      <c r="A181">
        <v>12342</v>
      </c>
      <c r="B181" t="s">
        <v>490</v>
      </c>
      <c r="C181" t="s">
        <v>754</v>
      </c>
      <c r="D181" t="s">
        <v>5233</v>
      </c>
      <c r="E181">
        <v>12</v>
      </c>
      <c r="F181">
        <v>4</v>
      </c>
      <c r="G181" s="1">
        <v>43815</v>
      </c>
      <c r="H181">
        <v>1</v>
      </c>
      <c r="I181">
        <v>106.47669999999999</v>
      </c>
      <c r="J181">
        <v>1</v>
      </c>
    </row>
    <row r="182" spans="1:10" x14ac:dyDescent="0.25">
      <c r="A182">
        <v>12344</v>
      </c>
      <c r="B182" t="s">
        <v>209</v>
      </c>
      <c r="C182" t="s">
        <v>599</v>
      </c>
      <c r="D182" t="s">
        <v>5250</v>
      </c>
      <c r="E182">
        <v>293</v>
      </c>
      <c r="F182">
        <v>51</v>
      </c>
      <c r="G182" s="1">
        <v>43812</v>
      </c>
      <c r="H182">
        <v>1</v>
      </c>
      <c r="I182">
        <v>39.291699999999999</v>
      </c>
      <c r="J182">
        <v>-5</v>
      </c>
    </row>
    <row r="183" spans="1:10" x14ac:dyDescent="0.25">
      <c r="A183">
        <v>12343</v>
      </c>
      <c r="B183" t="s">
        <v>490</v>
      </c>
      <c r="C183" t="s">
        <v>754</v>
      </c>
      <c r="D183" t="s">
        <v>5233</v>
      </c>
      <c r="E183">
        <v>50</v>
      </c>
      <c r="F183">
        <v>51</v>
      </c>
      <c r="G183" s="1">
        <v>43812</v>
      </c>
      <c r="H183">
        <v>1</v>
      </c>
      <c r="I183">
        <v>106.47669999999999</v>
      </c>
      <c r="J183">
        <v>-1</v>
      </c>
    </row>
    <row r="184" spans="1:10" x14ac:dyDescent="0.25">
      <c r="A184">
        <v>12342</v>
      </c>
      <c r="B184" t="s">
        <v>490</v>
      </c>
      <c r="C184" t="s">
        <v>754</v>
      </c>
      <c r="D184" t="s">
        <v>5233</v>
      </c>
      <c r="E184">
        <v>12</v>
      </c>
      <c r="F184">
        <v>51</v>
      </c>
      <c r="G184" s="1">
        <v>43812</v>
      </c>
      <c r="H184">
        <v>1</v>
      </c>
      <c r="I184">
        <v>106.47669999999999</v>
      </c>
      <c r="J184">
        <v>-1</v>
      </c>
    </row>
    <row r="185" spans="1:10" x14ac:dyDescent="0.25">
      <c r="A185">
        <v>12341</v>
      </c>
      <c r="B185" t="s">
        <v>5229</v>
      </c>
      <c r="C185" t="s">
        <v>5277</v>
      </c>
      <c r="D185" t="s">
        <v>5278</v>
      </c>
      <c r="E185">
        <v>5</v>
      </c>
      <c r="F185">
        <v>51</v>
      </c>
      <c r="G185" s="1">
        <v>43812</v>
      </c>
      <c r="H185">
        <v>1</v>
      </c>
      <c r="I185">
        <v>171.55179999999999</v>
      </c>
      <c r="J185">
        <v>-2</v>
      </c>
    </row>
    <row r="186" spans="1:10" x14ac:dyDescent="0.25">
      <c r="A186">
        <v>12340</v>
      </c>
      <c r="B186" t="s">
        <v>5152</v>
      </c>
      <c r="C186" t="s">
        <v>5153</v>
      </c>
      <c r="D186" t="s">
        <v>5243</v>
      </c>
      <c r="E186">
        <v>37</v>
      </c>
      <c r="F186">
        <v>51</v>
      </c>
      <c r="G186" s="1">
        <v>43812</v>
      </c>
      <c r="H186">
        <v>1</v>
      </c>
      <c r="I186">
        <v>24.9998</v>
      </c>
      <c r="J186">
        <v>-1</v>
      </c>
    </row>
    <row r="187" spans="1:10" x14ac:dyDescent="0.25">
      <c r="A187">
        <v>12340</v>
      </c>
      <c r="B187" t="s">
        <v>5154</v>
      </c>
      <c r="C187" t="s">
        <v>5155</v>
      </c>
      <c r="D187" t="s">
        <v>5243</v>
      </c>
      <c r="E187">
        <v>37</v>
      </c>
      <c r="F187">
        <v>51</v>
      </c>
      <c r="G187" s="1">
        <v>43812</v>
      </c>
      <c r="H187">
        <v>1</v>
      </c>
      <c r="I187">
        <v>24.9998</v>
      </c>
      <c r="J187">
        <v>-1</v>
      </c>
    </row>
    <row r="188" spans="1:10" x14ac:dyDescent="0.25">
      <c r="A188">
        <v>12340</v>
      </c>
      <c r="B188" t="s">
        <v>5156</v>
      </c>
      <c r="C188" t="s">
        <v>5157</v>
      </c>
      <c r="D188" t="s">
        <v>5243</v>
      </c>
      <c r="E188">
        <v>37</v>
      </c>
      <c r="F188">
        <v>51</v>
      </c>
      <c r="G188" s="1">
        <v>43812</v>
      </c>
      <c r="H188">
        <v>1</v>
      </c>
      <c r="I188">
        <v>24.9998</v>
      </c>
      <c r="J188">
        <v>-1</v>
      </c>
    </row>
    <row r="189" spans="1:10" x14ac:dyDescent="0.25">
      <c r="A189">
        <v>12340</v>
      </c>
      <c r="B189" t="s">
        <v>5151</v>
      </c>
      <c r="C189" t="s">
        <v>5221</v>
      </c>
      <c r="D189" t="s">
        <v>5243</v>
      </c>
      <c r="E189">
        <v>37</v>
      </c>
      <c r="F189">
        <v>51</v>
      </c>
      <c r="G189" s="1">
        <v>43812</v>
      </c>
      <c r="H189">
        <v>1</v>
      </c>
      <c r="I189">
        <v>24.9998</v>
      </c>
      <c r="J189">
        <v>-2</v>
      </c>
    </row>
    <row r="190" spans="1:10" x14ac:dyDescent="0.25">
      <c r="A190">
        <v>12339</v>
      </c>
      <c r="B190" t="s">
        <v>315</v>
      </c>
      <c r="C190" t="s">
        <v>316</v>
      </c>
      <c r="D190" t="s">
        <v>5232</v>
      </c>
      <c r="E190">
        <v>121</v>
      </c>
      <c r="F190">
        <v>51</v>
      </c>
      <c r="G190" s="1">
        <v>43812</v>
      </c>
      <c r="H190">
        <v>1</v>
      </c>
      <c r="I190">
        <v>115.86969999999999</v>
      </c>
      <c r="J190">
        <v>-10</v>
      </c>
    </row>
    <row r="191" spans="1:10" x14ac:dyDescent="0.25">
      <c r="A191">
        <v>12338</v>
      </c>
      <c r="B191" t="s">
        <v>315</v>
      </c>
      <c r="C191" t="s">
        <v>316</v>
      </c>
      <c r="D191" t="s">
        <v>5232</v>
      </c>
      <c r="E191">
        <v>121</v>
      </c>
      <c r="F191">
        <v>51</v>
      </c>
      <c r="G191" s="1">
        <v>43812</v>
      </c>
      <c r="H191">
        <v>1</v>
      </c>
      <c r="I191">
        <v>115.86969999999999</v>
      </c>
      <c r="J191">
        <v>-10</v>
      </c>
    </row>
    <row r="192" spans="1:10" x14ac:dyDescent="0.25">
      <c r="A192">
        <v>12337</v>
      </c>
      <c r="B192" t="s">
        <v>978</v>
      </c>
      <c r="C192" t="s">
        <v>979</v>
      </c>
      <c r="D192" t="s">
        <v>5233</v>
      </c>
      <c r="E192">
        <v>302</v>
      </c>
      <c r="F192">
        <v>51</v>
      </c>
      <c r="G192" s="1">
        <v>43812</v>
      </c>
      <c r="H192">
        <v>1</v>
      </c>
      <c r="I192">
        <v>90.517300000000006</v>
      </c>
      <c r="J192">
        <v>-10</v>
      </c>
    </row>
    <row r="193" spans="1:10" x14ac:dyDescent="0.25">
      <c r="A193">
        <v>12336</v>
      </c>
      <c r="B193" t="s">
        <v>68</v>
      </c>
      <c r="C193" t="s">
        <v>5287</v>
      </c>
      <c r="D193" t="s">
        <v>5230</v>
      </c>
      <c r="E193">
        <v>3</v>
      </c>
      <c r="F193">
        <v>51</v>
      </c>
      <c r="G193" s="1">
        <v>43812</v>
      </c>
      <c r="H193">
        <v>1</v>
      </c>
      <c r="I193">
        <v>230.0018</v>
      </c>
      <c r="J193">
        <v>-3</v>
      </c>
    </row>
    <row r="194" spans="1:10" x14ac:dyDescent="0.25">
      <c r="A194">
        <v>12335</v>
      </c>
      <c r="B194" t="s">
        <v>317</v>
      </c>
      <c r="C194" t="s">
        <v>318</v>
      </c>
      <c r="D194" t="s">
        <v>5248</v>
      </c>
      <c r="E194">
        <v>122</v>
      </c>
      <c r="F194">
        <v>51</v>
      </c>
      <c r="G194" s="1">
        <v>43812</v>
      </c>
      <c r="H194">
        <v>1</v>
      </c>
      <c r="I194">
        <v>454.45780000000002</v>
      </c>
      <c r="J194">
        <v>-1</v>
      </c>
    </row>
    <row r="195" spans="1:10" x14ac:dyDescent="0.25">
      <c r="A195">
        <v>12334</v>
      </c>
      <c r="B195" t="s">
        <v>978</v>
      </c>
      <c r="C195" t="s">
        <v>979</v>
      </c>
      <c r="D195" t="s">
        <v>5233</v>
      </c>
      <c r="E195">
        <v>82</v>
      </c>
      <c r="F195">
        <v>51</v>
      </c>
      <c r="G195" s="1">
        <v>43812</v>
      </c>
      <c r="H195">
        <v>1</v>
      </c>
      <c r="I195">
        <v>109.0538</v>
      </c>
      <c r="J195">
        <v>-2</v>
      </c>
    </row>
    <row r="196" spans="1:10" x14ac:dyDescent="0.25">
      <c r="A196">
        <v>12333</v>
      </c>
      <c r="B196" t="s">
        <v>31</v>
      </c>
      <c r="C196" t="s">
        <v>5172</v>
      </c>
      <c r="D196" t="s">
        <v>5252</v>
      </c>
      <c r="E196">
        <v>128</v>
      </c>
      <c r="F196">
        <v>51</v>
      </c>
      <c r="G196" s="1">
        <v>43812</v>
      </c>
      <c r="H196">
        <v>1</v>
      </c>
      <c r="I196">
        <v>243.03620000000001</v>
      </c>
      <c r="J196">
        <v>-1</v>
      </c>
    </row>
    <row r="197" spans="1:10" x14ac:dyDescent="0.25">
      <c r="A197">
        <v>12333</v>
      </c>
      <c r="B197" t="s">
        <v>978</v>
      </c>
      <c r="C197" t="s">
        <v>979</v>
      </c>
      <c r="D197" t="s">
        <v>5233</v>
      </c>
      <c r="E197">
        <v>128</v>
      </c>
      <c r="F197">
        <v>51</v>
      </c>
      <c r="G197" s="1">
        <v>43812</v>
      </c>
      <c r="H197">
        <v>1</v>
      </c>
      <c r="I197">
        <v>109.0538</v>
      </c>
      <c r="J197">
        <v>-1</v>
      </c>
    </row>
    <row r="198" spans="1:10" x14ac:dyDescent="0.25">
      <c r="A198">
        <v>12332</v>
      </c>
      <c r="B198" t="s">
        <v>5229</v>
      </c>
      <c r="C198" t="s">
        <v>5277</v>
      </c>
      <c r="D198" t="s">
        <v>5278</v>
      </c>
      <c r="E198">
        <v>75</v>
      </c>
      <c r="F198">
        <v>51</v>
      </c>
      <c r="G198" s="1">
        <v>43812</v>
      </c>
      <c r="H198">
        <v>1</v>
      </c>
      <c r="I198">
        <v>334.01130000000001</v>
      </c>
      <c r="J198">
        <v>-2</v>
      </c>
    </row>
    <row r="199" spans="1:10" x14ac:dyDescent="0.25">
      <c r="A199">
        <v>12331</v>
      </c>
      <c r="B199" t="s">
        <v>8</v>
      </c>
      <c r="C199" t="s">
        <v>5173</v>
      </c>
      <c r="D199" t="s">
        <v>5249</v>
      </c>
      <c r="E199">
        <v>3</v>
      </c>
      <c r="F199">
        <v>51</v>
      </c>
      <c r="G199" s="1">
        <v>43812</v>
      </c>
      <c r="H199">
        <v>1</v>
      </c>
      <c r="I199">
        <v>86.206900000000005</v>
      </c>
      <c r="J199">
        <v>-1</v>
      </c>
    </row>
    <row r="200" spans="1:10" x14ac:dyDescent="0.25">
      <c r="A200">
        <v>12331</v>
      </c>
      <c r="B200" t="s">
        <v>11</v>
      </c>
      <c r="C200" t="s">
        <v>5174</v>
      </c>
      <c r="D200" t="s">
        <v>5249</v>
      </c>
      <c r="E200">
        <v>3</v>
      </c>
      <c r="F200">
        <v>51</v>
      </c>
      <c r="G200" s="1">
        <v>43812</v>
      </c>
      <c r="H200">
        <v>1</v>
      </c>
      <c r="I200" s="2">
        <v>86.206900000000005</v>
      </c>
      <c r="J200">
        <v>-1</v>
      </c>
    </row>
    <row r="201" spans="1:10" x14ac:dyDescent="0.25">
      <c r="A201">
        <v>12331</v>
      </c>
      <c r="B201" t="s">
        <v>13</v>
      </c>
      <c r="C201" t="s">
        <v>5164</v>
      </c>
      <c r="D201" t="s">
        <v>5249</v>
      </c>
      <c r="E201">
        <v>3</v>
      </c>
      <c r="F201">
        <v>51</v>
      </c>
      <c r="G201" s="1">
        <v>43812</v>
      </c>
      <c r="H201">
        <v>1</v>
      </c>
      <c r="I201">
        <v>86.206900000000005</v>
      </c>
      <c r="J201">
        <v>-1</v>
      </c>
    </row>
    <row r="202" spans="1:10" x14ac:dyDescent="0.25">
      <c r="A202">
        <v>12331</v>
      </c>
      <c r="B202" t="s">
        <v>22</v>
      </c>
      <c r="C202" t="s">
        <v>5175</v>
      </c>
      <c r="D202" t="s">
        <v>5249</v>
      </c>
      <c r="E202">
        <v>3</v>
      </c>
      <c r="F202">
        <v>51</v>
      </c>
      <c r="G202" s="1">
        <v>43812</v>
      </c>
      <c r="H202">
        <v>1</v>
      </c>
      <c r="I202" s="2">
        <v>86.206900000000005</v>
      </c>
      <c r="J202">
        <v>-2</v>
      </c>
    </row>
    <row r="203" spans="1:10" x14ac:dyDescent="0.25">
      <c r="A203">
        <v>12330</v>
      </c>
      <c r="B203" t="s">
        <v>75</v>
      </c>
      <c r="C203" t="s">
        <v>76</v>
      </c>
      <c r="D203" t="s">
        <v>5220</v>
      </c>
      <c r="E203">
        <v>2</v>
      </c>
      <c r="F203">
        <v>51</v>
      </c>
      <c r="G203" s="1">
        <v>43812</v>
      </c>
      <c r="H203">
        <v>1</v>
      </c>
      <c r="I203">
        <v>357.15559999999999</v>
      </c>
      <c r="J203">
        <v>-4</v>
      </c>
    </row>
    <row r="204" spans="1:10" x14ac:dyDescent="0.25">
      <c r="A204">
        <v>12330</v>
      </c>
      <c r="B204" t="s">
        <v>948</v>
      </c>
      <c r="C204" t="s">
        <v>949</v>
      </c>
      <c r="D204" t="s">
        <v>5243</v>
      </c>
      <c r="E204">
        <v>2</v>
      </c>
      <c r="F204">
        <v>51</v>
      </c>
      <c r="G204" s="1">
        <v>43812</v>
      </c>
      <c r="H204">
        <v>1</v>
      </c>
      <c r="I204">
        <v>112.069</v>
      </c>
      <c r="J204">
        <v>-1</v>
      </c>
    </row>
    <row r="205" spans="1:10" x14ac:dyDescent="0.25">
      <c r="A205">
        <v>12329</v>
      </c>
      <c r="B205" t="s">
        <v>75</v>
      </c>
      <c r="C205" t="s">
        <v>76</v>
      </c>
      <c r="D205" t="s">
        <v>5220</v>
      </c>
      <c r="E205">
        <v>2</v>
      </c>
      <c r="F205">
        <v>51</v>
      </c>
      <c r="G205" s="1">
        <v>43812</v>
      </c>
      <c r="H205">
        <v>1</v>
      </c>
      <c r="I205">
        <v>357.15559999999999</v>
      </c>
      <c r="J205">
        <v>-4</v>
      </c>
    </row>
    <row r="206" spans="1:10" x14ac:dyDescent="0.25">
      <c r="A206">
        <v>12329</v>
      </c>
      <c r="B206" t="s">
        <v>950</v>
      </c>
      <c r="C206" t="s">
        <v>951</v>
      </c>
      <c r="D206" t="s">
        <v>5243</v>
      </c>
      <c r="E206">
        <v>2</v>
      </c>
      <c r="F206">
        <v>51</v>
      </c>
      <c r="G206" s="1">
        <v>43812</v>
      </c>
      <c r="H206">
        <v>1</v>
      </c>
      <c r="I206">
        <v>112.069</v>
      </c>
      <c r="J206">
        <v>-1</v>
      </c>
    </row>
    <row r="207" spans="1:10" x14ac:dyDescent="0.25">
      <c r="A207">
        <v>12328</v>
      </c>
      <c r="B207" t="s">
        <v>952</v>
      </c>
      <c r="C207" t="s">
        <v>953</v>
      </c>
      <c r="D207" t="s">
        <v>5243</v>
      </c>
      <c r="E207">
        <v>2</v>
      </c>
      <c r="F207">
        <v>51</v>
      </c>
      <c r="G207" s="1">
        <v>43812</v>
      </c>
      <c r="H207">
        <v>1</v>
      </c>
      <c r="I207">
        <v>112.069</v>
      </c>
      <c r="J207">
        <v>-1</v>
      </c>
    </row>
    <row r="208" spans="1:10" x14ac:dyDescent="0.25">
      <c r="A208">
        <v>12328</v>
      </c>
      <c r="B208" t="s">
        <v>596</v>
      </c>
      <c r="C208" t="s">
        <v>597</v>
      </c>
      <c r="D208" t="s">
        <v>5243</v>
      </c>
      <c r="E208">
        <v>2</v>
      </c>
      <c r="F208">
        <v>51</v>
      </c>
      <c r="G208" s="1">
        <v>43812</v>
      </c>
      <c r="H208">
        <v>1</v>
      </c>
      <c r="I208">
        <v>112.069</v>
      </c>
      <c r="J208">
        <v>-1</v>
      </c>
    </row>
    <row r="209" spans="1:10" x14ac:dyDescent="0.25">
      <c r="A209">
        <v>12328</v>
      </c>
      <c r="B209" t="s">
        <v>153</v>
      </c>
      <c r="C209" t="s">
        <v>154</v>
      </c>
      <c r="D209" t="s">
        <v>5225</v>
      </c>
      <c r="E209">
        <v>2</v>
      </c>
      <c r="F209">
        <v>51</v>
      </c>
      <c r="G209" s="1">
        <v>43812</v>
      </c>
      <c r="H209">
        <v>1</v>
      </c>
      <c r="I209">
        <v>61.740299999999998</v>
      </c>
      <c r="J209">
        <v>-1</v>
      </c>
    </row>
    <row r="210" spans="1:10" x14ac:dyDescent="0.25">
      <c r="A210">
        <v>12328</v>
      </c>
      <c r="B210" t="s">
        <v>829</v>
      </c>
      <c r="C210" t="s">
        <v>170</v>
      </c>
      <c r="D210" t="s">
        <v>5233</v>
      </c>
      <c r="E210">
        <v>2</v>
      </c>
      <c r="F210">
        <v>51</v>
      </c>
      <c r="G210" s="1">
        <v>43812</v>
      </c>
      <c r="H210">
        <v>1</v>
      </c>
      <c r="I210">
        <v>99</v>
      </c>
      <c r="J210">
        <v>-1</v>
      </c>
    </row>
    <row r="211" spans="1:10" x14ac:dyDescent="0.25">
      <c r="A211">
        <v>12328</v>
      </c>
      <c r="B211" t="s">
        <v>113</v>
      </c>
      <c r="C211" t="s">
        <v>114</v>
      </c>
      <c r="D211" t="s">
        <v>5230</v>
      </c>
      <c r="E211">
        <v>2</v>
      </c>
      <c r="F211">
        <v>51</v>
      </c>
      <c r="G211" s="1">
        <v>43812</v>
      </c>
      <c r="H211">
        <v>1</v>
      </c>
      <c r="I211">
        <v>168.3158</v>
      </c>
      <c r="J211">
        <v>-1</v>
      </c>
    </row>
    <row r="212" spans="1:10" x14ac:dyDescent="0.25">
      <c r="A212">
        <v>12328</v>
      </c>
      <c r="B212" t="s">
        <v>5143</v>
      </c>
      <c r="C212" t="s">
        <v>5144</v>
      </c>
      <c r="D212" t="s">
        <v>5232</v>
      </c>
      <c r="E212">
        <v>2</v>
      </c>
      <c r="F212">
        <v>51</v>
      </c>
      <c r="G212" s="1">
        <v>43812</v>
      </c>
      <c r="H212">
        <v>1</v>
      </c>
      <c r="I212">
        <v>118.0677</v>
      </c>
      <c r="J212">
        <v>-2</v>
      </c>
    </row>
    <row r="213" spans="1:10" x14ac:dyDescent="0.25">
      <c r="A213">
        <v>12328</v>
      </c>
      <c r="B213" t="s">
        <v>596</v>
      </c>
      <c r="C213" t="s">
        <v>597</v>
      </c>
      <c r="D213" t="s">
        <v>5243</v>
      </c>
      <c r="E213">
        <v>2</v>
      </c>
      <c r="F213">
        <v>51</v>
      </c>
      <c r="G213" s="1">
        <v>43812</v>
      </c>
      <c r="H213">
        <v>1</v>
      </c>
      <c r="I213">
        <v>112.069</v>
      </c>
      <c r="J213">
        <v>-1</v>
      </c>
    </row>
    <row r="214" spans="1:10" x14ac:dyDescent="0.25">
      <c r="A214">
        <v>12328</v>
      </c>
      <c r="B214" t="s">
        <v>5121</v>
      </c>
      <c r="C214" t="s">
        <v>5160</v>
      </c>
      <c r="D214" t="s">
        <v>5247</v>
      </c>
      <c r="E214">
        <v>2</v>
      </c>
      <c r="F214">
        <v>51</v>
      </c>
      <c r="G214" s="1">
        <v>43812</v>
      </c>
      <c r="H214">
        <v>1</v>
      </c>
      <c r="I214">
        <v>8.1999999999999993</v>
      </c>
      <c r="J214">
        <v>-1</v>
      </c>
    </row>
    <row r="215" spans="1:10" x14ac:dyDescent="0.25">
      <c r="A215">
        <v>12328</v>
      </c>
      <c r="B215" t="s">
        <v>5122</v>
      </c>
      <c r="C215" t="s">
        <v>5160</v>
      </c>
      <c r="D215" t="s">
        <v>5247</v>
      </c>
      <c r="E215">
        <v>2</v>
      </c>
      <c r="F215">
        <v>51</v>
      </c>
      <c r="G215" s="1">
        <v>43812</v>
      </c>
      <c r="H215">
        <v>1</v>
      </c>
      <c r="I215">
        <v>8.1999999999999993</v>
      </c>
      <c r="J215">
        <v>-1</v>
      </c>
    </row>
    <row r="216" spans="1:10" x14ac:dyDescent="0.25">
      <c r="A216">
        <v>12328</v>
      </c>
      <c r="B216" t="s">
        <v>5120</v>
      </c>
      <c r="C216" t="s">
        <v>5160</v>
      </c>
      <c r="D216" t="s">
        <v>5247</v>
      </c>
      <c r="E216">
        <v>2</v>
      </c>
      <c r="F216">
        <v>51</v>
      </c>
      <c r="G216" s="1">
        <v>43812</v>
      </c>
      <c r="H216">
        <v>1</v>
      </c>
      <c r="I216">
        <v>8.1999999999999993</v>
      </c>
      <c r="J216">
        <v>-1</v>
      </c>
    </row>
    <row r="217" spans="1:10" x14ac:dyDescent="0.25">
      <c r="A217">
        <v>12328</v>
      </c>
      <c r="B217" t="s">
        <v>107</v>
      </c>
      <c r="C217" t="s">
        <v>108</v>
      </c>
      <c r="D217" t="s">
        <v>5218</v>
      </c>
      <c r="E217">
        <v>2</v>
      </c>
      <c r="F217">
        <v>51</v>
      </c>
      <c r="G217" s="1">
        <v>43812</v>
      </c>
      <c r="H217">
        <v>1</v>
      </c>
      <c r="I217">
        <v>70.397000000000006</v>
      </c>
      <c r="J217">
        <v>-1</v>
      </c>
    </row>
    <row r="218" spans="1:10" x14ac:dyDescent="0.25">
      <c r="A218">
        <v>12328</v>
      </c>
      <c r="B218" t="s">
        <v>5317</v>
      </c>
      <c r="C218" t="s">
        <v>5318</v>
      </c>
      <c r="D218" t="s">
        <v>5233</v>
      </c>
      <c r="E218">
        <v>2</v>
      </c>
      <c r="F218">
        <v>51</v>
      </c>
      <c r="G218" s="1">
        <v>43812</v>
      </c>
      <c r="H218">
        <v>1</v>
      </c>
      <c r="I218">
        <v>421.34440000000001</v>
      </c>
      <c r="J218">
        <v>-1</v>
      </c>
    </row>
    <row r="219" spans="1:10" x14ac:dyDescent="0.25">
      <c r="A219">
        <v>12328</v>
      </c>
      <c r="B219" t="s">
        <v>457</v>
      </c>
      <c r="C219" t="s">
        <v>458</v>
      </c>
      <c r="D219" t="s">
        <v>5233</v>
      </c>
      <c r="E219">
        <v>2</v>
      </c>
      <c r="F219">
        <v>51</v>
      </c>
      <c r="G219" s="1">
        <v>43812</v>
      </c>
      <c r="H219">
        <v>1</v>
      </c>
      <c r="I219">
        <v>110.9774</v>
      </c>
      <c r="J219">
        <v>-1</v>
      </c>
    </row>
    <row r="220" spans="1:10" x14ac:dyDescent="0.25">
      <c r="A220">
        <v>12327</v>
      </c>
      <c r="B220" t="s">
        <v>5000</v>
      </c>
      <c r="C220" t="s">
        <v>5001</v>
      </c>
      <c r="D220" t="s">
        <v>5235</v>
      </c>
      <c r="E220">
        <v>50</v>
      </c>
      <c r="F220">
        <v>51</v>
      </c>
      <c r="G220" s="1">
        <v>43812</v>
      </c>
      <c r="H220">
        <v>1</v>
      </c>
      <c r="I220">
        <v>256.25</v>
      </c>
      <c r="J220">
        <v>-2</v>
      </c>
    </row>
    <row r="221" spans="1:10" x14ac:dyDescent="0.25">
      <c r="A221">
        <v>12326</v>
      </c>
      <c r="B221" t="s">
        <v>978</v>
      </c>
      <c r="C221" t="s">
        <v>979</v>
      </c>
      <c r="D221" t="s">
        <v>5233</v>
      </c>
      <c r="E221">
        <v>73</v>
      </c>
      <c r="F221">
        <v>51</v>
      </c>
      <c r="G221" s="1">
        <v>43811</v>
      </c>
      <c r="H221">
        <v>1</v>
      </c>
      <c r="I221">
        <v>90.517200000000003</v>
      </c>
      <c r="J221">
        <v>-5</v>
      </c>
    </row>
    <row r="222" spans="1:10" x14ac:dyDescent="0.25">
      <c r="A222">
        <v>12318</v>
      </c>
      <c r="B222" t="s">
        <v>978</v>
      </c>
      <c r="C222" t="s">
        <v>979</v>
      </c>
      <c r="D222" t="s">
        <v>5233</v>
      </c>
      <c r="E222">
        <v>73</v>
      </c>
      <c r="F222">
        <v>4</v>
      </c>
      <c r="G222" s="1">
        <v>43811</v>
      </c>
      <c r="H222">
        <v>1</v>
      </c>
      <c r="I222">
        <v>109.0538</v>
      </c>
      <c r="J222">
        <v>5</v>
      </c>
    </row>
    <row r="223" spans="1:10" x14ac:dyDescent="0.25">
      <c r="A223">
        <v>12325</v>
      </c>
      <c r="B223" t="s">
        <v>5178</v>
      </c>
      <c r="C223" t="s">
        <v>5179</v>
      </c>
      <c r="D223" t="s">
        <v>5233</v>
      </c>
      <c r="E223">
        <v>24</v>
      </c>
      <c r="F223">
        <v>51</v>
      </c>
      <c r="G223" s="1">
        <v>43811</v>
      </c>
      <c r="H223">
        <v>1</v>
      </c>
      <c r="I223">
        <v>180</v>
      </c>
      <c r="J223">
        <v>-1</v>
      </c>
    </row>
    <row r="224" spans="1:10" x14ac:dyDescent="0.25">
      <c r="A224">
        <v>12324</v>
      </c>
      <c r="B224" t="s">
        <v>490</v>
      </c>
      <c r="C224" t="s">
        <v>754</v>
      </c>
      <c r="D224" t="s">
        <v>5233</v>
      </c>
      <c r="E224">
        <v>310</v>
      </c>
      <c r="F224">
        <v>51</v>
      </c>
      <c r="G224" s="1">
        <v>43811</v>
      </c>
      <c r="H224">
        <v>1</v>
      </c>
      <c r="I224">
        <v>106.47669999999999</v>
      </c>
      <c r="J224">
        <v>-1</v>
      </c>
    </row>
    <row r="225" spans="1:10" x14ac:dyDescent="0.25">
      <c r="A225">
        <v>12323</v>
      </c>
      <c r="B225" t="s">
        <v>238</v>
      </c>
      <c r="C225" t="s">
        <v>237</v>
      </c>
      <c r="D225" t="s">
        <v>5231</v>
      </c>
      <c r="E225">
        <v>49</v>
      </c>
      <c r="F225">
        <v>51</v>
      </c>
      <c r="G225" s="1">
        <v>43811</v>
      </c>
      <c r="H225">
        <v>1</v>
      </c>
      <c r="I225">
        <v>17</v>
      </c>
      <c r="J225">
        <v>-2</v>
      </c>
    </row>
    <row r="226" spans="1:10" x14ac:dyDescent="0.25">
      <c r="A226">
        <v>12323</v>
      </c>
      <c r="B226" t="s">
        <v>2579</v>
      </c>
      <c r="C226" t="s">
        <v>2580</v>
      </c>
      <c r="D226" t="s">
        <v>5234</v>
      </c>
      <c r="E226">
        <v>49</v>
      </c>
      <c r="F226">
        <v>51</v>
      </c>
      <c r="G226" s="1">
        <v>43811</v>
      </c>
      <c r="H226">
        <v>1</v>
      </c>
      <c r="I226">
        <v>39</v>
      </c>
      <c r="J226">
        <v>-1</v>
      </c>
    </row>
    <row r="227" spans="1:10" x14ac:dyDescent="0.25">
      <c r="A227">
        <v>12323</v>
      </c>
      <c r="B227" t="s">
        <v>203</v>
      </c>
      <c r="C227" t="s">
        <v>204</v>
      </c>
      <c r="D227" t="s">
        <v>5225</v>
      </c>
      <c r="E227">
        <v>49</v>
      </c>
      <c r="F227">
        <v>51</v>
      </c>
      <c r="G227" s="1">
        <v>43811</v>
      </c>
      <c r="H227">
        <v>1</v>
      </c>
      <c r="I227">
        <v>246.3895</v>
      </c>
      <c r="J227">
        <v>-1</v>
      </c>
    </row>
    <row r="228" spans="1:10" x14ac:dyDescent="0.25">
      <c r="A228">
        <v>12322</v>
      </c>
      <c r="B228" t="s">
        <v>173</v>
      </c>
      <c r="C228" t="s">
        <v>174</v>
      </c>
      <c r="D228" t="s">
        <v>5233</v>
      </c>
      <c r="E228" t="s">
        <v>64</v>
      </c>
      <c r="F228">
        <v>51</v>
      </c>
      <c r="G228" s="1">
        <v>43811</v>
      </c>
      <c r="I228">
        <v>225.5</v>
      </c>
      <c r="J228">
        <v>-1</v>
      </c>
    </row>
    <row r="229" spans="1:10" x14ac:dyDescent="0.25">
      <c r="A229">
        <v>12321</v>
      </c>
      <c r="B229" t="s">
        <v>151</v>
      </c>
      <c r="C229" t="s">
        <v>152</v>
      </c>
      <c r="D229" t="s">
        <v>5232</v>
      </c>
      <c r="E229">
        <v>242</v>
      </c>
      <c r="F229">
        <v>51</v>
      </c>
      <c r="G229" s="1">
        <v>43811</v>
      </c>
      <c r="H229">
        <v>1</v>
      </c>
      <c r="I229">
        <v>91.556399999999996</v>
      </c>
      <c r="J229">
        <v>-2</v>
      </c>
    </row>
    <row r="230" spans="1:10" x14ac:dyDescent="0.25">
      <c r="A230">
        <v>12320</v>
      </c>
      <c r="B230" t="s">
        <v>5296</v>
      </c>
      <c r="C230" t="s">
        <v>5297</v>
      </c>
      <c r="D230" t="s">
        <v>5233</v>
      </c>
      <c r="E230">
        <v>54</v>
      </c>
      <c r="F230">
        <v>51</v>
      </c>
      <c r="G230" s="1">
        <v>43811</v>
      </c>
      <c r="H230">
        <v>1</v>
      </c>
      <c r="I230">
        <v>520.51499999999999</v>
      </c>
      <c r="J230">
        <v>-1</v>
      </c>
    </row>
    <row r="231" spans="1:10" x14ac:dyDescent="0.25">
      <c r="A231">
        <v>12319</v>
      </c>
      <c r="B231" t="s">
        <v>5000</v>
      </c>
      <c r="C231" t="s">
        <v>5001</v>
      </c>
      <c r="D231" t="s">
        <v>5235</v>
      </c>
      <c r="E231">
        <v>20</v>
      </c>
      <c r="F231">
        <v>51</v>
      </c>
      <c r="G231" s="1">
        <v>43811</v>
      </c>
      <c r="H231">
        <v>1</v>
      </c>
      <c r="I231">
        <v>256.25</v>
      </c>
      <c r="J231">
        <v>-2</v>
      </c>
    </row>
    <row r="232" spans="1:10" x14ac:dyDescent="0.25">
      <c r="A232">
        <v>12318</v>
      </c>
      <c r="B232" t="s">
        <v>978</v>
      </c>
      <c r="C232" t="s">
        <v>979</v>
      </c>
      <c r="D232" t="s">
        <v>5233</v>
      </c>
      <c r="E232">
        <v>73</v>
      </c>
      <c r="F232">
        <v>51</v>
      </c>
      <c r="G232" s="1">
        <v>43811</v>
      </c>
      <c r="H232">
        <v>1</v>
      </c>
      <c r="I232">
        <v>109.0538</v>
      </c>
      <c r="J232">
        <v>-5</v>
      </c>
    </row>
    <row r="233" spans="1:10" x14ac:dyDescent="0.25">
      <c r="A233">
        <v>12317</v>
      </c>
      <c r="B233" t="s">
        <v>164</v>
      </c>
      <c r="C233" t="s">
        <v>165</v>
      </c>
      <c r="D233" t="s">
        <v>5249</v>
      </c>
      <c r="E233" t="s">
        <v>64</v>
      </c>
      <c r="F233">
        <v>51</v>
      </c>
      <c r="G233" s="1">
        <v>43811</v>
      </c>
      <c r="I233">
        <v>30.172499999999999</v>
      </c>
      <c r="J233">
        <v>-1</v>
      </c>
    </row>
    <row r="234" spans="1:10" x14ac:dyDescent="0.25">
      <c r="A234">
        <v>12316</v>
      </c>
      <c r="B234" t="s">
        <v>75</v>
      </c>
      <c r="C234" t="s">
        <v>76</v>
      </c>
      <c r="D234" t="s">
        <v>5220</v>
      </c>
      <c r="E234">
        <v>292</v>
      </c>
      <c r="F234">
        <v>51</v>
      </c>
      <c r="G234" s="1">
        <v>43810</v>
      </c>
      <c r="H234">
        <v>1</v>
      </c>
      <c r="I234">
        <v>387.27710000000002</v>
      </c>
      <c r="J234">
        <v>-2</v>
      </c>
    </row>
    <row r="235" spans="1:10" x14ac:dyDescent="0.25">
      <c r="A235">
        <v>12315</v>
      </c>
      <c r="B235" t="s">
        <v>5229</v>
      </c>
      <c r="C235" t="s">
        <v>5277</v>
      </c>
      <c r="D235" t="s">
        <v>5278</v>
      </c>
      <c r="E235">
        <v>75</v>
      </c>
      <c r="F235">
        <v>51</v>
      </c>
      <c r="G235" s="1">
        <v>43810</v>
      </c>
      <c r="H235">
        <v>1</v>
      </c>
      <c r="I235">
        <v>334.01130000000001</v>
      </c>
      <c r="J235">
        <v>-3</v>
      </c>
    </row>
    <row r="236" spans="1:10" x14ac:dyDescent="0.25">
      <c r="A236">
        <v>12314</v>
      </c>
      <c r="B236" t="s">
        <v>1203</v>
      </c>
      <c r="C236" t="s">
        <v>1204</v>
      </c>
      <c r="D236" t="s">
        <v>5232</v>
      </c>
      <c r="E236">
        <v>2</v>
      </c>
      <c r="F236">
        <v>51</v>
      </c>
      <c r="G236" s="1">
        <v>43810</v>
      </c>
      <c r="H236">
        <v>1</v>
      </c>
      <c r="I236">
        <v>180.0301</v>
      </c>
      <c r="J236">
        <v>-1</v>
      </c>
    </row>
    <row r="237" spans="1:10" x14ac:dyDescent="0.25">
      <c r="A237">
        <v>12314</v>
      </c>
      <c r="B237" t="s">
        <v>1040</v>
      </c>
      <c r="C237" t="s">
        <v>1041</v>
      </c>
      <c r="D237" t="s">
        <v>5372</v>
      </c>
      <c r="E237">
        <v>2</v>
      </c>
      <c r="F237">
        <v>51</v>
      </c>
      <c r="G237" s="1">
        <v>43810</v>
      </c>
      <c r="H237">
        <v>1</v>
      </c>
      <c r="I237">
        <v>147.3357</v>
      </c>
      <c r="J237">
        <v>-1</v>
      </c>
    </row>
    <row r="238" spans="1:10" x14ac:dyDescent="0.25">
      <c r="A238">
        <v>12314</v>
      </c>
      <c r="B238" t="s">
        <v>978</v>
      </c>
      <c r="C238" t="s">
        <v>979</v>
      </c>
      <c r="D238" t="s">
        <v>5233</v>
      </c>
      <c r="E238">
        <v>2</v>
      </c>
      <c r="F238">
        <v>51</v>
      </c>
      <c r="G238" s="1">
        <v>43810</v>
      </c>
      <c r="H238">
        <v>1</v>
      </c>
      <c r="I238">
        <v>85.345600000000005</v>
      </c>
      <c r="J238">
        <v>-2</v>
      </c>
    </row>
    <row r="239" spans="1:10" x14ac:dyDescent="0.25">
      <c r="A239">
        <v>12314</v>
      </c>
      <c r="B239" t="s">
        <v>5385</v>
      </c>
      <c r="C239" t="s">
        <v>5386</v>
      </c>
      <c r="D239" t="s">
        <v>5233</v>
      </c>
      <c r="E239">
        <v>2</v>
      </c>
      <c r="F239">
        <v>51</v>
      </c>
      <c r="G239" s="1">
        <v>43810</v>
      </c>
      <c r="H239">
        <v>1</v>
      </c>
      <c r="I239">
        <v>127.735</v>
      </c>
      <c r="J239">
        <v>-2</v>
      </c>
    </row>
    <row r="240" spans="1:10" x14ac:dyDescent="0.25">
      <c r="A240">
        <v>12314</v>
      </c>
      <c r="B240" t="s">
        <v>1224</v>
      </c>
      <c r="C240" t="s">
        <v>1225</v>
      </c>
      <c r="D240" t="s">
        <v>5265</v>
      </c>
      <c r="E240">
        <v>2</v>
      </c>
      <c r="F240">
        <v>51</v>
      </c>
      <c r="G240" s="1">
        <v>43810</v>
      </c>
      <c r="H240">
        <v>1</v>
      </c>
      <c r="I240">
        <v>422.3</v>
      </c>
      <c r="J240">
        <v>-1</v>
      </c>
    </row>
    <row r="241" spans="1:10" x14ac:dyDescent="0.25">
      <c r="A241">
        <v>12313</v>
      </c>
      <c r="B241" t="s">
        <v>379</v>
      </c>
      <c r="C241" t="s">
        <v>626</v>
      </c>
      <c r="D241" t="s">
        <v>5232</v>
      </c>
      <c r="E241">
        <v>2</v>
      </c>
      <c r="F241">
        <v>51</v>
      </c>
      <c r="G241" s="1">
        <v>43810</v>
      </c>
      <c r="H241">
        <v>1</v>
      </c>
      <c r="I241">
        <v>98.954899999999995</v>
      </c>
      <c r="J241">
        <v>-1</v>
      </c>
    </row>
    <row r="242" spans="1:10" x14ac:dyDescent="0.25">
      <c r="A242">
        <v>12313</v>
      </c>
      <c r="B242" t="s">
        <v>1339</v>
      </c>
      <c r="C242" t="s">
        <v>1340</v>
      </c>
      <c r="D242" t="s">
        <v>5396</v>
      </c>
      <c r="E242">
        <v>2</v>
      </c>
      <c r="F242">
        <v>51</v>
      </c>
      <c r="G242" s="1">
        <v>43810</v>
      </c>
      <c r="H242">
        <v>1</v>
      </c>
      <c r="I242">
        <v>637.77779999999996</v>
      </c>
      <c r="J242">
        <v>-1</v>
      </c>
    </row>
    <row r="243" spans="1:10" x14ac:dyDescent="0.25">
      <c r="A243">
        <v>12313</v>
      </c>
      <c r="B243" t="s">
        <v>5143</v>
      </c>
      <c r="C243" t="s">
        <v>5144</v>
      </c>
      <c r="D243" t="s">
        <v>5232</v>
      </c>
      <c r="E243">
        <v>2</v>
      </c>
      <c r="F243">
        <v>51</v>
      </c>
      <c r="G243" s="1">
        <v>43810</v>
      </c>
      <c r="H243">
        <v>1</v>
      </c>
      <c r="I243">
        <v>118.0677</v>
      </c>
      <c r="J243">
        <v>-2</v>
      </c>
    </row>
    <row r="244" spans="1:10" x14ac:dyDescent="0.25">
      <c r="A244">
        <v>12313</v>
      </c>
      <c r="B244" t="s">
        <v>72</v>
      </c>
      <c r="C244" t="s">
        <v>5162</v>
      </c>
      <c r="D244" t="s">
        <v>5233</v>
      </c>
      <c r="E244">
        <v>2</v>
      </c>
      <c r="F244">
        <v>51</v>
      </c>
      <c r="G244" s="1">
        <v>43810</v>
      </c>
      <c r="H244">
        <v>1</v>
      </c>
      <c r="I244">
        <v>115</v>
      </c>
      <c r="J244">
        <v>-3</v>
      </c>
    </row>
    <row r="245" spans="1:10" x14ac:dyDescent="0.25">
      <c r="A245">
        <v>12312</v>
      </c>
      <c r="B245" t="s">
        <v>209</v>
      </c>
      <c r="C245" t="s">
        <v>599</v>
      </c>
      <c r="D245" t="s">
        <v>5250</v>
      </c>
      <c r="E245">
        <v>161</v>
      </c>
      <c r="F245">
        <v>51</v>
      </c>
      <c r="G245" s="1">
        <v>43810</v>
      </c>
      <c r="H245">
        <v>1</v>
      </c>
      <c r="I245">
        <v>39.291699999999999</v>
      </c>
      <c r="J245">
        <v>-2</v>
      </c>
    </row>
    <row r="246" spans="1:10" x14ac:dyDescent="0.25">
      <c r="A246">
        <v>12312</v>
      </c>
      <c r="B246" t="s">
        <v>83</v>
      </c>
      <c r="C246" t="s">
        <v>84</v>
      </c>
      <c r="D246" t="s">
        <v>5251</v>
      </c>
      <c r="E246">
        <v>161</v>
      </c>
      <c r="F246">
        <v>51</v>
      </c>
      <c r="G246" s="1">
        <v>43810</v>
      </c>
      <c r="H246">
        <v>1</v>
      </c>
      <c r="I246">
        <v>74.637799999999999</v>
      </c>
      <c r="J246">
        <v>-2</v>
      </c>
    </row>
    <row r="247" spans="1:10" x14ac:dyDescent="0.25">
      <c r="A247">
        <v>12311</v>
      </c>
      <c r="B247" t="s">
        <v>978</v>
      </c>
      <c r="C247" t="s">
        <v>979</v>
      </c>
      <c r="D247" t="s">
        <v>5233</v>
      </c>
      <c r="E247">
        <v>7</v>
      </c>
      <c r="F247">
        <v>51</v>
      </c>
      <c r="G247" s="1">
        <v>43810</v>
      </c>
      <c r="H247">
        <v>1</v>
      </c>
      <c r="I247">
        <v>90.517300000000006</v>
      </c>
      <c r="J247">
        <v>-2</v>
      </c>
    </row>
    <row r="248" spans="1:10" x14ac:dyDescent="0.25">
      <c r="A248">
        <v>12311</v>
      </c>
      <c r="B248" t="s">
        <v>490</v>
      </c>
      <c r="C248" t="s">
        <v>754</v>
      </c>
      <c r="D248" t="s">
        <v>5233</v>
      </c>
      <c r="E248">
        <v>7</v>
      </c>
      <c r="F248">
        <v>51</v>
      </c>
      <c r="G248" s="1">
        <v>43810</v>
      </c>
      <c r="H248">
        <v>1</v>
      </c>
      <c r="I248">
        <v>106.47669999999999</v>
      </c>
      <c r="J248">
        <v>-1</v>
      </c>
    </row>
    <row r="249" spans="1:10" x14ac:dyDescent="0.25">
      <c r="A249">
        <v>12311</v>
      </c>
      <c r="B249" t="s">
        <v>5178</v>
      </c>
      <c r="C249" t="s">
        <v>5179</v>
      </c>
      <c r="D249" t="s">
        <v>5233</v>
      </c>
      <c r="E249">
        <v>7</v>
      </c>
      <c r="F249">
        <v>51</v>
      </c>
      <c r="G249" s="1">
        <v>43810</v>
      </c>
      <c r="H249">
        <v>1</v>
      </c>
      <c r="I249" s="2">
        <v>180</v>
      </c>
      <c r="J249">
        <v>-2</v>
      </c>
    </row>
    <row r="250" spans="1:10" x14ac:dyDescent="0.25">
      <c r="A250">
        <v>12310</v>
      </c>
      <c r="B250" t="s">
        <v>457</v>
      </c>
      <c r="C250" t="s">
        <v>458</v>
      </c>
      <c r="D250" t="s">
        <v>5233</v>
      </c>
      <c r="E250">
        <v>3</v>
      </c>
      <c r="F250">
        <v>51</v>
      </c>
      <c r="G250" s="1">
        <v>43810</v>
      </c>
      <c r="H250">
        <v>1</v>
      </c>
      <c r="I250" s="2">
        <v>110.9774</v>
      </c>
      <c r="J250">
        <v>-1</v>
      </c>
    </row>
    <row r="251" spans="1:10" x14ac:dyDescent="0.25">
      <c r="A251">
        <v>12310</v>
      </c>
      <c r="B251" t="s">
        <v>113</v>
      </c>
      <c r="C251" t="s">
        <v>114</v>
      </c>
      <c r="D251" t="s">
        <v>5230</v>
      </c>
      <c r="E251">
        <v>3</v>
      </c>
      <c r="F251">
        <v>51</v>
      </c>
      <c r="G251" s="1">
        <v>43810</v>
      </c>
      <c r="H251">
        <v>1</v>
      </c>
      <c r="I251" s="2">
        <v>168.3158</v>
      </c>
      <c r="J251">
        <v>-1</v>
      </c>
    </row>
    <row r="252" spans="1:10" x14ac:dyDescent="0.25">
      <c r="A252">
        <v>12309</v>
      </c>
      <c r="B252" t="s">
        <v>491</v>
      </c>
      <c r="C252" t="s">
        <v>492</v>
      </c>
      <c r="D252" t="s">
        <v>5235</v>
      </c>
      <c r="E252">
        <v>300</v>
      </c>
      <c r="F252">
        <v>51</v>
      </c>
      <c r="G252" s="1">
        <v>43810</v>
      </c>
      <c r="H252">
        <v>1</v>
      </c>
      <c r="I252">
        <v>240</v>
      </c>
      <c r="J252">
        <v>-1</v>
      </c>
    </row>
    <row r="253" spans="1:10" x14ac:dyDescent="0.25">
      <c r="A253">
        <v>12308</v>
      </c>
      <c r="B253" t="s">
        <v>829</v>
      </c>
      <c r="C253" t="s">
        <v>170</v>
      </c>
      <c r="D253" t="s">
        <v>5233</v>
      </c>
      <c r="E253">
        <v>315</v>
      </c>
      <c r="F253">
        <v>51</v>
      </c>
      <c r="G253" s="1">
        <v>43810</v>
      </c>
      <c r="H253">
        <v>1</v>
      </c>
      <c r="I253">
        <v>109.0538</v>
      </c>
      <c r="J253">
        <v>-2</v>
      </c>
    </row>
    <row r="254" spans="1:10" x14ac:dyDescent="0.25">
      <c r="A254">
        <v>12308</v>
      </c>
      <c r="B254" t="s">
        <v>254</v>
      </c>
      <c r="C254" t="s">
        <v>255</v>
      </c>
      <c r="D254" t="s">
        <v>5233</v>
      </c>
      <c r="E254">
        <v>315</v>
      </c>
      <c r="F254">
        <v>51</v>
      </c>
      <c r="G254" s="1">
        <v>43810</v>
      </c>
      <c r="H254">
        <v>1</v>
      </c>
      <c r="I254">
        <v>200.39320000000001</v>
      </c>
      <c r="J254">
        <v>-1</v>
      </c>
    </row>
    <row r="255" spans="1:10" x14ac:dyDescent="0.25">
      <c r="A255">
        <v>12308</v>
      </c>
      <c r="B255" t="s">
        <v>220</v>
      </c>
      <c r="C255" t="s">
        <v>221</v>
      </c>
      <c r="D255" t="s">
        <v>5233</v>
      </c>
      <c r="E255">
        <v>315</v>
      </c>
      <c r="F255">
        <v>51</v>
      </c>
      <c r="G255" s="1">
        <v>43810</v>
      </c>
      <c r="H255">
        <v>1</v>
      </c>
      <c r="I255">
        <v>200.39320000000001</v>
      </c>
      <c r="J255">
        <v>-1</v>
      </c>
    </row>
    <row r="256" spans="1:10" x14ac:dyDescent="0.25">
      <c r="A256">
        <v>12308</v>
      </c>
      <c r="B256" t="s">
        <v>256</v>
      </c>
      <c r="C256" t="s">
        <v>257</v>
      </c>
      <c r="D256" t="s">
        <v>5233</v>
      </c>
      <c r="E256">
        <v>315</v>
      </c>
      <c r="F256">
        <v>51</v>
      </c>
      <c r="G256" s="1">
        <v>43810</v>
      </c>
      <c r="H256">
        <v>1</v>
      </c>
      <c r="I256">
        <v>200.39320000000001</v>
      </c>
      <c r="J256">
        <v>-1</v>
      </c>
    </row>
    <row r="257" spans="1:10" x14ac:dyDescent="0.25">
      <c r="A257">
        <v>12308</v>
      </c>
      <c r="B257" t="s">
        <v>258</v>
      </c>
      <c r="C257" t="s">
        <v>259</v>
      </c>
      <c r="D257" t="s">
        <v>5233</v>
      </c>
      <c r="E257">
        <v>315</v>
      </c>
      <c r="F257">
        <v>51</v>
      </c>
      <c r="G257" s="1">
        <v>43810</v>
      </c>
      <c r="H257">
        <v>1</v>
      </c>
      <c r="I257">
        <v>200.39320000000001</v>
      </c>
      <c r="J257">
        <v>-1</v>
      </c>
    </row>
    <row r="258" spans="1:10" x14ac:dyDescent="0.25">
      <c r="A258">
        <v>12308</v>
      </c>
      <c r="B258" t="s">
        <v>978</v>
      </c>
      <c r="C258" t="s">
        <v>979</v>
      </c>
      <c r="D258" t="s">
        <v>5233</v>
      </c>
      <c r="E258">
        <v>315</v>
      </c>
      <c r="F258">
        <v>51</v>
      </c>
      <c r="G258" s="1">
        <v>43810</v>
      </c>
      <c r="H258">
        <v>1</v>
      </c>
      <c r="I258">
        <v>109.0538</v>
      </c>
      <c r="J258">
        <v>-3</v>
      </c>
    </row>
    <row r="259" spans="1:10" x14ac:dyDescent="0.25">
      <c r="A259">
        <v>12307</v>
      </c>
      <c r="B259" t="s">
        <v>5178</v>
      </c>
      <c r="C259" t="s">
        <v>5179</v>
      </c>
      <c r="D259" t="s">
        <v>5233</v>
      </c>
      <c r="E259" t="s">
        <v>64</v>
      </c>
      <c r="F259">
        <v>51</v>
      </c>
      <c r="G259" s="1">
        <v>43810</v>
      </c>
      <c r="I259">
        <v>230</v>
      </c>
      <c r="J259">
        <v>-1</v>
      </c>
    </row>
    <row r="260" spans="1:10" x14ac:dyDescent="0.25">
      <c r="A260">
        <v>12307</v>
      </c>
      <c r="B260" t="s">
        <v>125</v>
      </c>
      <c r="C260" t="s">
        <v>126</v>
      </c>
      <c r="D260" t="s">
        <v>5233</v>
      </c>
      <c r="E260" t="s">
        <v>64</v>
      </c>
      <c r="F260">
        <v>51</v>
      </c>
      <c r="G260" s="1">
        <v>43810</v>
      </c>
      <c r="I260">
        <v>246</v>
      </c>
      <c r="J260">
        <v>-1</v>
      </c>
    </row>
    <row r="261" spans="1:10" x14ac:dyDescent="0.25">
      <c r="A261">
        <v>12306</v>
      </c>
      <c r="B261" t="s">
        <v>141</v>
      </c>
      <c r="C261" t="s">
        <v>1013</v>
      </c>
      <c r="D261" t="s">
        <v>5219</v>
      </c>
      <c r="E261">
        <v>183</v>
      </c>
      <c r="F261">
        <v>51</v>
      </c>
      <c r="G261" s="1">
        <v>43810</v>
      </c>
      <c r="H261">
        <v>1</v>
      </c>
      <c r="I261">
        <v>48.081400000000002</v>
      </c>
      <c r="J261">
        <v>-4</v>
      </c>
    </row>
    <row r="262" spans="1:10" x14ac:dyDescent="0.25">
      <c r="A262">
        <v>12305</v>
      </c>
      <c r="B262" t="s">
        <v>4998</v>
      </c>
      <c r="C262" t="s">
        <v>4999</v>
      </c>
      <c r="D262" t="s">
        <v>5235</v>
      </c>
      <c r="E262">
        <v>102</v>
      </c>
      <c r="F262">
        <v>51</v>
      </c>
      <c r="G262" s="1">
        <v>43810</v>
      </c>
      <c r="H262">
        <v>1</v>
      </c>
      <c r="I262">
        <v>297.25</v>
      </c>
      <c r="J262">
        <v>-1</v>
      </c>
    </row>
    <row r="263" spans="1:10" x14ac:dyDescent="0.25">
      <c r="A263">
        <v>12304</v>
      </c>
      <c r="B263" t="s">
        <v>5177</v>
      </c>
      <c r="C263" t="s">
        <v>5405</v>
      </c>
      <c r="D263" t="s">
        <v>5239</v>
      </c>
      <c r="E263">
        <v>85</v>
      </c>
      <c r="F263">
        <v>51</v>
      </c>
      <c r="G263" s="1">
        <v>43810</v>
      </c>
      <c r="H263">
        <v>1</v>
      </c>
      <c r="I263">
        <v>422.13600000000002</v>
      </c>
      <c r="J263">
        <v>-1</v>
      </c>
    </row>
    <row r="264" spans="1:10" x14ac:dyDescent="0.25">
      <c r="A264">
        <v>12304</v>
      </c>
      <c r="B264" t="s">
        <v>203</v>
      </c>
      <c r="C264" t="s">
        <v>204</v>
      </c>
      <c r="D264" t="s">
        <v>5225</v>
      </c>
      <c r="E264">
        <v>85</v>
      </c>
      <c r="F264">
        <v>51</v>
      </c>
      <c r="G264" s="1">
        <v>43810</v>
      </c>
      <c r="H264">
        <v>1</v>
      </c>
      <c r="I264">
        <v>246.3895</v>
      </c>
      <c r="J264">
        <v>-1</v>
      </c>
    </row>
    <row r="265" spans="1:10" x14ac:dyDescent="0.25">
      <c r="A265">
        <v>12303</v>
      </c>
      <c r="B265" t="s">
        <v>75</v>
      </c>
      <c r="C265" t="s">
        <v>76</v>
      </c>
      <c r="D265" t="s">
        <v>5220</v>
      </c>
      <c r="E265">
        <v>32</v>
      </c>
      <c r="F265">
        <v>51</v>
      </c>
      <c r="G265" s="1">
        <v>43810</v>
      </c>
      <c r="H265">
        <v>1</v>
      </c>
      <c r="I265">
        <v>387.27710000000002</v>
      </c>
      <c r="J265">
        <v>-2</v>
      </c>
    </row>
    <row r="266" spans="1:10" x14ac:dyDescent="0.25">
      <c r="A266">
        <v>12302</v>
      </c>
      <c r="B266" t="s">
        <v>209</v>
      </c>
      <c r="C266" t="s">
        <v>599</v>
      </c>
      <c r="D266" t="s">
        <v>5250</v>
      </c>
      <c r="E266">
        <v>44</v>
      </c>
      <c r="F266">
        <v>51</v>
      </c>
      <c r="G266" s="1">
        <v>43810</v>
      </c>
      <c r="H266">
        <v>1</v>
      </c>
      <c r="I266">
        <v>39.291699999999999</v>
      </c>
      <c r="J266">
        <v>-2</v>
      </c>
    </row>
    <row r="267" spans="1:10" x14ac:dyDescent="0.25">
      <c r="A267">
        <v>12302</v>
      </c>
      <c r="B267" t="s">
        <v>83</v>
      </c>
      <c r="C267" t="s">
        <v>84</v>
      </c>
      <c r="D267" t="s">
        <v>5251</v>
      </c>
      <c r="E267">
        <v>44</v>
      </c>
      <c r="F267">
        <v>51</v>
      </c>
      <c r="G267" s="1">
        <v>43810</v>
      </c>
      <c r="H267">
        <v>1</v>
      </c>
      <c r="I267">
        <v>74.637799999999999</v>
      </c>
      <c r="J267">
        <v>-2</v>
      </c>
    </row>
    <row r="268" spans="1:10" x14ac:dyDescent="0.25">
      <c r="A268">
        <v>12301</v>
      </c>
      <c r="B268" t="s">
        <v>113</v>
      </c>
      <c r="C268" t="s">
        <v>114</v>
      </c>
      <c r="D268" t="s">
        <v>5230</v>
      </c>
      <c r="E268">
        <v>2</v>
      </c>
      <c r="F268">
        <v>51</v>
      </c>
      <c r="G268" s="1">
        <v>43810</v>
      </c>
      <c r="H268">
        <v>1</v>
      </c>
      <c r="I268">
        <v>168.3158</v>
      </c>
      <c r="J268">
        <v>-2</v>
      </c>
    </row>
    <row r="269" spans="1:10" x14ac:dyDescent="0.25">
      <c r="A269">
        <v>12301</v>
      </c>
      <c r="B269" t="s">
        <v>151</v>
      </c>
      <c r="C269" t="s">
        <v>152</v>
      </c>
      <c r="D269" t="s">
        <v>5232</v>
      </c>
      <c r="E269">
        <v>2</v>
      </c>
      <c r="F269">
        <v>51</v>
      </c>
      <c r="G269" s="1">
        <v>43810</v>
      </c>
      <c r="H269">
        <v>1</v>
      </c>
      <c r="I269">
        <v>75.001300000000001</v>
      </c>
      <c r="J269">
        <v>-2</v>
      </c>
    </row>
    <row r="270" spans="1:10" x14ac:dyDescent="0.25">
      <c r="A270">
        <v>12300</v>
      </c>
      <c r="B270" t="s">
        <v>13</v>
      </c>
      <c r="C270" t="s">
        <v>5164</v>
      </c>
      <c r="D270" t="s">
        <v>5249</v>
      </c>
      <c r="E270">
        <v>20</v>
      </c>
      <c r="F270">
        <v>51</v>
      </c>
      <c r="G270" s="1">
        <v>43810</v>
      </c>
      <c r="H270">
        <v>1</v>
      </c>
      <c r="I270">
        <v>94.827600000000004</v>
      </c>
      <c r="J270">
        <v>-2</v>
      </c>
    </row>
    <row r="271" spans="1:10" x14ac:dyDescent="0.25">
      <c r="A271">
        <v>12300</v>
      </c>
      <c r="B271" t="s">
        <v>203</v>
      </c>
      <c r="C271" t="s">
        <v>204</v>
      </c>
      <c r="D271" t="s">
        <v>5225</v>
      </c>
      <c r="E271">
        <v>20</v>
      </c>
      <c r="F271">
        <v>51</v>
      </c>
      <c r="G271" s="1">
        <v>43810</v>
      </c>
      <c r="H271">
        <v>1</v>
      </c>
      <c r="I271">
        <v>246.3895</v>
      </c>
      <c r="J271">
        <v>-3</v>
      </c>
    </row>
    <row r="272" spans="1:10" x14ac:dyDescent="0.25">
      <c r="A272">
        <v>12299</v>
      </c>
      <c r="B272" t="s">
        <v>425</v>
      </c>
      <c r="C272" t="s">
        <v>426</v>
      </c>
      <c r="D272" t="s">
        <v>5231</v>
      </c>
      <c r="E272" t="s">
        <v>64</v>
      </c>
      <c r="F272">
        <v>51</v>
      </c>
      <c r="G272" s="1">
        <v>43810</v>
      </c>
      <c r="I272">
        <v>77.586299999999994</v>
      </c>
      <c r="J272">
        <v>-1</v>
      </c>
    </row>
    <row r="273" spans="1:10" x14ac:dyDescent="0.25">
      <c r="A273">
        <v>12299</v>
      </c>
      <c r="B273" t="s">
        <v>419</v>
      </c>
      <c r="C273" t="s">
        <v>420</v>
      </c>
      <c r="D273" t="s">
        <v>5231</v>
      </c>
      <c r="E273" t="s">
        <v>64</v>
      </c>
      <c r="F273">
        <v>51</v>
      </c>
      <c r="G273" s="1">
        <v>43810</v>
      </c>
      <c r="I273">
        <v>77.586299999999994</v>
      </c>
      <c r="J273">
        <v>-1</v>
      </c>
    </row>
    <row r="274" spans="1:10" x14ac:dyDescent="0.25">
      <c r="A274">
        <v>12299</v>
      </c>
      <c r="B274" t="s">
        <v>423</v>
      </c>
      <c r="C274" t="s">
        <v>424</v>
      </c>
      <c r="D274" t="s">
        <v>5231</v>
      </c>
      <c r="E274" t="s">
        <v>64</v>
      </c>
      <c r="F274">
        <v>51</v>
      </c>
      <c r="G274" s="1">
        <v>43810</v>
      </c>
      <c r="I274">
        <v>77.586299999999994</v>
      </c>
      <c r="J274">
        <v>-1</v>
      </c>
    </row>
    <row r="275" spans="1:10" x14ac:dyDescent="0.25">
      <c r="A275">
        <v>12299</v>
      </c>
      <c r="B275" t="s">
        <v>421</v>
      </c>
      <c r="C275" t="s">
        <v>422</v>
      </c>
      <c r="D275" t="s">
        <v>5231</v>
      </c>
      <c r="E275" t="s">
        <v>64</v>
      </c>
      <c r="F275">
        <v>51</v>
      </c>
      <c r="G275" s="1">
        <v>43810</v>
      </c>
      <c r="I275">
        <v>77.586299999999994</v>
      </c>
      <c r="J275">
        <v>-1</v>
      </c>
    </row>
    <row r="276" spans="1:10" x14ac:dyDescent="0.25">
      <c r="A276">
        <v>12298</v>
      </c>
      <c r="B276" t="s">
        <v>113</v>
      </c>
      <c r="C276" t="s">
        <v>114</v>
      </c>
      <c r="D276" t="s">
        <v>5230</v>
      </c>
      <c r="E276">
        <v>33</v>
      </c>
      <c r="F276">
        <v>51</v>
      </c>
      <c r="G276" s="1">
        <v>43810</v>
      </c>
      <c r="H276">
        <v>1</v>
      </c>
      <c r="I276">
        <v>185.1474</v>
      </c>
      <c r="J276">
        <v>-1</v>
      </c>
    </row>
    <row r="277" spans="1:10" x14ac:dyDescent="0.25">
      <c r="A277">
        <v>12298</v>
      </c>
      <c r="B277" t="s">
        <v>978</v>
      </c>
      <c r="C277" t="s">
        <v>979</v>
      </c>
      <c r="D277" t="s">
        <v>5233</v>
      </c>
      <c r="E277">
        <v>33</v>
      </c>
      <c r="F277">
        <v>51</v>
      </c>
      <c r="G277" s="1">
        <v>43810</v>
      </c>
      <c r="H277">
        <v>1</v>
      </c>
      <c r="I277">
        <v>109.0538</v>
      </c>
      <c r="J277">
        <v>-4</v>
      </c>
    </row>
    <row r="278" spans="1:10" x14ac:dyDescent="0.25">
      <c r="A278">
        <v>12298</v>
      </c>
      <c r="B278" t="s">
        <v>199</v>
      </c>
      <c r="C278" t="s">
        <v>200</v>
      </c>
      <c r="D278" t="s">
        <v>5232</v>
      </c>
      <c r="E278">
        <v>33</v>
      </c>
      <c r="F278">
        <v>51</v>
      </c>
      <c r="G278" s="1">
        <v>43810</v>
      </c>
      <c r="H278">
        <v>1</v>
      </c>
      <c r="I278">
        <v>121.1054</v>
      </c>
      <c r="J278">
        <v>-1</v>
      </c>
    </row>
    <row r="279" spans="1:10" x14ac:dyDescent="0.25">
      <c r="A279">
        <v>12298</v>
      </c>
      <c r="B279" t="s">
        <v>207</v>
      </c>
      <c r="C279" t="s">
        <v>208</v>
      </c>
      <c r="D279" t="s">
        <v>5233</v>
      </c>
      <c r="E279">
        <v>33</v>
      </c>
      <c r="F279">
        <v>51</v>
      </c>
      <c r="G279" s="1">
        <v>43810</v>
      </c>
      <c r="H279">
        <v>1</v>
      </c>
      <c r="I279">
        <v>181.41730000000001</v>
      </c>
      <c r="J279">
        <v>-1</v>
      </c>
    </row>
    <row r="280" spans="1:10" x14ac:dyDescent="0.25">
      <c r="A280">
        <v>12298</v>
      </c>
      <c r="B280" t="s">
        <v>252</v>
      </c>
      <c r="C280" t="s">
        <v>253</v>
      </c>
      <c r="D280" t="s">
        <v>5257</v>
      </c>
      <c r="E280">
        <v>33</v>
      </c>
      <c r="F280">
        <v>51</v>
      </c>
      <c r="G280" s="1">
        <v>43810</v>
      </c>
      <c r="H280">
        <v>1</v>
      </c>
      <c r="I280">
        <v>173.55109999999999</v>
      </c>
      <c r="J280">
        <v>-2</v>
      </c>
    </row>
    <row r="281" spans="1:10" x14ac:dyDescent="0.25">
      <c r="A281">
        <v>12297</v>
      </c>
      <c r="B281" t="s">
        <v>37</v>
      </c>
      <c r="C281" t="s">
        <v>38</v>
      </c>
      <c r="D281" t="s">
        <v>5225</v>
      </c>
      <c r="E281">
        <v>293</v>
      </c>
      <c r="F281">
        <v>51</v>
      </c>
      <c r="G281" s="1">
        <v>43809</v>
      </c>
      <c r="H281">
        <v>1</v>
      </c>
      <c r="I281">
        <v>122.1524</v>
      </c>
      <c r="J281">
        <v>-1</v>
      </c>
    </row>
    <row r="282" spans="1:10" x14ac:dyDescent="0.25">
      <c r="A282">
        <v>12296</v>
      </c>
      <c r="B282" t="s">
        <v>978</v>
      </c>
      <c r="C282" t="s">
        <v>979</v>
      </c>
      <c r="D282" t="s">
        <v>5233</v>
      </c>
      <c r="E282" t="s">
        <v>64</v>
      </c>
      <c r="F282">
        <v>51</v>
      </c>
      <c r="G282" s="1">
        <v>43809</v>
      </c>
      <c r="I282">
        <v>205</v>
      </c>
      <c r="J282">
        <v>-1</v>
      </c>
    </row>
    <row r="283" spans="1:10" x14ac:dyDescent="0.25">
      <c r="A283">
        <v>12295</v>
      </c>
      <c r="B283" t="s">
        <v>13</v>
      </c>
      <c r="C283" t="s">
        <v>5164</v>
      </c>
      <c r="D283" t="s">
        <v>5249</v>
      </c>
      <c r="E283">
        <v>87</v>
      </c>
      <c r="F283">
        <v>51</v>
      </c>
      <c r="G283" s="1">
        <v>43809</v>
      </c>
      <c r="H283">
        <v>1</v>
      </c>
      <c r="I283">
        <v>94.827600000000004</v>
      </c>
      <c r="J283">
        <v>-1</v>
      </c>
    </row>
    <row r="284" spans="1:10" x14ac:dyDescent="0.25">
      <c r="A284">
        <v>12295</v>
      </c>
      <c r="B284" t="s">
        <v>22</v>
      </c>
      <c r="C284" t="s">
        <v>5175</v>
      </c>
      <c r="D284" t="s">
        <v>5249</v>
      </c>
      <c r="E284">
        <v>87</v>
      </c>
      <c r="F284">
        <v>51</v>
      </c>
      <c r="G284" s="1">
        <v>43809</v>
      </c>
      <c r="H284">
        <v>1</v>
      </c>
      <c r="I284">
        <v>94.827600000000004</v>
      </c>
      <c r="J284">
        <v>-1</v>
      </c>
    </row>
    <row r="285" spans="1:10" x14ac:dyDescent="0.25">
      <c r="A285">
        <v>12294</v>
      </c>
      <c r="B285" t="s">
        <v>141</v>
      </c>
      <c r="C285" t="s">
        <v>1013</v>
      </c>
      <c r="D285" t="s">
        <v>5219</v>
      </c>
      <c r="E285">
        <v>183</v>
      </c>
      <c r="F285">
        <v>51</v>
      </c>
      <c r="G285" s="1">
        <v>43809</v>
      </c>
      <c r="H285">
        <v>1</v>
      </c>
      <c r="I285">
        <v>48.081400000000002</v>
      </c>
      <c r="J285">
        <v>-2</v>
      </c>
    </row>
    <row r="286" spans="1:10" x14ac:dyDescent="0.25">
      <c r="A286">
        <v>12293</v>
      </c>
      <c r="B286" t="s">
        <v>870</v>
      </c>
      <c r="C286" t="s">
        <v>871</v>
      </c>
      <c r="D286" t="s">
        <v>5230</v>
      </c>
      <c r="E286">
        <v>192</v>
      </c>
      <c r="F286">
        <v>51</v>
      </c>
      <c r="G286" s="1">
        <v>43809</v>
      </c>
      <c r="H286">
        <v>1</v>
      </c>
      <c r="I286">
        <v>216.5343</v>
      </c>
      <c r="J286">
        <v>-1</v>
      </c>
    </row>
    <row r="287" spans="1:10" x14ac:dyDescent="0.25">
      <c r="A287">
        <v>12292</v>
      </c>
      <c r="B287" t="s">
        <v>1032</v>
      </c>
      <c r="C287" t="s">
        <v>1033</v>
      </c>
      <c r="D287" t="s">
        <v>5233</v>
      </c>
      <c r="E287">
        <v>38</v>
      </c>
      <c r="F287">
        <v>51</v>
      </c>
      <c r="G287" s="1">
        <v>43809</v>
      </c>
      <c r="H287">
        <v>1</v>
      </c>
      <c r="I287">
        <v>171.58349999999999</v>
      </c>
      <c r="J287">
        <v>-1</v>
      </c>
    </row>
    <row r="288" spans="1:10" x14ac:dyDescent="0.25">
      <c r="A288">
        <v>12291</v>
      </c>
      <c r="B288" t="s">
        <v>5385</v>
      </c>
      <c r="C288" t="s">
        <v>5386</v>
      </c>
      <c r="D288" t="s">
        <v>5233</v>
      </c>
      <c r="E288">
        <v>11</v>
      </c>
      <c r="F288">
        <v>51</v>
      </c>
      <c r="G288" s="1">
        <v>43809</v>
      </c>
      <c r="H288">
        <v>1</v>
      </c>
      <c r="I288">
        <v>127.735</v>
      </c>
      <c r="J288">
        <v>-1</v>
      </c>
    </row>
    <row r="289" spans="1:10" x14ac:dyDescent="0.25">
      <c r="A289">
        <v>12291</v>
      </c>
      <c r="B289" t="s">
        <v>113</v>
      </c>
      <c r="C289" t="s">
        <v>114</v>
      </c>
      <c r="D289" t="s">
        <v>5230</v>
      </c>
      <c r="E289">
        <v>11</v>
      </c>
      <c r="F289">
        <v>51</v>
      </c>
      <c r="G289" s="1">
        <v>43809</v>
      </c>
      <c r="H289">
        <v>1</v>
      </c>
      <c r="I289">
        <v>168.3158</v>
      </c>
      <c r="J289">
        <v>-2</v>
      </c>
    </row>
    <row r="290" spans="1:10" x14ac:dyDescent="0.25">
      <c r="A290">
        <v>12291</v>
      </c>
      <c r="B290" t="s">
        <v>978</v>
      </c>
      <c r="C290" t="s">
        <v>979</v>
      </c>
      <c r="D290" t="s">
        <v>5233</v>
      </c>
      <c r="E290">
        <v>11</v>
      </c>
      <c r="F290">
        <v>51</v>
      </c>
      <c r="G290" s="1">
        <v>43809</v>
      </c>
      <c r="H290">
        <v>1</v>
      </c>
      <c r="I290">
        <v>85.345600000000005</v>
      </c>
      <c r="J290">
        <v>-5</v>
      </c>
    </row>
    <row r="291" spans="1:10" x14ac:dyDescent="0.25">
      <c r="A291">
        <v>12291</v>
      </c>
      <c r="B291" t="s">
        <v>173</v>
      </c>
      <c r="C291" t="s">
        <v>174</v>
      </c>
      <c r="D291" t="s">
        <v>5233</v>
      </c>
      <c r="E291">
        <v>11</v>
      </c>
      <c r="F291">
        <v>51</v>
      </c>
      <c r="G291" s="1">
        <v>43809</v>
      </c>
      <c r="H291">
        <v>1</v>
      </c>
      <c r="I291" s="2">
        <v>110.001</v>
      </c>
      <c r="J291">
        <v>-1</v>
      </c>
    </row>
    <row r="292" spans="1:10" x14ac:dyDescent="0.25">
      <c r="A292">
        <v>12291</v>
      </c>
      <c r="B292" t="s">
        <v>207</v>
      </c>
      <c r="C292" t="s">
        <v>208</v>
      </c>
      <c r="D292" t="s">
        <v>5233</v>
      </c>
      <c r="E292">
        <v>11</v>
      </c>
      <c r="F292">
        <v>51</v>
      </c>
      <c r="G292" s="1">
        <v>43809</v>
      </c>
      <c r="H292">
        <v>1</v>
      </c>
      <c r="I292">
        <v>164.9248</v>
      </c>
      <c r="J292">
        <v>-1</v>
      </c>
    </row>
    <row r="293" spans="1:10" x14ac:dyDescent="0.25">
      <c r="A293">
        <v>12290</v>
      </c>
      <c r="B293" t="s">
        <v>5215</v>
      </c>
      <c r="C293" t="s">
        <v>5261</v>
      </c>
      <c r="D293" t="s">
        <v>5232</v>
      </c>
      <c r="E293">
        <v>50</v>
      </c>
      <c r="F293">
        <v>51</v>
      </c>
      <c r="G293" s="1">
        <v>43809</v>
      </c>
      <c r="H293">
        <v>1</v>
      </c>
      <c r="I293">
        <v>178.02629999999999</v>
      </c>
      <c r="J293">
        <v>-1</v>
      </c>
    </row>
    <row r="294" spans="1:10" x14ac:dyDescent="0.25">
      <c r="A294">
        <v>12289</v>
      </c>
      <c r="B294" t="s">
        <v>490</v>
      </c>
      <c r="C294" t="s">
        <v>754</v>
      </c>
      <c r="D294" t="s">
        <v>5233</v>
      </c>
      <c r="E294">
        <v>3</v>
      </c>
      <c r="F294">
        <v>51</v>
      </c>
      <c r="G294" s="1">
        <v>43809</v>
      </c>
      <c r="H294">
        <v>1</v>
      </c>
      <c r="I294">
        <v>96.796999999999997</v>
      </c>
      <c r="J294">
        <v>-2</v>
      </c>
    </row>
    <row r="295" spans="1:10" x14ac:dyDescent="0.25">
      <c r="A295">
        <v>12288</v>
      </c>
      <c r="B295" t="s">
        <v>203</v>
      </c>
      <c r="C295" t="s">
        <v>204</v>
      </c>
      <c r="D295" t="s">
        <v>5225</v>
      </c>
      <c r="E295">
        <v>5</v>
      </c>
      <c r="F295">
        <v>51</v>
      </c>
      <c r="G295" s="1">
        <v>43809</v>
      </c>
      <c r="H295">
        <v>1</v>
      </c>
      <c r="I295">
        <v>243.49080000000001</v>
      </c>
      <c r="J295">
        <v>-1</v>
      </c>
    </row>
    <row r="296" spans="1:10" x14ac:dyDescent="0.25">
      <c r="A296">
        <v>12288</v>
      </c>
      <c r="B296" t="s">
        <v>243</v>
      </c>
      <c r="C296" t="s">
        <v>244</v>
      </c>
      <c r="D296" t="s">
        <v>5239</v>
      </c>
      <c r="E296">
        <v>5</v>
      </c>
      <c r="F296">
        <v>51</v>
      </c>
      <c r="G296" s="1">
        <v>43809</v>
      </c>
      <c r="H296">
        <v>1</v>
      </c>
      <c r="I296">
        <v>30.75</v>
      </c>
      <c r="J296">
        <v>-1</v>
      </c>
    </row>
    <row r="297" spans="1:10" x14ac:dyDescent="0.25">
      <c r="A297">
        <v>12288</v>
      </c>
      <c r="B297" t="s">
        <v>5000</v>
      </c>
      <c r="C297" t="s">
        <v>5001</v>
      </c>
      <c r="D297" t="s">
        <v>5235</v>
      </c>
      <c r="E297">
        <v>5</v>
      </c>
      <c r="F297">
        <v>51</v>
      </c>
      <c r="G297" s="1">
        <v>43809</v>
      </c>
      <c r="H297">
        <v>1</v>
      </c>
      <c r="I297">
        <v>250</v>
      </c>
      <c r="J297">
        <v>-3</v>
      </c>
    </row>
    <row r="298" spans="1:10" x14ac:dyDescent="0.25">
      <c r="A298">
        <v>12288</v>
      </c>
      <c r="B298" t="s">
        <v>4998</v>
      </c>
      <c r="C298" t="s">
        <v>4999</v>
      </c>
      <c r="D298" t="s">
        <v>5235</v>
      </c>
      <c r="E298">
        <v>5</v>
      </c>
      <c r="F298">
        <v>51</v>
      </c>
      <c r="G298" s="1">
        <v>43809</v>
      </c>
      <c r="H298">
        <v>1</v>
      </c>
      <c r="I298">
        <v>297.25</v>
      </c>
      <c r="J298">
        <v>-1</v>
      </c>
    </row>
    <row r="299" spans="1:10" x14ac:dyDescent="0.25">
      <c r="A299">
        <v>12288</v>
      </c>
      <c r="B299" t="s">
        <v>8</v>
      </c>
      <c r="C299" t="s">
        <v>5173</v>
      </c>
      <c r="D299" t="s">
        <v>5249</v>
      </c>
      <c r="E299">
        <v>5</v>
      </c>
      <c r="F299">
        <v>51</v>
      </c>
      <c r="G299" s="1">
        <v>43809</v>
      </c>
      <c r="H299">
        <v>1</v>
      </c>
      <c r="I299">
        <v>86.206900000000005</v>
      </c>
      <c r="J299">
        <v>-1</v>
      </c>
    </row>
    <row r="300" spans="1:10" x14ac:dyDescent="0.25">
      <c r="A300">
        <v>12288</v>
      </c>
      <c r="B300" t="s">
        <v>11</v>
      </c>
      <c r="C300" t="s">
        <v>5174</v>
      </c>
      <c r="D300" t="s">
        <v>5249</v>
      </c>
      <c r="E300">
        <v>5</v>
      </c>
      <c r="F300">
        <v>51</v>
      </c>
      <c r="G300" s="1">
        <v>43809</v>
      </c>
      <c r="H300">
        <v>1</v>
      </c>
      <c r="I300">
        <v>86.206900000000005</v>
      </c>
      <c r="J300">
        <v>-1</v>
      </c>
    </row>
    <row r="301" spans="1:10" x14ac:dyDescent="0.25">
      <c r="A301">
        <v>12288</v>
      </c>
      <c r="B301" t="s">
        <v>13</v>
      </c>
      <c r="C301" t="s">
        <v>5164</v>
      </c>
      <c r="D301" t="s">
        <v>5249</v>
      </c>
      <c r="E301">
        <v>5</v>
      </c>
      <c r="F301">
        <v>51</v>
      </c>
      <c r="G301" s="1">
        <v>43809</v>
      </c>
      <c r="H301">
        <v>1</v>
      </c>
      <c r="I301">
        <v>86.206900000000005</v>
      </c>
      <c r="J301">
        <v>-1</v>
      </c>
    </row>
    <row r="302" spans="1:10" x14ac:dyDescent="0.25">
      <c r="A302">
        <v>12288</v>
      </c>
      <c r="B302" t="s">
        <v>22</v>
      </c>
      <c r="C302" t="s">
        <v>5175</v>
      </c>
      <c r="D302" t="s">
        <v>5249</v>
      </c>
      <c r="E302">
        <v>5</v>
      </c>
      <c r="F302">
        <v>51</v>
      </c>
      <c r="G302" s="1">
        <v>43809</v>
      </c>
      <c r="H302">
        <v>1</v>
      </c>
      <c r="I302">
        <v>86.206900000000005</v>
      </c>
      <c r="J302">
        <v>-1</v>
      </c>
    </row>
    <row r="303" spans="1:10" x14ac:dyDescent="0.25">
      <c r="A303">
        <v>12288</v>
      </c>
      <c r="B303" t="s">
        <v>490</v>
      </c>
      <c r="C303" t="s">
        <v>754</v>
      </c>
      <c r="D303" t="s">
        <v>5233</v>
      </c>
      <c r="E303">
        <v>5</v>
      </c>
      <c r="F303">
        <v>51</v>
      </c>
      <c r="G303" s="1">
        <v>43809</v>
      </c>
      <c r="H303">
        <v>1</v>
      </c>
      <c r="I303">
        <v>96.796999999999997</v>
      </c>
      <c r="J303">
        <v>-4</v>
      </c>
    </row>
    <row r="304" spans="1:10" x14ac:dyDescent="0.25">
      <c r="A304">
        <v>12288</v>
      </c>
      <c r="B304" t="s">
        <v>183</v>
      </c>
      <c r="C304" t="s">
        <v>184</v>
      </c>
      <c r="D304" t="s">
        <v>5230</v>
      </c>
      <c r="E304">
        <v>5</v>
      </c>
      <c r="F304">
        <v>51</v>
      </c>
      <c r="G304" s="1">
        <v>43809</v>
      </c>
      <c r="H304">
        <v>1</v>
      </c>
      <c r="I304">
        <v>221.95490000000001</v>
      </c>
      <c r="J304">
        <v>-2</v>
      </c>
    </row>
    <row r="305" spans="1:10" x14ac:dyDescent="0.25">
      <c r="A305">
        <v>12288</v>
      </c>
      <c r="B305" t="s">
        <v>254</v>
      </c>
      <c r="C305" t="s">
        <v>255</v>
      </c>
      <c r="D305" t="s">
        <v>5233</v>
      </c>
      <c r="E305">
        <v>5</v>
      </c>
      <c r="F305">
        <v>51</v>
      </c>
      <c r="G305" s="1">
        <v>43809</v>
      </c>
      <c r="H305">
        <v>1</v>
      </c>
      <c r="I305">
        <v>182.1756</v>
      </c>
      <c r="J305">
        <v>-1</v>
      </c>
    </row>
    <row r="306" spans="1:10" x14ac:dyDescent="0.25">
      <c r="A306">
        <v>12288</v>
      </c>
      <c r="B306" t="s">
        <v>220</v>
      </c>
      <c r="C306" t="s">
        <v>221</v>
      </c>
      <c r="D306" t="s">
        <v>5233</v>
      </c>
      <c r="E306">
        <v>5</v>
      </c>
      <c r="F306">
        <v>51</v>
      </c>
      <c r="G306" s="1">
        <v>43809</v>
      </c>
      <c r="H306">
        <v>1</v>
      </c>
      <c r="I306">
        <v>182.1756</v>
      </c>
      <c r="J306">
        <v>-1</v>
      </c>
    </row>
    <row r="307" spans="1:10" x14ac:dyDescent="0.25">
      <c r="A307">
        <v>12288</v>
      </c>
      <c r="B307" t="s">
        <v>978</v>
      </c>
      <c r="C307" t="s">
        <v>979</v>
      </c>
      <c r="D307" t="s">
        <v>5233</v>
      </c>
      <c r="E307">
        <v>5</v>
      </c>
      <c r="F307">
        <v>51</v>
      </c>
      <c r="G307" s="1">
        <v>43809</v>
      </c>
      <c r="H307">
        <v>1</v>
      </c>
      <c r="I307">
        <v>85.345600000000005</v>
      </c>
      <c r="J307">
        <v>-2</v>
      </c>
    </row>
    <row r="308" spans="1:10" x14ac:dyDescent="0.25">
      <c r="A308">
        <v>12288</v>
      </c>
      <c r="B308" t="s">
        <v>829</v>
      </c>
      <c r="C308" t="s">
        <v>170</v>
      </c>
      <c r="D308" t="s">
        <v>5233</v>
      </c>
      <c r="E308">
        <v>5</v>
      </c>
      <c r="F308">
        <v>51</v>
      </c>
      <c r="G308" s="1">
        <v>43809</v>
      </c>
      <c r="H308">
        <v>1</v>
      </c>
      <c r="I308">
        <v>100</v>
      </c>
      <c r="J308">
        <v>-2</v>
      </c>
    </row>
    <row r="309" spans="1:10" x14ac:dyDescent="0.25">
      <c r="A309">
        <v>12287</v>
      </c>
      <c r="B309" t="s">
        <v>1224</v>
      </c>
      <c r="C309" t="s">
        <v>1225</v>
      </c>
      <c r="D309" t="s">
        <v>5265</v>
      </c>
      <c r="E309">
        <v>4</v>
      </c>
      <c r="F309">
        <v>51</v>
      </c>
      <c r="G309" s="1">
        <v>43809</v>
      </c>
      <c r="H309">
        <v>1</v>
      </c>
      <c r="I309">
        <v>422.3</v>
      </c>
      <c r="J309">
        <v>-1</v>
      </c>
    </row>
    <row r="310" spans="1:10" x14ac:dyDescent="0.25">
      <c r="A310">
        <v>12286</v>
      </c>
      <c r="B310" t="s">
        <v>5120</v>
      </c>
      <c r="C310" t="s">
        <v>5160</v>
      </c>
      <c r="D310" t="s">
        <v>5247</v>
      </c>
      <c r="E310">
        <v>97</v>
      </c>
      <c r="F310">
        <v>51</v>
      </c>
      <c r="G310" s="1">
        <v>43809</v>
      </c>
      <c r="H310">
        <v>1</v>
      </c>
      <c r="I310">
        <v>9.7416</v>
      </c>
      <c r="J310">
        <v>-1</v>
      </c>
    </row>
    <row r="311" spans="1:10" x14ac:dyDescent="0.25">
      <c r="A311">
        <v>12286</v>
      </c>
      <c r="B311" t="s">
        <v>111</v>
      </c>
      <c r="C311" t="s">
        <v>112</v>
      </c>
      <c r="D311" t="s">
        <v>5218</v>
      </c>
      <c r="E311">
        <v>97</v>
      </c>
      <c r="F311">
        <v>51</v>
      </c>
      <c r="G311" s="1">
        <v>43809</v>
      </c>
      <c r="H311">
        <v>1</v>
      </c>
      <c r="I311">
        <v>87.968100000000007</v>
      </c>
      <c r="J311">
        <v>-1</v>
      </c>
    </row>
    <row r="312" spans="1:10" x14ac:dyDescent="0.25">
      <c r="A312">
        <v>12285</v>
      </c>
      <c r="B312" t="s">
        <v>5165</v>
      </c>
      <c r="C312" t="s">
        <v>5258</v>
      </c>
      <c r="D312" t="s">
        <v>5230</v>
      </c>
      <c r="E312">
        <v>31</v>
      </c>
      <c r="F312">
        <v>51</v>
      </c>
      <c r="G312" s="1">
        <v>43809</v>
      </c>
      <c r="H312">
        <v>1</v>
      </c>
      <c r="I312">
        <v>218.20939999999999</v>
      </c>
      <c r="J312">
        <v>-1</v>
      </c>
    </row>
    <row r="313" spans="1:10" x14ac:dyDescent="0.25">
      <c r="A313">
        <v>12285</v>
      </c>
      <c r="B313" t="s">
        <v>978</v>
      </c>
      <c r="C313" t="s">
        <v>979</v>
      </c>
      <c r="D313" t="s">
        <v>5233</v>
      </c>
      <c r="E313">
        <v>31</v>
      </c>
      <c r="F313">
        <v>51</v>
      </c>
      <c r="G313" s="1">
        <v>43809</v>
      </c>
      <c r="H313">
        <v>1</v>
      </c>
      <c r="I313">
        <v>109.0538</v>
      </c>
      <c r="J313">
        <v>-1</v>
      </c>
    </row>
    <row r="314" spans="1:10" x14ac:dyDescent="0.25">
      <c r="A314">
        <v>12285</v>
      </c>
      <c r="B314" t="s">
        <v>113</v>
      </c>
      <c r="C314" t="s">
        <v>114</v>
      </c>
      <c r="D314" t="s">
        <v>5230</v>
      </c>
      <c r="E314">
        <v>31</v>
      </c>
      <c r="F314">
        <v>51</v>
      </c>
      <c r="G314" s="1">
        <v>43809</v>
      </c>
      <c r="H314">
        <v>1</v>
      </c>
      <c r="I314">
        <v>185.1474</v>
      </c>
      <c r="J314">
        <v>-1</v>
      </c>
    </row>
    <row r="315" spans="1:10" x14ac:dyDescent="0.25">
      <c r="A315">
        <v>12285</v>
      </c>
      <c r="B315" t="s">
        <v>315</v>
      </c>
      <c r="C315" t="s">
        <v>316</v>
      </c>
      <c r="D315" t="s">
        <v>5232</v>
      </c>
      <c r="E315">
        <v>31</v>
      </c>
      <c r="F315">
        <v>51</v>
      </c>
      <c r="G315" s="1">
        <v>43809</v>
      </c>
      <c r="H315">
        <v>1</v>
      </c>
      <c r="I315">
        <v>115.86969999999999</v>
      </c>
      <c r="J315">
        <v>-2</v>
      </c>
    </row>
    <row r="316" spans="1:10" x14ac:dyDescent="0.25">
      <c r="A316">
        <v>12284</v>
      </c>
      <c r="B316" t="s">
        <v>5165</v>
      </c>
      <c r="C316" t="s">
        <v>5258</v>
      </c>
      <c r="D316" t="s">
        <v>5230</v>
      </c>
      <c r="E316">
        <v>288</v>
      </c>
      <c r="F316">
        <v>51</v>
      </c>
      <c r="G316" s="1">
        <v>43809</v>
      </c>
      <c r="H316">
        <v>1</v>
      </c>
      <c r="I316" s="2">
        <v>218.20939999999999</v>
      </c>
      <c r="J316">
        <v>-2</v>
      </c>
    </row>
    <row r="317" spans="1:10" x14ac:dyDescent="0.25">
      <c r="A317">
        <v>12283</v>
      </c>
      <c r="B317" t="s">
        <v>168</v>
      </c>
      <c r="C317" t="s">
        <v>169</v>
      </c>
      <c r="D317" t="s">
        <v>5234</v>
      </c>
      <c r="E317">
        <v>46</v>
      </c>
      <c r="F317">
        <v>51</v>
      </c>
      <c r="G317" s="1">
        <v>43808</v>
      </c>
      <c r="H317">
        <v>1</v>
      </c>
      <c r="I317">
        <v>125.59910000000001</v>
      </c>
      <c r="J317">
        <v>-1</v>
      </c>
    </row>
    <row r="318" spans="1:10" x14ac:dyDescent="0.25">
      <c r="A318">
        <v>12283</v>
      </c>
      <c r="B318" t="s">
        <v>31</v>
      </c>
      <c r="C318" t="s">
        <v>5172</v>
      </c>
      <c r="D318" t="s">
        <v>5252</v>
      </c>
      <c r="E318">
        <v>46</v>
      </c>
      <c r="F318">
        <v>51</v>
      </c>
      <c r="G318" s="1">
        <v>43808</v>
      </c>
      <c r="H318">
        <v>1</v>
      </c>
      <c r="I318">
        <v>243.03620000000001</v>
      </c>
      <c r="J318">
        <v>-1</v>
      </c>
    </row>
    <row r="319" spans="1:10" x14ac:dyDescent="0.25">
      <c r="A319">
        <v>12283</v>
      </c>
      <c r="B319" t="s">
        <v>209</v>
      </c>
      <c r="C319" t="s">
        <v>599</v>
      </c>
      <c r="D319" t="s">
        <v>5250</v>
      </c>
      <c r="E319">
        <v>46</v>
      </c>
      <c r="F319">
        <v>51</v>
      </c>
      <c r="G319" s="1">
        <v>43808</v>
      </c>
      <c r="H319">
        <v>1</v>
      </c>
      <c r="I319">
        <v>39.291699999999999</v>
      </c>
      <c r="J319">
        <v>-2</v>
      </c>
    </row>
    <row r="320" spans="1:10" x14ac:dyDescent="0.25">
      <c r="A320">
        <v>12283</v>
      </c>
      <c r="B320" t="s">
        <v>210</v>
      </c>
      <c r="C320" t="s">
        <v>5264</v>
      </c>
      <c r="D320" t="s">
        <v>5265</v>
      </c>
      <c r="E320">
        <v>46</v>
      </c>
      <c r="F320">
        <v>51</v>
      </c>
      <c r="G320" s="1">
        <v>43808</v>
      </c>
      <c r="H320">
        <v>1</v>
      </c>
      <c r="I320">
        <v>102.23180000000001</v>
      </c>
      <c r="J320">
        <v>-2</v>
      </c>
    </row>
    <row r="321" spans="1:10" x14ac:dyDescent="0.25">
      <c r="A321">
        <v>12281</v>
      </c>
      <c r="B321" t="s">
        <v>162</v>
      </c>
      <c r="C321" t="s">
        <v>163</v>
      </c>
      <c r="D321" t="s">
        <v>5249</v>
      </c>
      <c r="E321">
        <v>61</v>
      </c>
      <c r="F321">
        <v>4</v>
      </c>
      <c r="G321" s="1">
        <v>43808</v>
      </c>
      <c r="H321">
        <v>1</v>
      </c>
      <c r="I321">
        <v>21.5518</v>
      </c>
      <c r="J321">
        <v>1</v>
      </c>
    </row>
    <row r="322" spans="1:10" x14ac:dyDescent="0.25">
      <c r="A322">
        <v>12281</v>
      </c>
      <c r="B322" t="s">
        <v>70</v>
      </c>
      <c r="C322" t="s">
        <v>71</v>
      </c>
      <c r="D322" t="s">
        <v>5249</v>
      </c>
      <c r="E322">
        <v>61</v>
      </c>
      <c r="F322">
        <v>4</v>
      </c>
      <c r="G322" s="1">
        <v>43808</v>
      </c>
      <c r="H322">
        <v>1</v>
      </c>
      <c r="I322">
        <v>21.5518</v>
      </c>
      <c r="J322">
        <v>1</v>
      </c>
    </row>
    <row r="323" spans="1:10" x14ac:dyDescent="0.25">
      <c r="A323">
        <v>12281</v>
      </c>
      <c r="B323" t="s">
        <v>164</v>
      </c>
      <c r="C323" t="s">
        <v>165</v>
      </c>
      <c r="D323" t="s">
        <v>5249</v>
      </c>
      <c r="E323">
        <v>61</v>
      </c>
      <c r="F323">
        <v>4</v>
      </c>
      <c r="G323" s="1">
        <v>43808</v>
      </c>
      <c r="H323">
        <v>1</v>
      </c>
      <c r="I323">
        <v>21.5518</v>
      </c>
      <c r="J323">
        <v>1</v>
      </c>
    </row>
    <row r="324" spans="1:10" x14ac:dyDescent="0.25">
      <c r="A324">
        <v>12281</v>
      </c>
      <c r="B324" t="s">
        <v>166</v>
      </c>
      <c r="C324" t="s">
        <v>167</v>
      </c>
      <c r="D324" t="s">
        <v>5249</v>
      </c>
      <c r="E324">
        <v>61</v>
      </c>
      <c r="F324">
        <v>4</v>
      </c>
      <c r="G324" s="1">
        <v>43808</v>
      </c>
      <c r="H324">
        <v>1</v>
      </c>
      <c r="I324">
        <v>21.5518</v>
      </c>
      <c r="J324">
        <v>1</v>
      </c>
    </row>
    <row r="325" spans="1:10" x14ac:dyDescent="0.25">
      <c r="A325">
        <v>12281</v>
      </c>
      <c r="B325" t="s">
        <v>13</v>
      </c>
      <c r="C325" t="s">
        <v>5164</v>
      </c>
      <c r="D325" t="s">
        <v>5249</v>
      </c>
      <c r="E325">
        <v>61</v>
      </c>
      <c r="F325">
        <v>4</v>
      </c>
      <c r="G325" s="1">
        <v>43808</v>
      </c>
      <c r="H325">
        <v>1</v>
      </c>
      <c r="I325">
        <v>94.827600000000004</v>
      </c>
      <c r="J325">
        <v>1</v>
      </c>
    </row>
    <row r="326" spans="1:10" x14ac:dyDescent="0.25">
      <c r="A326">
        <v>12282</v>
      </c>
      <c r="B326" t="s">
        <v>13</v>
      </c>
      <c r="C326" t="s">
        <v>5164</v>
      </c>
      <c r="D326" t="s">
        <v>5249</v>
      </c>
      <c r="E326">
        <v>61</v>
      </c>
      <c r="F326">
        <v>51</v>
      </c>
      <c r="G326" s="1">
        <v>43808</v>
      </c>
      <c r="H326">
        <v>1</v>
      </c>
      <c r="I326">
        <v>94.827600000000004</v>
      </c>
      <c r="J326">
        <v>-1</v>
      </c>
    </row>
    <row r="327" spans="1:10" x14ac:dyDescent="0.25">
      <c r="A327">
        <v>12281</v>
      </c>
      <c r="B327" t="s">
        <v>162</v>
      </c>
      <c r="C327" t="s">
        <v>163</v>
      </c>
      <c r="D327" t="s">
        <v>5249</v>
      </c>
      <c r="E327">
        <v>61</v>
      </c>
      <c r="F327">
        <v>51</v>
      </c>
      <c r="G327" s="1">
        <v>43808</v>
      </c>
      <c r="H327">
        <v>1</v>
      </c>
      <c r="I327">
        <v>21.5518</v>
      </c>
      <c r="J327">
        <v>-1</v>
      </c>
    </row>
    <row r="328" spans="1:10" x14ac:dyDescent="0.25">
      <c r="A328">
        <v>12281</v>
      </c>
      <c r="B328" t="s">
        <v>70</v>
      </c>
      <c r="C328" t="s">
        <v>71</v>
      </c>
      <c r="D328" t="s">
        <v>5249</v>
      </c>
      <c r="E328">
        <v>61</v>
      </c>
      <c r="F328">
        <v>51</v>
      </c>
      <c r="G328" s="1">
        <v>43808</v>
      </c>
      <c r="H328">
        <v>1</v>
      </c>
      <c r="I328">
        <v>21.5518</v>
      </c>
      <c r="J328">
        <v>-1</v>
      </c>
    </row>
    <row r="329" spans="1:10" x14ac:dyDescent="0.25">
      <c r="A329">
        <v>12281</v>
      </c>
      <c r="B329" t="s">
        <v>164</v>
      </c>
      <c r="C329" t="s">
        <v>165</v>
      </c>
      <c r="D329" t="s">
        <v>5249</v>
      </c>
      <c r="E329">
        <v>61</v>
      </c>
      <c r="F329">
        <v>51</v>
      </c>
      <c r="G329" s="1">
        <v>43808</v>
      </c>
      <c r="H329">
        <v>1</v>
      </c>
      <c r="I329">
        <v>21.5518</v>
      </c>
      <c r="J329">
        <v>-1</v>
      </c>
    </row>
    <row r="330" spans="1:10" x14ac:dyDescent="0.25">
      <c r="A330">
        <v>12281</v>
      </c>
      <c r="B330" t="s">
        <v>166</v>
      </c>
      <c r="C330" t="s">
        <v>167</v>
      </c>
      <c r="D330" t="s">
        <v>5249</v>
      </c>
      <c r="E330">
        <v>61</v>
      </c>
      <c r="F330">
        <v>51</v>
      </c>
      <c r="G330" s="1">
        <v>43808</v>
      </c>
      <c r="H330">
        <v>1</v>
      </c>
      <c r="I330">
        <v>21.5518</v>
      </c>
      <c r="J330">
        <v>-1</v>
      </c>
    </row>
    <row r="331" spans="1:10" x14ac:dyDescent="0.25">
      <c r="A331">
        <v>12281</v>
      </c>
      <c r="B331" t="s">
        <v>13</v>
      </c>
      <c r="C331" t="s">
        <v>5164</v>
      </c>
      <c r="D331" t="s">
        <v>5249</v>
      </c>
      <c r="E331">
        <v>61</v>
      </c>
      <c r="F331">
        <v>51</v>
      </c>
      <c r="G331" s="1">
        <v>43808</v>
      </c>
      <c r="H331">
        <v>1</v>
      </c>
      <c r="I331">
        <v>94.827600000000004</v>
      </c>
      <c r="J331">
        <v>-1</v>
      </c>
    </row>
    <row r="332" spans="1:10" x14ac:dyDescent="0.25">
      <c r="A332">
        <v>12280</v>
      </c>
      <c r="B332" t="s">
        <v>819</v>
      </c>
      <c r="C332" t="s">
        <v>820</v>
      </c>
      <c r="D332" t="s">
        <v>5233</v>
      </c>
      <c r="E332">
        <v>143</v>
      </c>
      <c r="F332">
        <v>51</v>
      </c>
      <c r="G332" s="1">
        <v>43808</v>
      </c>
      <c r="H332">
        <v>1</v>
      </c>
      <c r="I332">
        <v>244.15039999999999</v>
      </c>
      <c r="J332">
        <v>-1</v>
      </c>
    </row>
    <row r="333" spans="1:10" x14ac:dyDescent="0.25">
      <c r="A333">
        <v>12280</v>
      </c>
      <c r="B333" t="s">
        <v>755</v>
      </c>
      <c r="C333" t="s">
        <v>756</v>
      </c>
      <c r="D333" t="s">
        <v>5233</v>
      </c>
      <c r="E333">
        <v>143</v>
      </c>
      <c r="F333">
        <v>51</v>
      </c>
      <c r="G333" s="1">
        <v>43808</v>
      </c>
      <c r="H333">
        <v>1</v>
      </c>
      <c r="I333">
        <v>244.15039999999999</v>
      </c>
      <c r="J333">
        <v>-1</v>
      </c>
    </row>
    <row r="334" spans="1:10" x14ac:dyDescent="0.25">
      <c r="A334">
        <v>12280</v>
      </c>
      <c r="B334" t="s">
        <v>678</v>
      </c>
      <c r="C334" t="s">
        <v>679</v>
      </c>
      <c r="D334" t="s">
        <v>5233</v>
      </c>
      <c r="E334">
        <v>143</v>
      </c>
      <c r="F334">
        <v>51</v>
      </c>
      <c r="G334" s="1">
        <v>43808</v>
      </c>
      <c r="H334">
        <v>1</v>
      </c>
      <c r="I334">
        <v>244.15039999999999</v>
      </c>
      <c r="J334">
        <v>-1</v>
      </c>
    </row>
    <row r="335" spans="1:10" x14ac:dyDescent="0.25">
      <c r="A335">
        <v>12280</v>
      </c>
      <c r="B335" t="s">
        <v>1288</v>
      </c>
      <c r="C335" t="s">
        <v>1289</v>
      </c>
      <c r="D335" t="s">
        <v>5233</v>
      </c>
      <c r="E335">
        <v>143</v>
      </c>
      <c r="F335">
        <v>51</v>
      </c>
      <c r="G335" s="1">
        <v>43808</v>
      </c>
      <c r="H335">
        <v>1</v>
      </c>
      <c r="I335">
        <v>250.9323</v>
      </c>
      <c r="J335">
        <v>-1</v>
      </c>
    </row>
    <row r="336" spans="1:10" x14ac:dyDescent="0.25">
      <c r="A336">
        <v>12279</v>
      </c>
      <c r="B336" t="s">
        <v>596</v>
      </c>
      <c r="C336" t="s">
        <v>597</v>
      </c>
      <c r="D336" t="s">
        <v>5243</v>
      </c>
      <c r="E336">
        <v>293</v>
      </c>
      <c r="F336">
        <v>51</v>
      </c>
      <c r="G336" s="1">
        <v>43808</v>
      </c>
      <c r="H336">
        <v>1</v>
      </c>
      <c r="I336">
        <v>120.19</v>
      </c>
      <c r="J336">
        <v>-1</v>
      </c>
    </row>
    <row r="337" spans="1:10" x14ac:dyDescent="0.25">
      <c r="A337">
        <v>12278</v>
      </c>
      <c r="B337" t="s">
        <v>75</v>
      </c>
      <c r="C337" t="s">
        <v>76</v>
      </c>
      <c r="D337" t="s">
        <v>5220</v>
      </c>
      <c r="E337">
        <v>2</v>
      </c>
      <c r="F337">
        <v>51</v>
      </c>
      <c r="G337" s="1">
        <v>43808</v>
      </c>
      <c r="H337">
        <v>1</v>
      </c>
      <c r="I337">
        <v>357.15559999999999</v>
      </c>
      <c r="J337">
        <v>-1</v>
      </c>
    </row>
    <row r="338" spans="1:10" x14ac:dyDescent="0.25">
      <c r="A338">
        <v>12278</v>
      </c>
      <c r="B338" t="s">
        <v>252</v>
      </c>
      <c r="C338" t="s">
        <v>253</v>
      </c>
      <c r="D338" t="s">
        <v>5257</v>
      </c>
      <c r="E338">
        <v>2</v>
      </c>
      <c r="F338">
        <v>51</v>
      </c>
      <c r="G338" s="1">
        <v>43808</v>
      </c>
      <c r="H338">
        <v>1</v>
      </c>
      <c r="I338">
        <v>169.6944</v>
      </c>
      <c r="J338">
        <v>-1</v>
      </c>
    </row>
    <row r="339" spans="1:10" x14ac:dyDescent="0.25">
      <c r="A339">
        <v>12278</v>
      </c>
      <c r="B339" t="s">
        <v>5394</v>
      </c>
      <c r="C339" t="s">
        <v>5395</v>
      </c>
      <c r="D339" t="s">
        <v>5230</v>
      </c>
      <c r="E339">
        <v>2</v>
      </c>
      <c r="F339">
        <v>51</v>
      </c>
      <c r="G339" s="1">
        <v>43808</v>
      </c>
      <c r="H339">
        <v>1</v>
      </c>
      <c r="I339">
        <v>515.46709999999996</v>
      </c>
      <c r="J339">
        <v>-1</v>
      </c>
    </row>
    <row r="340" spans="1:10" x14ac:dyDescent="0.25">
      <c r="A340">
        <v>12278</v>
      </c>
      <c r="B340" t="s">
        <v>113</v>
      </c>
      <c r="C340" t="s">
        <v>114</v>
      </c>
      <c r="D340" t="s">
        <v>5230</v>
      </c>
      <c r="E340">
        <v>2</v>
      </c>
      <c r="F340">
        <v>51</v>
      </c>
      <c r="G340" s="1">
        <v>43808</v>
      </c>
      <c r="H340">
        <v>1</v>
      </c>
      <c r="I340">
        <v>168.3158</v>
      </c>
      <c r="J340">
        <v>-1</v>
      </c>
    </row>
    <row r="341" spans="1:10" x14ac:dyDescent="0.25">
      <c r="A341">
        <v>12278</v>
      </c>
      <c r="B341" t="s">
        <v>577</v>
      </c>
      <c r="C341" t="s">
        <v>578</v>
      </c>
      <c r="D341" t="s">
        <v>5328</v>
      </c>
      <c r="E341">
        <v>2</v>
      </c>
      <c r="F341">
        <v>51</v>
      </c>
      <c r="G341" s="1">
        <v>43808</v>
      </c>
      <c r="H341">
        <v>1</v>
      </c>
      <c r="I341">
        <v>138.375</v>
      </c>
      <c r="J341">
        <v>-1</v>
      </c>
    </row>
    <row r="342" spans="1:10" x14ac:dyDescent="0.25">
      <c r="A342">
        <v>12277</v>
      </c>
      <c r="B342" t="s">
        <v>490</v>
      </c>
      <c r="C342" t="s">
        <v>754</v>
      </c>
      <c r="D342" t="s">
        <v>5233</v>
      </c>
      <c r="E342">
        <v>85</v>
      </c>
      <c r="F342">
        <v>51</v>
      </c>
      <c r="G342" s="1">
        <v>43808</v>
      </c>
      <c r="H342">
        <v>1</v>
      </c>
      <c r="I342">
        <v>106.47669999999999</v>
      </c>
      <c r="J342">
        <v>-2</v>
      </c>
    </row>
    <row r="343" spans="1:10" x14ac:dyDescent="0.25">
      <c r="A343">
        <v>12276</v>
      </c>
      <c r="B343" t="s">
        <v>5122</v>
      </c>
      <c r="C343" t="s">
        <v>5160</v>
      </c>
      <c r="D343" t="s">
        <v>5247</v>
      </c>
      <c r="E343">
        <v>164</v>
      </c>
      <c r="F343">
        <v>51</v>
      </c>
      <c r="G343" s="1">
        <v>43808</v>
      </c>
      <c r="H343">
        <v>1</v>
      </c>
      <c r="I343">
        <v>9.7416</v>
      </c>
      <c r="J343">
        <v>-5</v>
      </c>
    </row>
    <row r="344" spans="1:10" x14ac:dyDescent="0.25">
      <c r="A344">
        <v>12276</v>
      </c>
      <c r="B344" t="s">
        <v>5120</v>
      </c>
      <c r="C344" t="s">
        <v>5160</v>
      </c>
      <c r="D344" t="s">
        <v>5247</v>
      </c>
      <c r="E344">
        <v>164</v>
      </c>
      <c r="F344">
        <v>51</v>
      </c>
      <c r="G344" s="1">
        <v>43808</v>
      </c>
      <c r="H344">
        <v>1</v>
      </c>
      <c r="I344">
        <v>9.7416</v>
      </c>
      <c r="J344">
        <v>-4</v>
      </c>
    </row>
    <row r="345" spans="1:10" x14ac:dyDescent="0.25">
      <c r="A345">
        <v>12276</v>
      </c>
      <c r="B345" t="s">
        <v>48</v>
      </c>
      <c r="C345" t="s">
        <v>49</v>
      </c>
      <c r="D345" t="s">
        <v>5247</v>
      </c>
      <c r="E345">
        <v>164</v>
      </c>
      <c r="F345">
        <v>51</v>
      </c>
      <c r="G345" s="1">
        <v>43808</v>
      </c>
      <c r="H345">
        <v>1</v>
      </c>
      <c r="I345">
        <v>9.2249999999999996</v>
      </c>
      <c r="J345">
        <v>-21</v>
      </c>
    </row>
    <row r="346" spans="1:10" x14ac:dyDescent="0.25">
      <c r="A346">
        <v>12275</v>
      </c>
      <c r="B346" t="s">
        <v>962</v>
      </c>
      <c r="C346" t="s">
        <v>963</v>
      </c>
      <c r="D346" t="s">
        <v>5230</v>
      </c>
      <c r="E346">
        <v>4</v>
      </c>
      <c r="F346">
        <v>51</v>
      </c>
      <c r="G346" s="1">
        <v>43808</v>
      </c>
      <c r="H346">
        <v>1</v>
      </c>
      <c r="I346">
        <v>254.93989999999999</v>
      </c>
      <c r="J346">
        <v>-1</v>
      </c>
    </row>
    <row r="347" spans="1:10" x14ac:dyDescent="0.25">
      <c r="A347">
        <v>12274</v>
      </c>
      <c r="B347" t="s">
        <v>5215</v>
      </c>
      <c r="C347" t="s">
        <v>5261</v>
      </c>
      <c r="D347" t="s">
        <v>5232</v>
      </c>
      <c r="E347">
        <v>50</v>
      </c>
      <c r="F347">
        <v>51</v>
      </c>
      <c r="G347" s="1">
        <v>43808</v>
      </c>
      <c r="H347">
        <v>1</v>
      </c>
      <c r="I347">
        <v>178.02629999999999</v>
      </c>
      <c r="J347">
        <v>-1</v>
      </c>
    </row>
    <row r="348" spans="1:10" x14ac:dyDescent="0.25">
      <c r="A348">
        <v>12273</v>
      </c>
      <c r="B348" t="s">
        <v>830</v>
      </c>
      <c r="C348" t="s">
        <v>1165</v>
      </c>
      <c r="D348" t="s">
        <v>5316</v>
      </c>
      <c r="E348" t="s">
        <v>64</v>
      </c>
      <c r="F348">
        <v>51</v>
      </c>
      <c r="G348" s="1">
        <v>43808</v>
      </c>
      <c r="I348">
        <v>183.56710000000001</v>
      </c>
      <c r="J348">
        <v>-1</v>
      </c>
    </row>
    <row r="349" spans="1:10" x14ac:dyDescent="0.25">
      <c r="A349">
        <v>12272</v>
      </c>
      <c r="B349" t="s">
        <v>968</v>
      </c>
      <c r="C349" t="s">
        <v>969</v>
      </c>
      <c r="D349" t="s">
        <v>5219</v>
      </c>
      <c r="E349">
        <v>72</v>
      </c>
      <c r="F349">
        <v>51</v>
      </c>
      <c r="G349" s="1">
        <v>43808</v>
      </c>
      <c r="H349">
        <v>1</v>
      </c>
      <c r="I349">
        <v>25.052099999999999</v>
      </c>
      <c r="J349">
        <v>-1</v>
      </c>
    </row>
    <row r="350" spans="1:10" x14ac:dyDescent="0.25">
      <c r="A350">
        <v>12272</v>
      </c>
      <c r="B350" t="s">
        <v>210</v>
      </c>
      <c r="C350" t="s">
        <v>5264</v>
      </c>
      <c r="D350" t="s">
        <v>5265</v>
      </c>
      <c r="E350">
        <v>72</v>
      </c>
      <c r="F350">
        <v>51</v>
      </c>
      <c r="G350" s="1">
        <v>43808</v>
      </c>
      <c r="H350">
        <v>1</v>
      </c>
      <c r="I350">
        <v>102.23180000000001</v>
      </c>
      <c r="J350">
        <v>-1</v>
      </c>
    </row>
    <row r="351" spans="1:10" x14ac:dyDescent="0.25">
      <c r="A351">
        <v>12271</v>
      </c>
      <c r="B351" t="s">
        <v>254</v>
      </c>
      <c r="C351" t="s">
        <v>255</v>
      </c>
      <c r="D351" t="s">
        <v>5233</v>
      </c>
      <c r="E351">
        <v>100</v>
      </c>
      <c r="F351">
        <v>51</v>
      </c>
      <c r="G351" s="1">
        <v>43808</v>
      </c>
      <c r="H351">
        <v>1</v>
      </c>
      <c r="I351">
        <v>200.39320000000001</v>
      </c>
      <c r="J351">
        <v>-1</v>
      </c>
    </row>
    <row r="352" spans="1:10" x14ac:dyDescent="0.25">
      <c r="A352">
        <v>12271</v>
      </c>
      <c r="B352" t="s">
        <v>258</v>
      </c>
      <c r="C352" t="s">
        <v>259</v>
      </c>
      <c r="D352" t="s">
        <v>5233</v>
      </c>
      <c r="E352">
        <v>100</v>
      </c>
      <c r="F352">
        <v>51</v>
      </c>
      <c r="G352" s="1">
        <v>43808</v>
      </c>
      <c r="H352">
        <v>1</v>
      </c>
      <c r="I352">
        <v>200.39320000000001</v>
      </c>
      <c r="J352">
        <v>-1</v>
      </c>
    </row>
    <row r="353" spans="1:10" x14ac:dyDescent="0.25">
      <c r="A353">
        <v>12271</v>
      </c>
      <c r="B353" t="s">
        <v>256</v>
      </c>
      <c r="C353" t="s">
        <v>257</v>
      </c>
      <c r="D353" t="s">
        <v>5233</v>
      </c>
      <c r="E353">
        <v>100</v>
      </c>
      <c r="F353">
        <v>51</v>
      </c>
      <c r="G353" s="1">
        <v>43808</v>
      </c>
      <c r="H353">
        <v>1</v>
      </c>
      <c r="I353">
        <v>200.39320000000001</v>
      </c>
      <c r="J353">
        <v>-1</v>
      </c>
    </row>
    <row r="354" spans="1:10" x14ac:dyDescent="0.25">
      <c r="A354">
        <v>12270</v>
      </c>
      <c r="B354" t="s">
        <v>5165</v>
      </c>
      <c r="C354" t="s">
        <v>5258</v>
      </c>
      <c r="D354" t="s">
        <v>5230</v>
      </c>
      <c r="E354">
        <v>235</v>
      </c>
      <c r="F354">
        <v>51</v>
      </c>
      <c r="G354" s="1">
        <v>43808</v>
      </c>
      <c r="H354">
        <v>1</v>
      </c>
      <c r="I354">
        <v>218.20939999999999</v>
      </c>
      <c r="J354">
        <v>-1</v>
      </c>
    </row>
    <row r="355" spans="1:10" x14ac:dyDescent="0.25">
      <c r="A355">
        <v>12269</v>
      </c>
      <c r="B355" t="s">
        <v>425</v>
      </c>
      <c r="C355" t="s">
        <v>426</v>
      </c>
      <c r="D355" t="s">
        <v>5231</v>
      </c>
      <c r="E355" t="s">
        <v>64</v>
      </c>
      <c r="F355">
        <v>51</v>
      </c>
      <c r="G355" s="1">
        <v>43805</v>
      </c>
      <c r="I355">
        <v>77.586299999999994</v>
      </c>
      <c r="J355">
        <v>-1</v>
      </c>
    </row>
    <row r="356" spans="1:10" x14ac:dyDescent="0.25">
      <c r="A356">
        <v>12269</v>
      </c>
      <c r="B356" t="s">
        <v>423</v>
      </c>
      <c r="C356" t="s">
        <v>424</v>
      </c>
      <c r="D356" t="s">
        <v>5231</v>
      </c>
      <c r="E356" t="s">
        <v>64</v>
      </c>
      <c r="F356">
        <v>51</v>
      </c>
      <c r="G356" s="1">
        <v>43805</v>
      </c>
      <c r="I356">
        <v>77.586299999999994</v>
      </c>
      <c r="J356">
        <v>-1</v>
      </c>
    </row>
    <row r="357" spans="1:10" x14ac:dyDescent="0.25">
      <c r="A357">
        <v>12269</v>
      </c>
      <c r="B357" t="s">
        <v>421</v>
      </c>
      <c r="C357" t="s">
        <v>422</v>
      </c>
      <c r="D357" t="s">
        <v>5231</v>
      </c>
      <c r="E357" t="s">
        <v>64</v>
      </c>
      <c r="F357">
        <v>51</v>
      </c>
      <c r="G357" s="1">
        <v>43805</v>
      </c>
      <c r="I357">
        <v>77.586299999999994</v>
      </c>
      <c r="J357">
        <v>-1</v>
      </c>
    </row>
    <row r="358" spans="1:10" x14ac:dyDescent="0.25">
      <c r="A358">
        <v>12268</v>
      </c>
      <c r="B358" t="s">
        <v>72</v>
      </c>
      <c r="C358" t="s">
        <v>5162</v>
      </c>
      <c r="D358" t="s">
        <v>5233</v>
      </c>
      <c r="E358">
        <v>308</v>
      </c>
      <c r="F358">
        <v>51</v>
      </c>
      <c r="G358" s="1">
        <v>43805</v>
      </c>
      <c r="H358">
        <v>1</v>
      </c>
      <c r="I358">
        <v>124.5642</v>
      </c>
      <c r="J358">
        <v>-2</v>
      </c>
    </row>
    <row r="359" spans="1:10" x14ac:dyDescent="0.25">
      <c r="A359">
        <v>12268</v>
      </c>
      <c r="B359" t="s">
        <v>718</v>
      </c>
      <c r="C359" t="s">
        <v>5404</v>
      </c>
      <c r="D359" t="s">
        <v>5232</v>
      </c>
      <c r="E359">
        <v>308</v>
      </c>
      <c r="F359">
        <v>51</v>
      </c>
      <c r="G359" s="1">
        <v>43805</v>
      </c>
      <c r="H359">
        <v>1</v>
      </c>
      <c r="I359">
        <v>178.73840000000001</v>
      </c>
      <c r="J359">
        <v>-1</v>
      </c>
    </row>
    <row r="360" spans="1:10" x14ac:dyDescent="0.25">
      <c r="A360">
        <v>12268</v>
      </c>
      <c r="B360" t="s">
        <v>829</v>
      </c>
      <c r="C360" t="s">
        <v>170</v>
      </c>
      <c r="D360" t="s">
        <v>5233</v>
      </c>
      <c r="E360">
        <v>308</v>
      </c>
      <c r="F360">
        <v>51</v>
      </c>
      <c r="G360" s="1">
        <v>43805</v>
      </c>
      <c r="H360">
        <v>1</v>
      </c>
      <c r="I360">
        <v>109.0538</v>
      </c>
      <c r="J360">
        <v>-2</v>
      </c>
    </row>
    <row r="361" spans="1:10" x14ac:dyDescent="0.25">
      <c r="A361">
        <v>12268</v>
      </c>
      <c r="B361" t="s">
        <v>1210</v>
      </c>
      <c r="C361" t="s">
        <v>5389</v>
      </c>
      <c r="D361" t="s">
        <v>5232</v>
      </c>
      <c r="E361">
        <v>308</v>
      </c>
      <c r="F361">
        <v>51</v>
      </c>
      <c r="G361" s="1">
        <v>43805</v>
      </c>
      <c r="H361">
        <v>1</v>
      </c>
      <c r="I361">
        <v>200.0677</v>
      </c>
      <c r="J361">
        <v>-1</v>
      </c>
    </row>
    <row r="362" spans="1:10" x14ac:dyDescent="0.25">
      <c r="A362">
        <v>12268</v>
      </c>
      <c r="B362" t="s">
        <v>252</v>
      </c>
      <c r="C362" t="s">
        <v>253</v>
      </c>
      <c r="D362" t="s">
        <v>5257</v>
      </c>
      <c r="E362">
        <v>308</v>
      </c>
      <c r="F362">
        <v>51</v>
      </c>
      <c r="G362" s="1">
        <v>43805</v>
      </c>
      <c r="H362">
        <v>1</v>
      </c>
      <c r="I362">
        <v>173.55109999999999</v>
      </c>
      <c r="J362">
        <v>-5</v>
      </c>
    </row>
    <row r="363" spans="1:10" x14ac:dyDescent="0.25">
      <c r="A363">
        <v>12267</v>
      </c>
      <c r="B363" t="s">
        <v>852</v>
      </c>
      <c r="C363" t="s">
        <v>1755</v>
      </c>
      <c r="D363" t="s">
        <v>5219</v>
      </c>
      <c r="E363">
        <v>66</v>
      </c>
      <c r="F363">
        <v>51</v>
      </c>
      <c r="G363" s="1">
        <v>43805</v>
      </c>
      <c r="H363">
        <v>1</v>
      </c>
      <c r="I363">
        <v>44.783999999999999</v>
      </c>
      <c r="J363">
        <v>-5</v>
      </c>
    </row>
    <row r="364" spans="1:10" x14ac:dyDescent="0.25">
      <c r="A364">
        <v>12267</v>
      </c>
      <c r="B364" t="s">
        <v>120</v>
      </c>
      <c r="C364" t="s">
        <v>1015</v>
      </c>
      <c r="D364" t="s">
        <v>5218</v>
      </c>
      <c r="E364">
        <v>66</v>
      </c>
      <c r="F364">
        <v>51</v>
      </c>
      <c r="G364" s="1">
        <v>43805</v>
      </c>
      <c r="H364">
        <v>1</v>
      </c>
      <c r="I364">
        <v>235</v>
      </c>
      <c r="J364">
        <v>-3</v>
      </c>
    </row>
    <row r="365" spans="1:10" x14ac:dyDescent="0.25">
      <c r="A365">
        <v>12266</v>
      </c>
      <c r="B365" t="s">
        <v>75</v>
      </c>
      <c r="C365" t="s">
        <v>76</v>
      </c>
      <c r="D365" t="s">
        <v>5220</v>
      </c>
      <c r="E365">
        <v>67</v>
      </c>
      <c r="F365">
        <v>51</v>
      </c>
      <c r="G365" s="1">
        <v>43805</v>
      </c>
      <c r="H365">
        <v>1</v>
      </c>
      <c r="I365">
        <v>387.27710000000002</v>
      </c>
      <c r="J365">
        <v>-1</v>
      </c>
    </row>
    <row r="366" spans="1:10" x14ac:dyDescent="0.25">
      <c r="A366">
        <v>12265</v>
      </c>
      <c r="B366" t="s">
        <v>978</v>
      </c>
      <c r="C366" t="s">
        <v>979</v>
      </c>
      <c r="D366" t="s">
        <v>5233</v>
      </c>
      <c r="E366" t="s">
        <v>64</v>
      </c>
      <c r="F366">
        <v>51</v>
      </c>
      <c r="G366" s="1">
        <v>43805</v>
      </c>
      <c r="I366">
        <v>205</v>
      </c>
      <c r="J366">
        <v>-1</v>
      </c>
    </row>
    <row r="367" spans="1:10" x14ac:dyDescent="0.25">
      <c r="A367">
        <v>12251</v>
      </c>
      <c r="B367" t="s">
        <v>978</v>
      </c>
      <c r="C367" t="s">
        <v>979</v>
      </c>
      <c r="D367" t="s">
        <v>5233</v>
      </c>
      <c r="E367" t="s">
        <v>64</v>
      </c>
      <c r="F367">
        <v>4</v>
      </c>
      <c r="G367" s="1">
        <v>43805</v>
      </c>
      <c r="I367">
        <v>205</v>
      </c>
      <c r="J367">
        <v>1</v>
      </c>
    </row>
    <row r="368" spans="1:10" x14ac:dyDescent="0.25">
      <c r="A368">
        <v>12264</v>
      </c>
      <c r="B368" t="s">
        <v>5049</v>
      </c>
      <c r="C368" t="s">
        <v>5050</v>
      </c>
      <c r="D368" t="s">
        <v>5233</v>
      </c>
      <c r="E368">
        <v>110</v>
      </c>
      <c r="F368">
        <v>51</v>
      </c>
      <c r="G368" s="1">
        <v>43805</v>
      </c>
      <c r="H368">
        <v>1</v>
      </c>
      <c r="I368">
        <v>283.22370000000001</v>
      </c>
      <c r="J368">
        <v>-5</v>
      </c>
    </row>
    <row r="369" spans="1:10" x14ac:dyDescent="0.25">
      <c r="A369">
        <v>12263</v>
      </c>
      <c r="B369" t="s">
        <v>68</v>
      </c>
      <c r="C369" t="s">
        <v>5287</v>
      </c>
      <c r="D369" t="s">
        <v>5230</v>
      </c>
      <c r="E369">
        <v>3</v>
      </c>
      <c r="F369">
        <v>51</v>
      </c>
      <c r="G369" s="1">
        <v>43805</v>
      </c>
      <c r="H369">
        <v>1</v>
      </c>
      <c r="I369">
        <v>230.0018</v>
      </c>
      <c r="J369">
        <v>-8</v>
      </c>
    </row>
    <row r="370" spans="1:10" x14ac:dyDescent="0.25">
      <c r="A370">
        <v>12262</v>
      </c>
      <c r="B370" t="s">
        <v>5059</v>
      </c>
      <c r="C370" t="s">
        <v>5060</v>
      </c>
      <c r="D370" t="s">
        <v>5233</v>
      </c>
      <c r="E370">
        <v>71</v>
      </c>
      <c r="F370">
        <v>51</v>
      </c>
      <c r="G370" s="1">
        <v>43805</v>
      </c>
      <c r="H370">
        <v>1</v>
      </c>
      <c r="I370">
        <v>125.6357</v>
      </c>
      <c r="J370">
        <v>-2</v>
      </c>
    </row>
    <row r="371" spans="1:10" x14ac:dyDescent="0.25">
      <c r="A371">
        <v>12262</v>
      </c>
      <c r="B371" t="s">
        <v>5178</v>
      </c>
      <c r="C371" t="s">
        <v>5179</v>
      </c>
      <c r="D371" t="s">
        <v>5233</v>
      </c>
      <c r="E371">
        <v>71</v>
      </c>
      <c r="F371">
        <v>51</v>
      </c>
      <c r="G371" s="1">
        <v>43805</v>
      </c>
      <c r="H371">
        <v>1</v>
      </c>
      <c r="I371">
        <v>180</v>
      </c>
      <c r="J371">
        <v>-2</v>
      </c>
    </row>
    <row r="372" spans="1:10" x14ac:dyDescent="0.25">
      <c r="A372">
        <v>12262</v>
      </c>
      <c r="B372" t="s">
        <v>5394</v>
      </c>
      <c r="C372" t="s">
        <v>5395</v>
      </c>
      <c r="D372" t="s">
        <v>5230</v>
      </c>
      <c r="E372">
        <v>71</v>
      </c>
      <c r="F372">
        <v>51</v>
      </c>
      <c r="G372" s="1">
        <v>43805</v>
      </c>
      <c r="H372">
        <v>1</v>
      </c>
      <c r="I372">
        <v>567.01379999999995</v>
      </c>
      <c r="J372">
        <v>-1</v>
      </c>
    </row>
    <row r="373" spans="1:10" x14ac:dyDescent="0.25">
      <c r="A373">
        <v>12261</v>
      </c>
      <c r="B373" t="s">
        <v>455</v>
      </c>
      <c r="C373" t="s">
        <v>456</v>
      </c>
      <c r="D373" t="s">
        <v>5233</v>
      </c>
      <c r="E373">
        <v>59</v>
      </c>
      <c r="F373">
        <v>51</v>
      </c>
      <c r="G373" s="1">
        <v>43805</v>
      </c>
      <c r="H373">
        <v>1</v>
      </c>
      <c r="I373">
        <v>122.0752</v>
      </c>
      <c r="J373">
        <v>-1</v>
      </c>
    </row>
    <row r="374" spans="1:10" x14ac:dyDescent="0.25">
      <c r="A374">
        <v>12260</v>
      </c>
      <c r="B374" t="s">
        <v>4998</v>
      </c>
      <c r="C374" t="s">
        <v>4999</v>
      </c>
      <c r="D374" t="s">
        <v>5235</v>
      </c>
      <c r="E374" t="s">
        <v>64</v>
      </c>
      <c r="F374">
        <v>51</v>
      </c>
      <c r="G374" s="1">
        <v>43805</v>
      </c>
      <c r="I374">
        <v>394.42</v>
      </c>
      <c r="J374">
        <v>-1</v>
      </c>
    </row>
    <row r="375" spans="1:10" x14ac:dyDescent="0.25">
      <c r="A375">
        <v>12259</v>
      </c>
      <c r="B375" t="s">
        <v>68</v>
      </c>
      <c r="C375" t="s">
        <v>5287</v>
      </c>
      <c r="D375" t="s">
        <v>5230</v>
      </c>
      <c r="E375">
        <v>181</v>
      </c>
      <c r="F375">
        <v>51</v>
      </c>
      <c r="G375" s="1">
        <v>43805</v>
      </c>
      <c r="H375">
        <v>1</v>
      </c>
      <c r="I375">
        <v>278.39929999999998</v>
      </c>
      <c r="J375">
        <v>-2</v>
      </c>
    </row>
    <row r="376" spans="1:10" x14ac:dyDescent="0.25">
      <c r="A376">
        <v>12258</v>
      </c>
      <c r="B376" t="s">
        <v>5288</v>
      </c>
      <c r="C376" t="s">
        <v>5289</v>
      </c>
      <c r="D376" t="s">
        <v>5233</v>
      </c>
      <c r="E376" t="s">
        <v>64</v>
      </c>
      <c r="F376">
        <v>51</v>
      </c>
      <c r="G376" s="1">
        <v>43805</v>
      </c>
      <c r="I376">
        <v>615</v>
      </c>
      <c r="J376">
        <v>-1</v>
      </c>
    </row>
    <row r="377" spans="1:10" x14ac:dyDescent="0.25">
      <c r="A377">
        <v>12258</v>
      </c>
      <c r="B377" t="s">
        <v>5290</v>
      </c>
      <c r="C377" t="s">
        <v>5291</v>
      </c>
      <c r="D377" t="s">
        <v>5233</v>
      </c>
      <c r="E377" t="s">
        <v>64</v>
      </c>
      <c r="F377">
        <v>51</v>
      </c>
      <c r="G377" s="1">
        <v>43805</v>
      </c>
      <c r="I377">
        <v>615</v>
      </c>
      <c r="J377">
        <v>-1</v>
      </c>
    </row>
    <row r="378" spans="1:10" x14ac:dyDescent="0.25">
      <c r="A378">
        <v>12258</v>
      </c>
      <c r="B378" t="s">
        <v>5292</v>
      </c>
      <c r="C378" t="s">
        <v>5293</v>
      </c>
      <c r="D378" t="s">
        <v>5233</v>
      </c>
      <c r="E378" t="s">
        <v>64</v>
      </c>
      <c r="F378">
        <v>51</v>
      </c>
      <c r="G378" s="1">
        <v>43805</v>
      </c>
      <c r="I378">
        <v>615</v>
      </c>
      <c r="J378">
        <v>-1</v>
      </c>
    </row>
    <row r="379" spans="1:10" x14ac:dyDescent="0.25">
      <c r="A379">
        <v>12258</v>
      </c>
      <c r="B379" t="s">
        <v>5300</v>
      </c>
      <c r="C379" t="s">
        <v>5301</v>
      </c>
      <c r="D379" t="s">
        <v>5233</v>
      </c>
      <c r="E379" t="s">
        <v>64</v>
      </c>
      <c r="F379">
        <v>51</v>
      </c>
      <c r="G379" s="1">
        <v>43805</v>
      </c>
      <c r="I379">
        <v>615</v>
      </c>
      <c r="J379">
        <v>-1</v>
      </c>
    </row>
    <row r="380" spans="1:10" x14ac:dyDescent="0.25">
      <c r="A380">
        <v>12257</v>
      </c>
      <c r="B380" t="s">
        <v>379</v>
      </c>
      <c r="C380" t="s">
        <v>626</v>
      </c>
      <c r="D380" t="s">
        <v>5232</v>
      </c>
      <c r="E380" t="s">
        <v>64</v>
      </c>
      <c r="F380">
        <v>51</v>
      </c>
      <c r="G380" s="1">
        <v>43805</v>
      </c>
      <c r="I380">
        <v>164</v>
      </c>
      <c r="J380">
        <v>-1</v>
      </c>
    </row>
    <row r="381" spans="1:10" x14ac:dyDescent="0.25">
      <c r="A381">
        <v>12256</v>
      </c>
      <c r="B381" t="s">
        <v>120</v>
      </c>
      <c r="C381" t="s">
        <v>1015</v>
      </c>
      <c r="D381" t="s">
        <v>5218</v>
      </c>
      <c r="E381">
        <v>50</v>
      </c>
      <c r="F381">
        <v>51</v>
      </c>
      <c r="G381" s="1">
        <v>43805</v>
      </c>
      <c r="H381">
        <v>1</v>
      </c>
      <c r="I381">
        <v>235</v>
      </c>
      <c r="J381">
        <v>-3</v>
      </c>
    </row>
    <row r="382" spans="1:10" x14ac:dyDescent="0.25">
      <c r="A382">
        <v>12255</v>
      </c>
      <c r="B382" t="s">
        <v>596</v>
      </c>
      <c r="C382" t="s">
        <v>597</v>
      </c>
      <c r="D382" t="s">
        <v>5243</v>
      </c>
      <c r="E382">
        <v>105</v>
      </c>
      <c r="F382">
        <v>51</v>
      </c>
      <c r="G382" s="1">
        <v>43805</v>
      </c>
      <c r="H382">
        <v>1</v>
      </c>
      <c r="I382">
        <v>137.93</v>
      </c>
      <c r="J382">
        <v>-1</v>
      </c>
    </row>
    <row r="383" spans="1:10" x14ac:dyDescent="0.25">
      <c r="A383">
        <v>12254</v>
      </c>
      <c r="B383" t="s">
        <v>5215</v>
      </c>
      <c r="C383" t="s">
        <v>5261</v>
      </c>
      <c r="D383" t="s">
        <v>5232</v>
      </c>
      <c r="E383">
        <v>173</v>
      </c>
      <c r="F383">
        <v>51</v>
      </c>
      <c r="G383" s="1">
        <v>43805</v>
      </c>
      <c r="H383">
        <v>1</v>
      </c>
      <c r="I383">
        <v>178.02629999999999</v>
      </c>
      <c r="J383">
        <v>-1</v>
      </c>
    </row>
    <row r="384" spans="1:10" x14ac:dyDescent="0.25">
      <c r="A384">
        <v>12254</v>
      </c>
      <c r="B384" t="s">
        <v>201</v>
      </c>
      <c r="C384" t="s">
        <v>1042</v>
      </c>
      <c r="D384" t="s">
        <v>5226</v>
      </c>
      <c r="E384">
        <v>173</v>
      </c>
      <c r="F384">
        <v>51</v>
      </c>
      <c r="G384" s="1">
        <v>43805</v>
      </c>
      <c r="H384">
        <v>1</v>
      </c>
      <c r="I384">
        <v>69.499300000000005</v>
      </c>
      <c r="J384">
        <v>-2</v>
      </c>
    </row>
    <row r="385" spans="1:10" x14ac:dyDescent="0.25">
      <c r="A385">
        <v>12253</v>
      </c>
      <c r="B385" t="s">
        <v>2579</v>
      </c>
      <c r="C385" t="s">
        <v>2580</v>
      </c>
      <c r="D385" t="s">
        <v>5234</v>
      </c>
      <c r="E385" t="s">
        <v>64</v>
      </c>
      <c r="F385">
        <v>51</v>
      </c>
      <c r="G385" s="1">
        <v>43805</v>
      </c>
      <c r="I385">
        <v>42</v>
      </c>
      <c r="J385">
        <v>-2</v>
      </c>
    </row>
    <row r="386" spans="1:10" x14ac:dyDescent="0.25">
      <c r="A386">
        <v>12252</v>
      </c>
      <c r="B386" t="s">
        <v>5151</v>
      </c>
      <c r="C386" t="s">
        <v>5221</v>
      </c>
      <c r="D386" t="s">
        <v>5243</v>
      </c>
      <c r="E386" t="s">
        <v>64</v>
      </c>
      <c r="F386">
        <v>51</v>
      </c>
      <c r="G386" s="1">
        <v>43805</v>
      </c>
      <c r="I386">
        <v>82</v>
      </c>
      <c r="J386">
        <v>-2</v>
      </c>
    </row>
    <row r="387" spans="1:10" x14ac:dyDescent="0.25">
      <c r="A387">
        <v>12251</v>
      </c>
      <c r="B387" t="s">
        <v>978</v>
      </c>
      <c r="C387" t="s">
        <v>979</v>
      </c>
      <c r="D387" t="s">
        <v>5233</v>
      </c>
      <c r="E387" t="s">
        <v>64</v>
      </c>
      <c r="F387">
        <v>51</v>
      </c>
      <c r="G387" s="1">
        <v>43805</v>
      </c>
      <c r="I387">
        <v>205</v>
      </c>
      <c r="J387">
        <v>-1</v>
      </c>
    </row>
    <row r="388" spans="1:10" x14ac:dyDescent="0.25">
      <c r="A388">
        <v>12250</v>
      </c>
      <c r="B388" t="s">
        <v>952</v>
      </c>
      <c r="C388" t="s">
        <v>953</v>
      </c>
      <c r="D388" t="s">
        <v>5243</v>
      </c>
      <c r="E388">
        <v>211</v>
      </c>
      <c r="F388">
        <v>51</v>
      </c>
      <c r="G388" s="1">
        <v>43804</v>
      </c>
      <c r="H388">
        <v>1</v>
      </c>
      <c r="I388">
        <v>120.19</v>
      </c>
      <c r="J388">
        <v>-1</v>
      </c>
    </row>
    <row r="389" spans="1:10" x14ac:dyDescent="0.25">
      <c r="A389">
        <v>12250</v>
      </c>
      <c r="B389" t="s">
        <v>950</v>
      </c>
      <c r="C389" t="s">
        <v>951</v>
      </c>
      <c r="D389" t="s">
        <v>5243</v>
      </c>
      <c r="E389">
        <v>211</v>
      </c>
      <c r="F389">
        <v>51</v>
      </c>
      <c r="G389" s="1">
        <v>43804</v>
      </c>
      <c r="H389">
        <v>1</v>
      </c>
      <c r="I389">
        <v>120.19</v>
      </c>
      <c r="J389">
        <v>-1</v>
      </c>
    </row>
    <row r="390" spans="1:10" x14ac:dyDescent="0.25">
      <c r="A390">
        <v>12250</v>
      </c>
      <c r="B390" t="s">
        <v>252</v>
      </c>
      <c r="C390" t="s">
        <v>253</v>
      </c>
      <c r="D390" t="s">
        <v>5257</v>
      </c>
      <c r="E390">
        <v>211</v>
      </c>
      <c r="F390">
        <v>51</v>
      </c>
      <c r="G390" s="1">
        <v>43804</v>
      </c>
      <c r="H390">
        <v>1</v>
      </c>
      <c r="I390">
        <v>173.55109999999999</v>
      </c>
      <c r="J390">
        <v>-3</v>
      </c>
    </row>
    <row r="391" spans="1:10" x14ac:dyDescent="0.25">
      <c r="A391">
        <v>12249</v>
      </c>
      <c r="B391" t="s">
        <v>243</v>
      </c>
      <c r="C391" t="s">
        <v>244</v>
      </c>
      <c r="D391" t="s">
        <v>5239</v>
      </c>
      <c r="E391">
        <v>85</v>
      </c>
      <c r="F391">
        <v>51</v>
      </c>
      <c r="G391" s="1">
        <v>43804</v>
      </c>
      <c r="H391">
        <v>1</v>
      </c>
      <c r="I391">
        <v>34.85</v>
      </c>
      <c r="J391">
        <v>-1</v>
      </c>
    </row>
    <row r="392" spans="1:10" x14ac:dyDescent="0.25">
      <c r="A392">
        <v>12249</v>
      </c>
      <c r="B392" t="s">
        <v>2076</v>
      </c>
      <c r="C392" t="s">
        <v>2077</v>
      </c>
      <c r="D392" t="s">
        <v>5239</v>
      </c>
      <c r="E392">
        <v>85</v>
      </c>
      <c r="F392">
        <v>51</v>
      </c>
      <c r="G392" s="1">
        <v>43804</v>
      </c>
      <c r="H392">
        <v>1</v>
      </c>
      <c r="I392">
        <v>24.6</v>
      </c>
      <c r="J392">
        <v>-5</v>
      </c>
    </row>
    <row r="393" spans="1:10" x14ac:dyDescent="0.25">
      <c r="A393">
        <v>12249</v>
      </c>
      <c r="B393" t="s">
        <v>389</v>
      </c>
      <c r="C393" t="s">
        <v>390</v>
      </c>
      <c r="D393" t="s">
        <v>5228</v>
      </c>
      <c r="E393">
        <v>85</v>
      </c>
      <c r="F393">
        <v>51</v>
      </c>
      <c r="G393" s="1">
        <v>43804</v>
      </c>
      <c r="H393">
        <v>1</v>
      </c>
      <c r="I393">
        <v>99.669600000000003</v>
      </c>
      <c r="J393">
        <v>-1</v>
      </c>
    </row>
    <row r="394" spans="1:10" x14ac:dyDescent="0.25">
      <c r="A394">
        <v>12248</v>
      </c>
      <c r="B394" t="s">
        <v>5049</v>
      </c>
      <c r="C394" t="s">
        <v>5050</v>
      </c>
      <c r="D394" t="s">
        <v>5233</v>
      </c>
      <c r="E394">
        <v>24</v>
      </c>
      <c r="F394">
        <v>51</v>
      </c>
      <c r="G394" s="1">
        <v>43804</v>
      </c>
      <c r="H394">
        <v>1</v>
      </c>
      <c r="I394">
        <v>296.71050000000002</v>
      </c>
      <c r="J394">
        <v>-1</v>
      </c>
    </row>
    <row r="395" spans="1:10" x14ac:dyDescent="0.25">
      <c r="A395">
        <v>12248</v>
      </c>
      <c r="B395" t="s">
        <v>829</v>
      </c>
      <c r="C395" t="s">
        <v>170</v>
      </c>
      <c r="D395" t="s">
        <v>5233</v>
      </c>
      <c r="E395">
        <v>24</v>
      </c>
      <c r="F395">
        <v>51</v>
      </c>
      <c r="G395" s="1">
        <v>43804</v>
      </c>
      <c r="H395">
        <v>1</v>
      </c>
      <c r="I395">
        <v>109.0538</v>
      </c>
      <c r="J395">
        <v>-5</v>
      </c>
    </row>
    <row r="396" spans="1:10" x14ac:dyDescent="0.25">
      <c r="A396">
        <v>12248</v>
      </c>
      <c r="B396" t="s">
        <v>978</v>
      </c>
      <c r="C396" t="s">
        <v>979</v>
      </c>
      <c r="D396" t="s">
        <v>5233</v>
      </c>
      <c r="E396">
        <v>24</v>
      </c>
      <c r="F396">
        <v>51</v>
      </c>
      <c r="G396" s="1">
        <v>43804</v>
      </c>
      <c r="H396">
        <v>1</v>
      </c>
      <c r="I396">
        <v>109.0538</v>
      </c>
      <c r="J396">
        <v>-5</v>
      </c>
    </row>
    <row r="397" spans="1:10" x14ac:dyDescent="0.25">
      <c r="A397">
        <v>12248</v>
      </c>
      <c r="B397" t="s">
        <v>72</v>
      </c>
      <c r="C397" t="s">
        <v>5162</v>
      </c>
      <c r="D397" t="s">
        <v>5233</v>
      </c>
      <c r="E397">
        <v>24</v>
      </c>
      <c r="F397">
        <v>51</v>
      </c>
      <c r="G397" s="1">
        <v>43804</v>
      </c>
      <c r="H397">
        <v>1</v>
      </c>
      <c r="I397">
        <v>124.5642</v>
      </c>
      <c r="J397">
        <v>-5</v>
      </c>
    </row>
    <row r="398" spans="1:10" x14ac:dyDescent="0.25">
      <c r="A398">
        <v>12247</v>
      </c>
      <c r="B398" t="s">
        <v>171</v>
      </c>
      <c r="C398" t="s">
        <v>172</v>
      </c>
      <c r="D398" t="s">
        <v>5219</v>
      </c>
      <c r="E398" t="s">
        <v>64</v>
      </c>
      <c r="F398">
        <v>51</v>
      </c>
      <c r="G398" s="1">
        <v>43804</v>
      </c>
      <c r="I398">
        <v>72.537899999999993</v>
      </c>
      <c r="J398">
        <v>-1</v>
      </c>
    </row>
    <row r="399" spans="1:10" x14ac:dyDescent="0.25">
      <c r="A399">
        <v>12247</v>
      </c>
      <c r="B399" t="s">
        <v>425</v>
      </c>
      <c r="C399" t="s">
        <v>426</v>
      </c>
      <c r="D399" t="s">
        <v>5231</v>
      </c>
      <c r="E399" t="s">
        <v>64</v>
      </c>
      <c r="F399">
        <v>51</v>
      </c>
      <c r="G399" s="1">
        <v>43804</v>
      </c>
      <c r="I399">
        <v>77.586299999999994</v>
      </c>
      <c r="J399">
        <v>-1</v>
      </c>
    </row>
    <row r="400" spans="1:10" x14ac:dyDescent="0.25">
      <c r="A400">
        <v>12246</v>
      </c>
      <c r="B400" t="s">
        <v>490</v>
      </c>
      <c r="C400" t="s">
        <v>754</v>
      </c>
      <c r="D400" t="s">
        <v>5233</v>
      </c>
      <c r="E400">
        <v>31</v>
      </c>
      <c r="F400">
        <v>51</v>
      </c>
      <c r="G400" s="1">
        <v>43804</v>
      </c>
      <c r="H400">
        <v>1</v>
      </c>
      <c r="I400">
        <v>106.47669999999999</v>
      </c>
      <c r="J400">
        <v>-3</v>
      </c>
    </row>
    <row r="401" spans="1:10" x14ac:dyDescent="0.25">
      <c r="A401">
        <v>12246</v>
      </c>
      <c r="B401" t="s">
        <v>13</v>
      </c>
      <c r="C401" t="s">
        <v>5164</v>
      </c>
      <c r="D401" t="s">
        <v>5249</v>
      </c>
      <c r="E401">
        <v>31</v>
      </c>
      <c r="F401">
        <v>51</v>
      </c>
      <c r="G401" s="1">
        <v>43804</v>
      </c>
      <c r="H401">
        <v>1</v>
      </c>
      <c r="I401">
        <v>94.827600000000004</v>
      </c>
      <c r="J401">
        <v>-1</v>
      </c>
    </row>
    <row r="402" spans="1:10" x14ac:dyDescent="0.25">
      <c r="A402">
        <v>12246</v>
      </c>
      <c r="B402" t="s">
        <v>978</v>
      </c>
      <c r="C402" t="s">
        <v>979</v>
      </c>
      <c r="D402" t="s">
        <v>5233</v>
      </c>
      <c r="E402">
        <v>31</v>
      </c>
      <c r="F402">
        <v>51</v>
      </c>
      <c r="G402" s="1">
        <v>43804</v>
      </c>
      <c r="H402">
        <v>1</v>
      </c>
      <c r="I402">
        <v>109.0538</v>
      </c>
      <c r="J402">
        <v>-1</v>
      </c>
    </row>
    <row r="403" spans="1:10" x14ac:dyDescent="0.25">
      <c r="A403">
        <v>12245</v>
      </c>
      <c r="B403" t="s">
        <v>155</v>
      </c>
      <c r="C403" t="s">
        <v>156</v>
      </c>
      <c r="D403" t="s">
        <v>5218</v>
      </c>
      <c r="E403">
        <v>202</v>
      </c>
      <c r="F403">
        <v>51</v>
      </c>
      <c r="G403" s="1">
        <v>43804</v>
      </c>
      <c r="H403">
        <v>1</v>
      </c>
      <c r="I403">
        <v>194.3503</v>
      </c>
      <c r="J403">
        <v>-1</v>
      </c>
    </row>
    <row r="404" spans="1:10" x14ac:dyDescent="0.25">
      <c r="A404">
        <v>12244</v>
      </c>
      <c r="B404" t="s">
        <v>429</v>
      </c>
      <c r="C404" t="s">
        <v>430</v>
      </c>
      <c r="D404" t="s">
        <v>5234</v>
      </c>
      <c r="E404" t="s">
        <v>64</v>
      </c>
      <c r="F404">
        <v>51</v>
      </c>
      <c r="G404" s="1">
        <v>43804</v>
      </c>
      <c r="I404">
        <v>92.864999999999995</v>
      </c>
      <c r="J404">
        <v>-1</v>
      </c>
    </row>
    <row r="405" spans="1:10" x14ac:dyDescent="0.25">
      <c r="A405">
        <v>12244</v>
      </c>
      <c r="B405" t="s">
        <v>1869</v>
      </c>
      <c r="C405" t="s">
        <v>1870</v>
      </c>
      <c r="D405" t="s">
        <v>5234</v>
      </c>
      <c r="E405" t="s">
        <v>64</v>
      </c>
      <c r="F405">
        <v>51</v>
      </c>
      <c r="G405" s="1">
        <v>43804</v>
      </c>
      <c r="I405">
        <v>142.2414</v>
      </c>
      <c r="J405">
        <v>-1</v>
      </c>
    </row>
    <row r="406" spans="1:10" x14ac:dyDescent="0.25">
      <c r="A406">
        <v>12243</v>
      </c>
      <c r="B406" t="s">
        <v>315</v>
      </c>
      <c r="C406" t="s">
        <v>316</v>
      </c>
      <c r="D406" t="s">
        <v>5232</v>
      </c>
      <c r="E406">
        <v>303</v>
      </c>
      <c r="F406">
        <v>51</v>
      </c>
      <c r="G406" s="1">
        <v>43804</v>
      </c>
      <c r="H406">
        <v>1</v>
      </c>
      <c r="I406">
        <v>139.0436</v>
      </c>
      <c r="J406">
        <v>-5</v>
      </c>
    </row>
    <row r="407" spans="1:10" x14ac:dyDescent="0.25">
      <c r="A407">
        <v>12242</v>
      </c>
      <c r="B407" t="s">
        <v>187</v>
      </c>
      <c r="C407" t="s">
        <v>188</v>
      </c>
      <c r="D407" t="s">
        <v>5230</v>
      </c>
      <c r="E407">
        <v>186</v>
      </c>
      <c r="F407">
        <v>51</v>
      </c>
      <c r="G407" s="1">
        <v>43804</v>
      </c>
      <c r="H407">
        <v>1</v>
      </c>
      <c r="I407">
        <v>198.37219999999999</v>
      </c>
      <c r="J407">
        <v>-1</v>
      </c>
    </row>
    <row r="408" spans="1:10" x14ac:dyDescent="0.25">
      <c r="A408">
        <v>12241</v>
      </c>
      <c r="B408" t="s">
        <v>5178</v>
      </c>
      <c r="C408" t="s">
        <v>5179</v>
      </c>
      <c r="D408" t="s">
        <v>5233</v>
      </c>
      <c r="E408">
        <v>4</v>
      </c>
      <c r="F408">
        <v>51</v>
      </c>
      <c r="G408" s="1">
        <v>43804</v>
      </c>
      <c r="H408">
        <v>1</v>
      </c>
      <c r="I408">
        <v>160</v>
      </c>
      <c r="J408">
        <v>-4</v>
      </c>
    </row>
    <row r="409" spans="1:10" x14ac:dyDescent="0.25">
      <c r="A409">
        <v>12240</v>
      </c>
      <c r="B409" t="s">
        <v>113</v>
      </c>
      <c r="C409" t="s">
        <v>114</v>
      </c>
      <c r="D409" t="s">
        <v>5230</v>
      </c>
      <c r="E409">
        <v>82</v>
      </c>
      <c r="F409">
        <v>51</v>
      </c>
      <c r="G409" s="1">
        <v>43804</v>
      </c>
      <c r="H409">
        <v>1</v>
      </c>
      <c r="I409">
        <v>185.1474</v>
      </c>
      <c r="J409">
        <v>-1</v>
      </c>
    </row>
    <row r="410" spans="1:10" x14ac:dyDescent="0.25">
      <c r="A410">
        <v>12240</v>
      </c>
      <c r="B410" t="s">
        <v>1210</v>
      </c>
      <c r="C410" t="s">
        <v>5389</v>
      </c>
      <c r="D410" t="s">
        <v>5232</v>
      </c>
      <c r="E410">
        <v>82</v>
      </c>
      <c r="F410">
        <v>51</v>
      </c>
      <c r="G410" s="1">
        <v>43804</v>
      </c>
      <c r="H410">
        <v>1</v>
      </c>
      <c r="I410">
        <v>200.0677</v>
      </c>
      <c r="J410">
        <v>-2</v>
      </c>
    </row>
    <row r="411" spans="1:10" x14ac:dyDescent="0.25">
      <c r="A411">
        <v>12239</v>
      </c>
      <c r="B411" t="s">
        <v>978</v>
      </c>
      <c r="C411" t="s">
        <v>979</v>
      </c>
      <c r="D411" t="s">
        <v>5233</v>
      </c>
      <c r="E411" t="s">
        <v>64</v>
      </c>
      <c r="F411">
        <v>51</v>
      </c>
      <c r="G411" s="1">
        <v>43804</v>
      </c>
      <c r="I411">
        <v>205</v>
      </c>
      <c r="J411">
        <v>-1</v>
      </c>
    </row>
    <row r="412" spans="1:10" x14ac:dyDescent="0.25">
      <c r="A412">
        <v>12238</v>
      </c>
      <c r="B412" t="s">
        <v>254</v>
      </c>
      <c r="C412" t="s">
        <v>255</v>
      </c>
      <c r="D412" t="s">
        <v>5233</v>
      </c>
      <c r="E412">
        <v>315</v>
      </c>
      <c r="F412">
        <v>51</v>
      </c>
      <c r="G412" s="1">
        <v>43804</v>
      </c>
      <c r="H412">
        <v>1</v>
      </c>
      <c r="I412">
        <v>200.39320000000001</v>
      </c>
      <c r="J412">
        <v>-1</v>
      </c>
    </row>
    <row r="413" spans="1:10" x14ac:dyDescent="0.25">
      <c r="A413">
        <v>12238</v>
      </c>
      <c r="B413" t="s">
        <v>220</v>
      </c>
      <c r="C413" t="s">
        <v>221</v>
      </c>
      <c r="D413" t="s">
        <v>5233</v>
      </c>
      <c r="E413">
        <v>315</v>
      </c>
      <c r="F413">
        <v>51</v>
      </c>
      <c r="G413" s="1">
        <v>43804</v>
      </c>
      <c r="H413">
        <v>1</v>
      </c>
      <c r="I413">
        <v>200.39320000000001</v>
      </c>
      <c r="J413">
        <v>-1</v>
      </c>
    </row>
    <row r="414" spans="1:10" x14ac:dyDescent="0.25">
      <c r="A414">
        <v>12238</v>
      </c>
      <c r="B414" t="s">
        <v>258</v>
      </c>
      <c r="C414" t="s">
        <v>259</v>
      </c>
      <c r="D414" t="s">
        <v>5233</v>
      </c>
      <c r="E414">
        <v>315</v>
      </c>
      <c r="F414">
        <v>51</v>
      </c>
      <c r="G414" s="1">
        <v>43804</v>
      </c>
      <c r="H414">
        <v>1</v>
      </c>
      <c r="I414">
        <v>200.39320000000001</v>
      </c>
      <c r="J414">
        <v>-1</v>
      </c>
    </row>
    <row r="415" spans="1:10" x14ac:dyDescent="0.25">
      <c r="A415">
        <v>12238</v>
      </c>
      <c r="B415" t="s">
        <v>256</v>
      </c>
      <c r="C415" t="s">
        <v>257</v>
      </c>
      <c r="D415" t="s">
        <v>5233</v>
      </c>
      <c r="E415">
        <v>315</v>
      </c>
      <c r="F415">
        <v>51</v>
      </c>
      <c r="G415" s="1">
        <v>43804</v>
      </c>
      <c r="H415">
        <v>1</v>
      </c>
      <c r="I415">
        <v>200.39320000000001</v>
      </c>
      <c r="J415">
        <v>-5</v>
      </c>
    </row>
    <row r="416" spans="1:10" x14ac:dyDescent="0.25">
      <c r="A416">
        <v>12237</v>
      </c>
      <c r="B416" t="s">
        <v>5352</v>
      </c>
      <c r="C416" t="s">
        <v>5353</v>
      </c>
      <c r="D416" t="s">
        <v>5232</v>
      </c>
      <c r="E416">
        <v>49</v>
      </c>
      <c r="F416">
        <v>51</v>
      </c>
      <c r="G416" s="1">
        <v>43804</v>
      </c>
      <c r="H416">
        <v>1</v>
      </c>
      <c r="I416">
        <v>194.6421</v>
      </c>
      <c r="J416">
        <v>-1</v>
      </c>
    </row>
    <row r="417" spans="1:10" x14ac:dyDescent="0.25">
      <c r="A417">
        <v>12236</v>
      </c>
      <c r="B417" t="s">
        <v>5000</v>
      </c>
      <c r="C417" t="s">
        <v>5001</v>
      </c>
      <c r="D417" t="s">
        <v>5235</v>
      </c>
      <c r="E417">
        <v>199</v>
      </c>
      <c r="F417">
        <v>51</v>
      </c>
      <c r="G417" s="1">
        <v>43803</v>
      </c>
      <c r="H417">
        <v>1</v>
      </c>
      <c r="I417">
        <v>256.25</v>
      </c>
      <c r="J417">
        <v>-2</v>
      </c>
    </row>
    <row r="418" spans="1:10" x14ac:dyDescent="0.25">
      <c r="A418">
        <v>12236</v>
      </c>
      <c r="B418" t="s">
        <v>4998</v>
      </c>
      <c r="C418" t="s">
        <v>4999</v>
      </c>
      <c r="D418" t="s">
        <v>5235</v>
      </c>
      <c r="E418">
        <v>199</v>
      </c>
      <c r="F418">
        <v>51</v>
      </c>
      <c r="G418" s="1">
        <v>43803</v>
      </c>
      <c r="H418">
        <v>1</v>
      </c>
      <c r="I418">
        <v>297.25</v>
      </c>
      <c r="J418">
        <v>-1</v>
      </c>
    </row>
    <row r="419" spans="1:10" x14ac:dyDescent="0.25">
      <c r="A419">
        <v>12235</v>
      </c>
      <c r="B419" t="s">
        <v>75</v>
      </c>
      <c r="C419" t="s">
        <v>76</v>
      </c>
      <c r="D419" t="s">
        <v>5220</v>
      </c>
      <c r="E419">
        <v>32</v>
      </c>
      <c r="F419">
        <v>51</v>
      </c>
      <c r="G419" s="1">
        <v>43803</v>
      </c>
      <c r="H419">
        <v>1</v>
      </c>
      <c r="I419">
        <v>387.27710000000002</v>
      </c>
      <c r="J419">
        <v>-2</v>
      </c>
    </row>
    <row r="420" spans="1:10" x14ac:dyDescent="0.25">
      <c r="A420">
        <v>12234</v>
      </c>
      <c r="B420" t="s">
        <v>948</v>
      </c>
      <c r="C420" t="s">
        <v>949</v>
      </c>
      <c r="D420" t="s">
        <v>5243</v>
      </c>
      <c r="E420">
        <v>126</v>
      </c>
      <c r="F420">
        <v>51</v>
      </c>
      <c r="G420" s="1">
        <v>43803</v>
      </c>
      <c r="H420">
        <v>1</v>
      </c>
      <c r="I420">
        <v>120.19</v>
      </c>
      <c r="J420">
        <v>-1</v>
      </c>
    </row>
    <row r="421" spans="1:10" x14ac:dyDescent="0.25">
      <c r="A421">
        <v>12234</v>
      </c>
      <c r="B421" t="s">
        <v>5151</v>
      </c>
      <c r="C421" t="s">
        <v>5221</v>
      </c>
      <c r="D421" t="s">
        <v>5243</v>
      </c>
      <c r="E421">
        <v>126</v>
      </c>
      <c r="F421">
        <v>51</v>
      </c>
      <c r="G421" s="1">
        <v>43803</v>
      </c>
      <c r="H421">
        <v>1</v>
      </c>
      <c r="I421">
        <v>24.9998</v>
      </c>
      <c r="J421">
        <v>-3</v>
      </c>
    </row>
    <row r="422" spans="1:10" x14ac:dyDescent="0.25">
      <c r="A422">
        <v>12234</v>
      </c>
      <c r="B422" t="s">
        <v>249</v>
      </c>
      <c r="C422" t="s">
        <v>250</v>
      </c>
      <c r="D422" t="s">
        <v>5247</v>
      </c>
      <c r="E422">
        <v>126</v>
      </c>
      <c r="F422">
        <v>51</v>
      </c>
      <c r="G422" s="1">
        <v>43803</v>
      </c>
      <c r="H422">
        <v>1</v>
      </c>
      <c r="I422">
        <v>14.35</v>
      </c>
      <c r="J422">
        <v>-2</v>
      </c>
    </row>
    <row r="423" spans="1:10" x14ac:dyDescent="0.25">
      <c r="A423">
        <v>12233</v>
      </c>
      <c r="B423" t="s">
        <v>141</v>
      </c>
      <c r="C423" t="s">
        <v>1013</v>
      </c>
      <c r="D423" t="s">
        <v>5219</v>
      </c>
      <c r="E423">
        <v>183</v>
      </c>
      <c r="F423">
        <v>51</v>
      </c>
      <c r="G423" s="1">
        <v>43803</v>
      </c>
      <c r="H423">
        <v>1</v>
      </c>
      <c r="I423">
        <v>48.081400000000002</v>
      </c>
      <c r="J423">
        <v>-2</v>
      </c>
    </row>
    <row r="424" spans="1:10" x14ac:dyDescent="0.25">
      <c r="A424">
        <v>12232</v>
      </c>
      <c r="B424" t="s">
        <v>120</v>
      </c>
      <c r="C424" t="s">
        <v>1015</v>
      </c>
      <c r="D424" t="s">
        <v>5218</v>
      </c>
      <c r="E424">
        <v>19</v>
      </c>
      <c r="F424">
        <v>51</v>
      </c>
      <c r="G424" s="1">
        <v>43803</v>
      </c>
      <c r="H424">
        <v>1</v>
      </c>
      <c r="I424">
        <v>235</v>
      </c>
      <c r="J424">
        <v>-1</v>
      </c>
    </row>
    <row r="425" spans="1:10" x14ac:dyDescent="0.25">
      <c r="A425">
        <v>12232</v>
      </c>
      <c r="B425" t="s">
        <v>5229</v>
      </c>
      <c r="C425" t="s">
        <v>5277</v>
      </c>
      <c r="D425" t="s">
        <v>5278</v>
      </c>
      <c r="E425">
        <v>19</v>
      </c>
      <c r="F425">
        <v>51</v>
      </c>
      <c r="G425" s="1">
        <v>43803</v>
      </c>
      <c r="H425">
        <v>1</v>
      </c>
      <c r="I425">
        <v>334.01130000000001</v>
      </c>
      <c r="J425">
        <v>-1</v>
      </c>
    </row>
    <row r="426" spans="1:10" x14ac:dyDescent="0.25">
      <c r="A426">
        <v>12231</v>
      </c>
      <c r="B426" t="s">
        <v>490</v>
      </c>
      <c r="C426" t="s">
        <v>754</v>
      </c>
      <c r="D426" t="s">
        <v>5233</v>
      </c>
      <c r="E426" t="s">
        <v>64</v>
      </c>
      <c r="F426">
        <v>51</v>
      </c>
      <c r="G426" s="1">
        <v>43803</v>
      </c>
      <c r="I426">
        <v>184.5</v>
      </c>
      <c r="J426">
        <v>-2</v>
      </c>
    </row>
    <row r="427" spans="1:10" x14ac:dyDescent="0.25">
      <c r="A427">
        <v>12230</v>
      </c>
      <c r="B427" t="s">
        <v>68</v>
      </c>
      <c r="C427" t="s">
        <v>5287</v>
      </c>
      <c r="D427" t="s">
        <v>5230</v>
      </c>
      <c r="E427">
        <v>297</v>
      </c>
      <c r="F427">
        <v>51</v>
      </c>
      <c r="G427" s="1">
        <v>43803</v>
      </c>
      <c r="H427">
        <v>1</v>
      </c>
      <c r="I427">
        <v>278.39929999999998</v>
      </c>
      <c r="J427">
        <v>-3</v>
      </c>
    </row>
    <row r="428" spans="1:10" x14ac:dyDescent="0.25">
      <c r="A428">
        <v>12229</v>
      </c>
      <c r="B428" t="s">
        <v>37</v>
      </c>
      <c r="C428" t="s">
        <v>38</v>
      </c>
      <c r="D428" t="s">
        <v>5225</v>
      </c>
      <c r="E428">
        <v>2</v>
      </c>
      <c r="F428">
        <v>51</v>
      </c>
      <c r="G428" s="1">
        <v>43803</v>
      </c>
      <c r="H428">
        <v>1</v>
      </c>
      <c r="I428">
        <v>117.7372</v>
      </c>
      <c r="J428">
        <v>-1</v>
      </c>
    </row>
    <row r="429" spans="1:10" x14ac:dyDescent="0.25">
      <c r="A429">
        <v>12229</v>
      </c>
      <c r="B429" t="s">
        <v>137</v>
      </c>
      <c r="C429" t="s">
        <v>138</v>
      </c>
      <c r="D429" t="s">
        <v>5237</v>
      </c>
      <c r="E429">
        <v>2</v>
      </c>
      <c r="F429">
        <v>51</v>
      </c>
      <c r="G429" s="1">
        <v>43803</v>
      </c>
      <c r="H429">
        <v>1</v>
      </c>
      <c r="I429">
        <v>14.642899999999999</v>
      </c>
      <c r="J429">
        <v>-1</v>
      </c>
    </row>
    <row r="430" spans="1:10" x14ac:dyDescent="0.25">
      <c r="A430">
        <v>12229</v>
      </c>
      <c r="B430" t="s">
        <v>852</v>
      </c>
      <c r="C430" t="s">
        <v>1755</v>
      </c>
      <c r="D430" t="s">
        <v>5219</v>
      </c>
      <c r="E430">
        <v>2</v>
      </c>
      <c r="F430">
        <v>51</v>
      </c>
      <c r="G430" s="1">
        <v>43803</v>
      </c>
      <c r="H430">
        <v>1</v>
      </c>
      <c r="I430">
        <v>39.8611</v>
      </c>
      <c r="J430">
        <v>-5</v>
      </c>
    </row>
    <row r="431" spans="1:10" x14ac:dyDescent="0.25">
      <c r="A431">
        <v>12228</v>
      </c>
      <c r="B431" t="s">
        <v>31</v>
      </c>
      <c r="C431" t="s">
        <v>5172</v>
      </c>
      <c r="D431" t="s">
        <v>5252</v>
      </c>
      <c r="E431">
        <v>2</v>
      </c>
      <c r="F431">
        <v>51</v>
      </c>
      <c r="G431" s="1">
        <v>43803</v>
      </c>
      <c r="H431">
        <v>1</v>
      </c>
      <c r="I431">
        <v>224.13329999999999</v>
      </c>
      <c r="J431">
        <v>-5</v>
      </c>
    </row>
    <row r="432" spans="1:10" x14ac:dyDescent="0.25">
      <c r="A432">
        <v>12228</v>
      </c>
      <c r="B432" t="s">
        <v>155</v>
      </c>
      <c r="C432" t="s">
        <v>156</v>
      </c>
      <c r="D432" t="s">
        <v>5218</v>
      </c>
      <c r="E432">
        <v>2</v>
      </c>
      <c r="F432">
        <v>51</v>
      </c>
      <c r="G432" s="1">
        <v>43803</v>
      </c>
      <c r="H432">
        <v>1</v>
      </c>
      <c r="I432">
        <v>187.72470000000001</v>
      </c>
      <c r="J432">
        <v>-2</v>
      </c>
    </row>
    <row r="433" spans="1:10" x14ac:dyDescent="0.25">
      <c r="A433">
        <v>12228</v>
      </c>
      <c r="B433" t="s">
        <v>5229</v>
      </c>
      <c r="C433" t="s">
        <v>5277</v>
      </c>
      <c r="D433" t="s">
        <v>5278</v>
      </c>
      <c r="E433">
        <v>2</v>
      </c>
      <c r="F433">
        <v>51</v>
      </c>
      <c r="G433" s="1">
        <v>43803</v>
      </c>
      <c r="H433">
        <v>1</v>
      </c>
      <c r="I433">
        <v>190</v>
      </c>
      <c r="J433">
        <v>-1</v>
      </c>
    </row>
    <row r="434" spans="1:10" x14ac:dyDescent="0.25">
      <c r="A434">
        <v>12227</v>
      </c>
      <c r="B434" t="s">
        <v>37</v>
      </c>
      <c r="C434" t="s">
        <v>38</v>
      </c>
      <c r="D434" t="s">
        <v>5225</v>
      </c>
      <c r="E434">
        <v>68</v>
      </c>
      <c r="F434">
        <v>51</v>
      </c>
      <c r="G434" s="1">
        <v>43803</v>
      </c>
      <c r="H434">
        <v>1</v>
      </c>
      <c r="I434">
        <v>122.1524</v>
      </c>
      <c r="J434">
        <v>-1</v>
      </c>
    </row>
    <row r="435" spans="1:10" x14ac:dyDescent="0.25">
      <c r="A435">
        <v>12227</v>
      </c>
      <c r="B435" t="s">
        <v>406</v>
      </c>
      <c r="C435" t="s">
        <v>407</v>
      </c>
      <c r="D435" t="s">
        <v>5239</v>
      </c>
      <c r="E435">
        <v>68</v>
      </c>
      <c r="F435">
        <v>51</v>
      </c>
      <c r="G435" s="1">
        <v>43803</v>
      </c>
      <c r="H435">
        <v>1</v>
      </c>
      <c r="I435">
        <v>20.5</v>
      </c>
      <c r="J435">
        <v>-1</v>
      </c>
    </row>
    <row r="436" spans="1:10" x14ac:dyDescent="0.25">
      <c r="A436">
        <v>12227</v>
      </c>
      <c r="B436" t="s">
        <v>42</v>
      </c>
      <c r="C436" t="s">
        <v>43</v>
      </c>
      <c r="D436" t="s">
        <v>5225</v>
      </c>
      <c r="E436">
        <v>68</v>
      </c>
      <c r="F436">
        <v>51</v>
      </c>
      <c r="G436" s="1">
        <v>43803</v>
      </c>
      <c r="H436">
        <v>1</v>
      </c>
      <c r="I436">
        <v>25</v>
      </c>
      <c r="J436">
        <v>-2</v>
      </c>
    </row>
    <row r="437" spans="1:10" x14ac:dyDescent="0.25">
      <c r="A437">
        <v>12227</v>
      </c>
      <c r="B437" t="s">
        <v>145</v>
      </c>
      <c r="C437" t="s">
        <v>146</v>
      </c>
      <c r="D437" t="s">
        <v>5237</v>
      </c>
      <c r="E437">
        <v>68</v>
      </c>
      <c r="F437">
        <v>51</v>
      </c>
      <c r="G437" s="1">
        <v>43803</v>
      </c>
      <c r="H437">
        <v>1</v>
      </c>
      <c r="I437">
        <v>15.517300000000001</v>
      </c>
      <c r="J437">
        <v>-2</v>
      </c>
    </row>
    <row r="438" spans="1:10" x14ac:dyDescent="0.25">
      <c r="A438">
        <v>12226</v>
      </c>
      <c r="B438" t="s">
        <v>978</v>
      </c>
      <c r="C438" t="s">
        <v>979</v>
      </c>
      <c r="D438" t="s">
        <v>5233</v>
      </c>
      <c r="E438">
        <v>119</v>
      </c>
      <c r="F438">
        <v>51</v>
      </c>
      <c r="G438" s="1">
        <v>43803</v>
      </c>
      <c r="H438">
        <v>1</v>
      </c>
      <c r="I438">
        <v>109.0538</v>
      </c>
      <c r="J438">
        <v>-1</v>
      </c>
    </row>
    <row r="439" spans="1:10" x14ac:dyDescent="0.25">
      <c r="A439">
        <v>12226</v>
      </c>
      <c r="B439" t="s">
        <v>5178</v>
      </c>
      <c r="C439" t="s">
        <v>5179</v>
      </c>
      <c r="D439" t="s">
        <v>5233</v>
      </c>
      <c r="E439">
        <v>119</v>
      </c>
      <c r="F439">
        <v>51</v>
      </c>
      <c r="G439" s="1">
        <v>43803</v>
      </c>
      <c r="H439">
        <v>1</v>
      </c>
      <c r="I439">
        <v>180</v>
      </c>
      <c r="J439">
        <v>-1</v>
      </c>
    </row>
    <row r="440" spans="1:10" x14ac:dyDescent="0.25">
      <c r="A440">
        <v>12225</v>
      </c>
      <c r="B440" t="s">
        <v>137</v>
      </c>
      <c r="C440" t="s">
        <v>138</v>
      </c>
      <c r="D440" t="s">
        <v>5237</v>
      </c>
      <c r="E440">
        <v>4</v>
      </c>
      <c r="F440">
        <v>51</v>
      </c>
      <c r="G440" s="1">
        <v>43803</v>
      </c>
      <c r="H440">
        <v>1</v>
      </c>
      <c r="I440">
        <v>14.642899999999999</v>
      </c>
      <c r="J440">
        <v>-3</v>
      </c>
    </row>
    <row r="441" spans="1:10" x14ac:dyDescent="0.25">
      <c r="A441">
        <v>12225</v>
      </c>
      <c r="B441" t="s">
        <v>391</v>
      </c>
      <c r="C441" t="s">
        <v>392</v>
      </c>
      <c r="D441" t="s">
        <v>5239</v>
      </c>
      <c r="E441">
        <v>4</v>
      </c>
      <c r="F441">
        <v>51</v>
      </c>
      <c r="G441" s="1">
        <v>43803</v>
      </c>
      <c r="H441">
        <v>1</v>
      </c>
      <c r="I441">
        <v>31.0063</v>
      </c>
      <c r="J441">
        <v>-2</v>
      </c>
    </row>
    <row r="442" spans="1:10" x14ac:dyDescent="0.25">
      <c r="A442">
        <v>12225</v>
      </c>
      <c r="B442" t="s">
        <v>5178</v>
      </c>
      <c r="C442" t="s">
        <v>5179</v>
      </c>
      <c r="D442" t="s">
        <v>5233</v>
      </c>
      <c r="E442">
        <v>4</v>
      </c>
      <c r="F442">
        <v>51</v>
      </c>
      <c r="G442" s="1">
        <v>43803</v>
      </c>
      <c r="H442">
        <v>1</v>
      </c>
      <c r="I442">
        <v>160</v>
      </c>
      <c r="J442">
        <v>-4</v>
      </c>
    </row>
    <row r="443" spans="1:10" x14ac:dyDescent="0.25">
      <c r="A443">
        <v>12224</v>
      </c>
      <c r="B443" t="s">
        <v>978</v>
      </c>
      <c r="C443" t="s">
        <v>979</v>
      </c>
      <c r="D443" t="s">
        <v>5233</v>
      </c>
      <c r="E443" t="s">
        <v>64</v>
      </c>
      <c r="F443">
        <v>51</v>
      </c>
      <c r="G443" s="1">
        <v>43803</v>
      </c>
      <c r="I443">
        <v>205</v>
      </c>
      <c r="J443">
        <v>-1</v>
      </c>
    </row>
    <row r="444" spans="1:10" x14ac:dyDescent="0.25">
      <c r="A444">
        <v>12223</v>
      </c>
      <c r="B444" t="s">
        <v>978</v>
      </c>
      <c r="C444" t="s">
        <v>979</v>
      </c>
      <c r="D444" t="s">
        <v>5233</v>
      </c>
      <c r="E444">
        <v>86</v>
      </c>
      <c r="F444">
        <v>51</v>
      </c>
      <c r="G444" s="1">
        <v>43803</v>
      </c>
      <c r="H444">
        <v>1</v>
      </c>
      <c r="I444">
        <v>109.0538</v>
      </c>
      <c r="J444">
        <v>-1</v>
      </c>
    </row>
    <row r="445" spans="1:10" x14ac:dyDescent="0.25">
      <c r="A445">
        <v>12222</v>
      </c>
      <c r="B445" t="s">
        <v>978</v>
      </c>
      <c r="C445" t="s">
        <v>979</v>
      </c>
      <c r="D445" t="s">
        <v>5233</v>
      </c>
      <c r="E445" t="s">
        <v>64</v>
      </c>
      <c r="F445">
        <v>51</v>
      </c>
      <c r="G445" s="1">
        <v>43803</v>
      </c>
      <c r="I445">
        <v>205</v>
      </c>
      <c r="J445">
        <v>-2</v>
      </c>
    </row>
    <row r="446" spans="1:10" x14ac:dyDescent="0.25">
      <c r="A446">
        <v>12221</v>
      </c>
      <c r="B446" t="s">
        <v>5364</v>
      </c>
      <c r="C446" t="s">
        <v>5365</v>
      </c>
      <c r="D446" t="s">
        <v>5235</v>
      </c>
      <c r="E446">
        <v>55</v>
      </c>
      <c r="F446">
        <v>51</v>
      </c>
      <c r="G446" s="1">
        <v>43803</v>
      </c>
      <c r="H446">
        <v>1</v>
      </c>
      <c r="I446">
        <v>84.87</v>
      </c>
      <c r="J446">
        <v>-2</v>
      </c>
    </row>
    <row r="447" spans="1:10" x14ac:dyDescent="0.25">
      <c r="A447">
        <v>12221</v>
      </c>
      <c r="B447" t="s">
        <v>5366</v>
      </c>
      <c r="C447" t="s">
        <v>5367</v>
      </c>
      <c r="D447" t="s">
        <v>5235</v>
      </c>
      <c r="E447">
        <v>55</v>
      </c>
      <c r="F447">
        <v>51</v>
      </c>
      <c r="G447" s="1">
        <v>43803</v>
      </c>
      <c r="H447">
        <v>1</v>
      </c>
      <c r="I447">
        <v>84.87</v>
      </c>
      <c r="J447">
        <v>-2</v>
      </c>
    </row>
    <row r="448" spans="1:10" x14ac:dyDescent="0.25">
      <c r="A448">
        <v>12221</v>
      </c>
      <c r="B448" t="s">
        <v>5368</v>
      </c>
      <c r="C448" t="s">
        <v>5369</v>
      </c>
      <c r="D448" t="s">
        <v>5235</v>
      </c>
      <c r="E448">
        <v>55</v>
      </c>
      <c r="F448">
        <v>51</v>
      </c>
      <c r="G448" s="1">
        <v>43803</v>
      </c>
      <c r="H448">
        <v>1</v>
      </c>
      <c r="I448">
        <v>84.87</v>
      </c>
      <c r="J448">
        <v>-2</v>
      </c>
    </row>
    <row r="449" spans="1:10" x14ac:dyDescent="0.25">
      <c r="A449">
        <v>12221</v>
      </c>
      <c r="B449" t="s">
        <v>5370</v>
      </c>
      <c r="C449" t="s">
        <v>5371</v>
      </c>
      <c r="D449" t="s">
        <v>5235</v>
      </c>
      <c r="E449">
        <v>55</v>
      </c>
      <c r="F449">
        <v>51</v>
      </c>
      <c r="G449" s="1">
        <v>43803</v>
      </c>
      <c r="H449">
        <v>1</v>
      </c>
      <c r="I449">
        <v>84.87</v>
      </c>
      <c r="J449">
        <v>-2</v>
      </c>
    </row>
    <row r="450" spans="1:10" x14ac:dyDescent="0.25">
      <c r="A450">
        <v>12220</v>
      </c>
      <c r="B450" t="s">
        <v>252</v>
      </c>
      <c r="C450" t="s">
        <v>253</v>
      </c>
      <c r="D450" t="s">
        <v>5257</v>
      </c>
      <c r="E450">
        <v>86</v>
      </c>
      <c r="F450">
        <v>51</v>
      </c>
      <c r="G450" s="1">
        <v>43802</v>
      </c>
      <c r="H450">
        <v>1</v>
      </c>
      <c r="I450">
        <v>173.55109999999999</v>
      </c>
      <c r="J450">
        <v>-3</v>
      </c>
    </row>
    <row r="451" spans="1:10" x14ac:dyDescent="0.25">
      <c r="A451">
        <v>12220</v>
      </c>
      <c r="B451" t="s">
        <v>5154</v>
      </c>
      <c r="C451" t="s">
        <v>5155</v>
      </c>
      <c r="D451" t="s">
        <v>5243</v>
      </c>
      <c r="E451">
        <v>86</v>
      </c>
      <c r="F451">
        <v>51</v>
      </c>
      <c r="G451" s="1">
        <v>43802</v>
      </c>
      <c r="H451">
        <v>1</v>
      </c>
      <c r="I451">
        <v>24.9998</v>
      </c>
      <c r="J451">
        <v>-3</v>
      </c>
    </row>
    <row r="452" spans="1:10" x14ac:dyDescent="0.25">
      <c r="A452">
        <v>12220</v>
      </c>
      <c r="B452" t="s">
        <v>5151</v>
      </c>
      <c r="C452" t="s">
        <v>5221</v>
      </c>
      <c r="D452" t="s">
        <v>5243</v>
      </c>
      <c r="E452">
        <v>86</v>
      </c>
      <c r="F452">
        <v>51</v>
      </c>
      <c r="G452" s="1">
        <v>43802</v>
      </c>
      <c r="H452">
        <v>1</v>
      </c>
      <c r="I452">
        <v>24.9998</v>
      </c>
      <c r="J452">
        <v>-3</v>
      </c>
    </row>
    <row r="453" spans="1:10" x14ac:dyDescent="0.25">
      <c r="A453">
        <v>12220</v>
      </c>
      <c r="B453" t="s">
        <v>5156</v>
      </c>
      <c r="C453" t="s">
        <v>5157</v>
      </c>
      <c r="D453" t="s">
        <v>5243</v>
      </c>
      <c r="E453">
        <v>86</v>
      </c>
      <c r="F453">
        <v>51</v>
      </c>
      <c r="G453" s="1">
        <v>43802</v>
      </c>
      <c r="H453">
        <v>1</v>
      </c>
      <c r="I453">
        <v>24.9998</v>
      </c>
      <c r="J453">
        <v>-3</v>
      </c>
    </row>
    <row r="454" spans="1:10" x14ac:dyDescent="0.25">
      <c r="A454">
        <v>12220</v>
      </c>
      <c r="B454" t="s">
        <v>829</v>
      </c>
      <c r="C454" t="s">
        <v>170</v>
      </c>
      <c r="D454" t="s">
        <v>5233</v>
      </c>
      <c r="E454">
        <v>86</v>
      </c>
      <c r="F454">
        <v>51</v>
      </c>
      <c r="G454" s="1">
        <v>43802</v>
      </c>
      <c r="H454">
        <v>1</v>
      </c>
      <c r="I454">
        <v>109.0538</v>
      </c>
      <c r="J454">
        <v>-5</v>
      </c>
    </row>
    <row r="455" spans="1:10" x14ac:dyDescent="0.25">
      <c r="A455">
        <v>12219</v>
      </c>
      <c r="B455" t="s">
        <v>978</v>
      </c>
      <c r="C455" t="s">
        <v>979</v>
      </c>
      <c r="D455" t="s">
        <v>5233</v>
      </c>
      <c r="E455">
        <v>73</v>
      </c>
      <c r="F455">
        <v>51</v>
      </c>
      <c r="G455" s="1">
        <v>43802</v>
      </c>
      <c r="H455">
        <v>1</v>
      </c>
      <c r="I455">
        <v>109.0538</v>
      </c>
      <c r="J455">
        <v>-1</v>
      </c>
    </row>
    <row r="456" spans="1:10" x14ac:dyDescent="0.25">
      <c r="A456">
        <v>12219</v>
      </c>
      <c r="B456" t="s">
        <v>68</v>
      </c>
      <c r="C456" t="s">
        <v>5287</v>
      </c>
      <c r="D456" t="s">
        <v>5230</v>
      </c>
      <c r="E456">
        <v>73</v>
      </c>
      <c r="F456">
        <v>51</v>
      </c>
      <c r="G456" s="1">
        <v>43802</v>
      </c>
      <c r="H456">
        <v>1</v>
      </c>
      <c r="I456">
        <v>278.39929999999998</v>
      </c>
      <c r="J456">
        <v>-2</v>
      </c>
    </row>
    <row r="457" spans="1:10" x14ac:dyDescent="0.25">
      <c r="A457">
        <v>12218</v>
      </c>
      <c r="B457" t="s">
        <v>491</v>
      </c>
      <c r="C457" t="s">
        <v>492</v>
      </c>
      <c r="D457" t="s">
        <v>5235</v>
      </c>
      <c r="E457">
        <v>303</v>
      </c>
      <c r="F457">
        <v>51</v>
      </c>
      <c r="G457" s="1">
        <v>43802</v>
      </c>
      <c r="H457">
        <v>1</v>
      </c>
      <c r="I457">
        <v>250</v>
      </c>
      <c r="J457">
        <v>-2</v>
      </c>
    </row>
    <row r="458" spans="1:10" x14ac:dyDescent="0.25">
      <c r="A458">
        <v>12218</v>
      </c>
      <c r="B458" t="s">
        <v>5000</v>
      </c>
      <c r="C458" t="s">
        <v>5001</v>
      </c>
      <c r="D458" t="s">
        <v>5235</v>
      </c>
      <c r="E458">
        <v>303</v>
      </c>
      <c r="F458">
        <v>51</v>
      </c>
      <c r="G458" s="1">
        <v>43802</v>
      </c>
      <c r="H458">
        <v>1</v>
      </c>
      <c r="I458">
        <v>337.56119999999999</v>
      </c>
      <c r="J458">
        <v>-2</v>
      </c>
    </row>
    <row r="459" spans="1:10" x14ac:dyDescent="0.25">
      <c r="A459">
        <v>12218</v>
      </c>
      <c r="B459" t="s">
        <v>4998</v>
      </c>
      <c r="C459" t="s">
        <v>4999</v>
      </c>
      <c r="D459" t="s">
        <v>5235</v>
      </c>
      <c r="E459">
        <v>303</v>
      </c>
      <c r="F459">
        <v>51</v>
      </c>
      <c r="G459" s="1">
        <v>43802</v>
      </c>
      <c r="H459">
        <v>1</v>
      </c>
      <c r="I459">
        <v>358.60860000000002</v>
      </c>
      <c r="J459">
        <v>-2</v>
      </c>
    </row>
    <row r="460" spans="1:10" x14ac:dyDescent="0.25">
      <c r="A460">
        <v>12217</v>
      </c>
      <c r="B460" t="s">
        <v>31</v>
      </c>
      <c r="C460" t="s">
        <v>5172</v>
      </c>
      <c r="D460" t="s">
        <v>5252</v>
      </c>
      <c r="E460">
        <v>39</v>
      </c>
      <c r="F460">
        <v>51</v>
      </c>
      <c r="G460" s="1">
        <v>43802</v>
      </c>
      <c r="H460">
        <v>1</v>
      </c>
      <c r="I460">
        <v>243.03620000000001</v>
      </c>
      <c r="J460">
        <v>-2</v>
      </c>
    </row>
    <row r="461" spans="1:10" x14ac:dyDescent="0.25">
      <c r="A461">
        <v>12217</v>
      </c>
      <c r="B461" t="s">
        <v>315</v>
      </c>
      <c r="C461" t="s">
        <v>316</v>
      </c>
      <c r="D461" t="s">
        <v>5232</v>
      </c>
      <c r="E461">
        <v>39</v>
      </c>
      <c r="F461">
        <v>51</v>
      </c>
      <c r="G461" s="1">
        <v>43802</v>
      </c>
      <c r="H461">
        <v>1</v>
      </c>
      <c r="I461">
        <v>115.86969999999999</v>
      </c>
      <c r="J461">
        <v>-6</v>
      </c>
    </row>
    <row r="462" spans="1:10" x14ac:dyDescent="0.25">
      <c r="A462">
        <v>12216</v>
      </c>
      <c r="B462" t="s">
        <v>829</v>
      </c>
      <c r="C462" t="s">
        <v>170</v>
      </c>
      <c r="D462" t="s">
        <v>5233</v>
      </c>
      <c r="E462">
        <v>187</v>
      </c>
      <c r="F462">
        <v>51</v>
      </c>
      <c r="G462" s="1">
        <v>43802</v>
      </c>
      <c r="H462">
        <v>1</v>
      </c>
      <c r="I462">
        <v>109.0538</v>
      </c>
      <c r="J462">
        <v>-1</v>
      </c>
    </row>
    <row r="463" spans="1:10" x14ac:dyDescent="0.25">
      <c r="A463">
        <v>12215</v>
      </c>
      <c r="B463" t="s">
        <v>252</v>
      </c>
      <c r="C463" t="s">
        <v>253</v>
      </c>
      <c r="D463" t="s">
        <v>5257</v>
      </c>
      <c r="E463" t="s">
        <v>64</v>
      </c>
      <c r="F463">
        <v>51</v>
      </c>
      <c r="G463" s="1">
        <v>43802</v>
      </c>
      <c r="I463">
        <v>229.08750000000001</v>
      </c>
      <c r="J463">
        <v>-1</v>
      </c>
    </row>
    <row r="464" spans="1:10" x14ac:dyDescent="0.25">
      <c r="A464">
        <v>12214</v>
      </c>
      <c r="B464" t="s">
        <v>68</v>
      </c>
      <c r="C464" t="s">
        <v>5287</v>
      </c>
      <c r="D464" t="s">
        <v>5230</v>
      </c>
      <c r="E464">
        <v>71</v>
      </c>
      <c r="F464">
        <v>51</v>
      </c>
      <c r="G464" s="1">
        <v>43802</v>
      </c>
      <c r="H464">
        <v>1</v>
      </c>
      <c r="I464">
        <v>278.39929999999998</v>
      </c>
      <c r="J464">
        <v>-3</v>
      </c>
    </row>
    <row r="465" spans="1:10" x14ac:dyDescent="0.25">
      <c r="A465">
        <v>12213</v>
      </c>
      <c r="B465" t="s">
        <v>829</v>
      </c>
      <c r="C465" t="s">
        <v>170</v>
      </c>
      <c r="D465" t="s">
        <v>5233</v>
      </c>
      <c r="E465">
        <v>31</v>
      </c>
      <c r="F465">
        <v>51</v>
      </c>
      <c r="G465" s="1">
        <v>43802</v>
      </c>
      <c r="H465">
        <v>1</v>
      </c>
      <c r="I465">
        <v>109.0538</v>
      </c>
      <c r="J465">
        <v>-1</v>
      </c>
    </row>
    <row r="466" spans="1:10" x14ac:dyDescent="0.25">
      <c r="A466">
        <v>12213</v>
      </c>
      <c r="B466" t="s">
        <v>978</v>
      </c>
      <c r="C466" t="s">
        <v>979</v>
      </c>
      <c r="D466" t="s">
        <v>5233</v>
      </c>
      <c r="E466">
        <v>31</v>
      </c>
      <c r="F466">
        <v>51</v>
      </c>
      <c r="G466" s="1">
        <v>43802</v>
      </c>
      <c r="H466">
        <v>1</v>
      </c>
      <c r="I466">
        <v>109.0538</v>
      </c>
      <c r="J466">
        <v>-3</v>
      </c>
    </row>
    <row r="467" spans="1:10" x14ac:dyDescent="0.25">
      <c r="A467">
        <v>12213</v>
      </c>
      <c r="B467" t="s">
        <v>252</v>
      </c>
      <c r="C467" t="s">
        <v>253</v>
      </c>
      <c r="D467" t="s">
        <v>5257</v>
      </c>
      <c r="E467">
        <v>31</v>
      </c>
      <c r="F467">
        <v>51</v>
      </c>
      <c r="G467" s="1">
        <v>43802</v>
      </c>
      <c r="H467">
        <v>1</v>
      </c>
      <c r="I467">
        <v>173.55109999999999</v>
      </c>
      <c r="J467">
        <v>-1</v>
      </c>
    </row>
    <row r="468" spans="1:10" x14ac:dyDescent="0.25">
      <c r="A468">
        <v>12212</v>
      </c>
      <c r="B468" t="s">
        <v>207</v>
      </c>
      <c r="C468" t="s">
        <v>208</v>
      </c>
      <c r="D468" t="s">
        <v>5233</v>
      </c>
      <c r="E468">
        <v>135</v>
      </c>
      <c r="F468">
        <v>51</v>
      </c>
      <c r="G468" s="1">
        <v>43802</v>
      </c>
      <c r="H468">
        <v>1</v>
      </c>
      <c r="I468">
        <v>181.41730000000001</v>
      </c>
      <c r="J468">
        <v>-1</v>
      </c>
    </row>
    <row r="469" spans="1:10" x14ac:dyDescent="0.25">
      <c r="A469">
        <v>12212</v>
      </c>
      <c r="B469" t="s">
        <v>173</v>
      </c>
      <c r="C469" t="s">
        <v>174</v>
      </c>
      <c r="D469" t="s">
        <v>5233</v>
      </c>
      <c r="E469">
        <v>135</v>
      </c>
      <c r="F469">
        <v>51</v>
      </c>
      <c r="G469" s="1">
        <v>43802</v>
      </c>
      <c r="H469">
        <v>1</v>
      </c>
      <c r="I469">
        <v>139.7252</v>
      </c>
      <c r="J469">
        <v>-2</v>
      </c>
    </row>
    <row r="470" spans="1:10" x14ac:dyDescent="0.25">
      <c r="A470">
        <v>12212</v>
      </c>
      <c r="B470" t="s">
        <v>415</v>
      </c>
      <c r="C470" t="s">
        <v>416</v>
      </c>
      <c r="D470" t="s">
        <v>5233</v>
      </c>
      <c r="E470">
        <v>135</v>
      </c>
      <c r="F470">
        <v>51</v>
      </c>
      <c r="G470" s="1">
        <v>43802</v>
      </c>
      <c r="H470">
        <v>1</v>
      </c>
      <c r="I470">
        <v>292.31920000000002</v>
      </c>
      <c r="J470">
        <v>-2</v>
      </c>
    </row>
    <row r="471" spans="1:10" x14ac:dyDescent="0.25">
      <c r="A471">
        <v>12211</v>
      </c>
      <c r="B471" t="s">
        <v>948</v>
      </c>
      <c r="C471" t="s">
        <v>949</v>
      </c>
      <c r="D471" t="s">
        <v>5243</v>
      </c>
      <c r="E471">
        <v>211</v>
      </c>
      <c r="F471">
        <v>51</v>
      </c>
      <c r="G471" s="1">
        <v>43802</v>
      </c>
      <c r="H471">
        <v>1</v>
      </c>
      <c r="I471">
        <v>120.19</v>
      </c>
      <c r="J471">
        <v>-1</v>
      </c>
    </row>
    <row r="472" spans="1:10" x14ac:dyDescent="0.25">
      <c r="A472">
        <v>12211</v>
      </c>
      <c r="B472" t="s">
        <v>950</v>
      </c>
      <c r="C472" t="s">
        <v>951</v>
      </c>
      <c r="D472" t="s">
        <v>5243</v>
      </c>
      <c r="E472">
        <v>211</v>
      </c>
      <c r="F472">
        <v>51</v>
      </c>
      <c r="G472" s="1">
        <v>43802</v>
      </c>
      <c r="H472">
        <v>1</v>
      </c>
      <c r="I472">
        <v>120.19</v>
      </c>
      <c r="J472">
        <v>-1</v>
      </c>
    </row>
    <row r="473" spans="1:10" x14ac:dyDescent="0.25">
      <c r="A473">
        <v>12211</v>
      </c>
      <c r="B473" t="s">
        <v>596</v>
      </c>
      <c r="C473" t="s">
        <v>597</v>
      </c>
      <c r="D473" t="s">
        <v>5243</v>
      </c>
      <c r="E473">
        <v>211</v>
      </c>
      <c r="F473">
        <v>51</v>
      </c>
      <c r="G473" s="1">
        <v>43802</v>
      </c>
      <c r="H473">
        <v>1</v>
      </c>
      <c r="I473">
        <v>120.19</v>
      </c>
      <c r="J473">
        <v>-1</v>
      </c>
    </row>
    <row r="474" spans="1:10" x14ac:dyDescent="0.25">
      <c r="A474">
        <v>12211</v>
      </c>
      <c r="B474" t="s">
        <v>952</v>
      </c>
      <c r="C474" t="s">
        <v>953</v>
      </c>
      <c r="D474" t="s">
        <v>5243</v>
      </c>
      <c r="E474">
        <v>211</v>
      </c>
      <c r="F474">
        <v>51</v>
      </c>
      <c r="G474" s="1">
        <v>43802</v>
      </c>
      <c r="H474">
        <v>1</v>
      </c>
      <c r="I474">
        <v>120.19</v>
      </c>
      <c r="J474">
        <v>-1</v>
      </c>
    </row>
    <row r="475" spans="1:10" x14ac:dyDescent="0.25">
      <c r="A475">
        <v>12210</v>
      </c>
      <c r="B475" t="s">
        <v>5390</v>
      </c>
      <c r="C475" t="s">
        <v>5391</v>
      </c>
      <c r="D475" t="s">
        <v>5375</v>
      </c>
      <c r="E475" t="s">
        <v>64</v>
      </c>
      <c r="F475">
        <v>51</v>
      </c>
      <c r="G475" s="1">
        <v>43802</v>
      </c>
      <c r="I475">
        <v>61.5</v>
      </c>
      <c r="J475">
        <v>-1</v>
      </c>
    </row>
    <row r="476" spans="1:10" x14ac:dyDescent="0.25">
      <c r="A476">
        <v>12210</v>
      </c>
      <c r="B476" t="s">
        <v>5373</v>
      </c>
      <c r="C476" t="s">
        <v>5374</v>
      </c>
      <c r="D476" t="s">
        <v>5375</v>
      </c>
      <c r="E476" t="s">
        <v>64</v>
      </c>
      <c r="F476">
        <v>51</v>
      </c>
      <c r="G476" s="1">
        <v>43802</v>
      </c>
      <c r="I476">
        <v>61.5</v>
      </c>
      <c r="J476">
        <v>-1</v>
      </c>
    </row>
    <row r="477" spans="1:10" x14ac:dyDescent="0.25">
      <c r="A477">
        <v>12210</v>
      </c>
      <c r="B477" t="s">
        <v>5392</v>
      </c>
      <c r="C477" t="s">
        <v>5393</v>
      </c>
      <c r="D477" t="s">
        <v>5375</v>
      </c>
      <c r="E477" t="s">
        <v>64</v>
      </c>
      <c r="F477">
        <v>51</v>
      </c>
      <c r="G477" s="1">
        <v>43802</v>
      </c>
      <c r="I477">
        <v>61.5</v>
      </c>
      <c r="J477">
        <v>-1</v>
      </c>
    </row>
    <row r="478" spans="1:10" x14ac:dyDescent="0.25">
      <c r="A478">
        <v>12209</v>
      </c>
      <c r="B478" t="s">
        <v>209</v>
      </c>
      <c r="C478" t="s">
        <v>599</v>
      </c>
      <c r="D478" t="s">
        <v>5250</v>
      </c>
      <c r="E478">
        <v>53</v>
      </c>
      <c r="F478">
        <v>51</v>
      </c>
      <c r="G478" s="1">
        <v>43802</v>
      </c>
      <c r="H478">
        <v>1</v>
      </c>
      <c r="I478">
        <v>39.291699999999999</v>
      </c>
      <c r="J478">
        <v>-2</v>
      </c>
    </row>
    <row r="479" spans="1:10" x14ac:dyDescent="0.25">
      <c r="A479">
        <v>12209</v>
      </c>
      <c r="B479" t="s">
        <v>210</v>
      </c>
      <c r="C479" t="s">
        <v>5264</v>
      </c>
      <c r="D479" t="s">
        <v>5265</v>
      </c>
      <c r="E479">
        <v>53</v>
      </c>
      <c r="F479">
        <v>51</v>
      </c>
      <c r="G479" s="1">
        <v>43802</v>
      </c>
      <c r="H479">
        <v>1</v>
      </c>
      <c r="I479">
        <v>102.23180000000001</v>
      </c>
      <c r="J479">
        <v>-2</v>
      </c>
    </row>
    <row r="480" spans="1:10" x14ac:dyDescent="0.25">
      <c r="A480">
        <v>12208</v>
      </c>
      <c r="B480" t="s">
        <v>490</v>
      </c>
      <c r="C480" t="s">
        <v>754</v>
      </c>
      <c r="D480" t="s">
        <v>5233</v>
      </c>
      <c r="E480">
        <v>315</v>
      </c>
      <c r="F480">
        <v>51</v>
      </c>
      <c r="G480" s="1">
        <v>43801</v>
      </c>
      <c r="H480">
        <v>1</v>
      </c>
      <c r="I480">
        <v>106.47669999999999</v>
      </c>
      <c r="J480">
        <v>-3</v>
      </c>
    </row>
    <row r="481" spans="1:10" x14ac:dyDescent="0.25">
      <c r="A481">
        <v>12208</v>
      </c>
      <c r="B481" t="s">
        <v>254</v>
      </c>
      <c r="C481" t="s">
        <v>255</v>
      </c>
      <c r="D481" t="s">
        <v>5233</v>
      </c>
      <c r="E481">
        <v>315</v>
      </c>
      <c r="F481">
        <v>51</v>
      </c>
      <c r="G481" s="1">
        <v>43801</v>
      </c>
      <c r="H481">
        <v>1</v>
      </c>
      <c r="I481">
        <v>200.39320000000001</v>
      </c>
      <c r="J481">
        <v>-1</v>
      </c>
    </row>
    <row r="482" spans="1:10" x14ac:dyDescent="0.25">
      <c r="A482">
        <v>12208</v>
      </c>
      <c r="B482" t="s">
        <v>220</v>
      </c>
      <c r="C482" t="s">
        <v>221</v>
      </c>
      <c r="D482" t="s">
        <v>5233</v>
      </c>
      <c r="E482">
        <v>315</v>
      </c>
      <c r="F482">
        <v>51</v>
      </c>
      <c r="G482" s="1">
        <v>43801</v>
      </c>
      <c r="H482">
        <v>1</v>
      </c>
      <c r="I482">
        <v>200.39320000000001</v>
      </c>
      <c r="J482">
        <v>-1</v>
      </c>
    </row>
    <row r="483" spans="1:10" x14ac:dyDescent="0.25">
      <c r="A483">
        <v>12208</v>
      </c>
      <c r="B483" t="s">
        <v>256</v>
      </c>
      <c r="C483" t="s">
        <v>257</v>
      </c>
      <c r="D483" t="s">
        <v>5233</v>
      </c>
      <c r="E483">
        <v>315</v>
      </c>
      <c r="F483">
        <v>51</v>
      </c>
      <c r="G483" s="1">
        <v>43801</v>
      </c>
      <c r="H483">
        <v>1</v>
      </c>
      <c r="I483">
        <v>200.39320000000001</v>
      </c>
      <c r="J483">
        <v>-1</v>
      </c>
    </row>
    <row r="484" spans="1:10" x14ac:dyDescent="0.25">
      <c r="A484">
        <v>12208</v>
      </c>
      <c r="B484" t="s">
        <v>258</v>
      </c>
      <c r="C484" t="s">
        <v>259</v>
      </c>
      <c r="D484" t="s">
        <v>5233</v>
      </c>
      <c r="E484">
        <v>315</v>
      </c>
      <c r="F484">
        <v>51</v>
      </c>
      <c r="G484" s="1">
        <v>43801</v>
      </c>
      <c r="H484">
        <v>1</v>
      </c>
      <c r="I484">
        <v>200.39320000000001</v>
      </c>
      <c r="J484">
        <v>-1</v>
      </c>
    </row>
    <row r="485" spans="1:10" x14ac:dyDescent="0.25">
      <c r="A485">
        <v>12208</v>
      </c>
      <c r="B485" t="s">
        <v>315</v>
      </c>
      <c r="C485" t="s">
        <v>316</v>
      </c>
      <c r="D485" t="s">
        <v>5232</v>
      </c>
      <c r="E485">
        <v>315</v>
      </c>
      <c r="F485">
        <v>51</v>
      </c>
      <c r="G485" s="1">
        <v>43801</v>
      </c>
      <c r="H485">
        <v>1</v>
      </c>
      <c r="I485">
        <v>115.86969999999999</v>
      </c>
      <c r="J485">
        <v>-3</v>
      </c>
    </row>
    <row r="486" spans="1:10" x14ac:dyDescent="0.25">
      <c r="A486">
        <v>12207</v>
      </c>
      <c r="B486" t="s">
        <v>68</v>
      </c>
      <c r="C486" t="s">
        <v>5287</v>
      </c>
      <c r="D486" t="s">
        <v>5230</v>
      </c>
      <c r="E486">
        <v>38</v>
      </c>
      <c r="F486">
        <v>51</v>
      </c>
      <c r="G486" s="1">
        <v>43801</v>
      </c>
      <c r="H486">
        <v>1</v>
      </c>
      <c r="I486">
        <v>278.39929999999998</v>
      </c>
      <c r="J486">
        <v>-1</v>
      </c>
    </row>
    <row r="487" spans="1:10" x14ac:dyDescent="0.25">
      <c r="A487">
        <v>12207</v>
      </c>
      <c r="B487" t="s">
        <v>173</v>
      </c>
      <c r="C487" t="s">
        <v>174</v>
      </c>
      <c r="D487" t="s">
        <v>5233</v>
      </c>
      <c r="E487">
        <v>38</v>
      </c>
      <c r="F487">
        <v>51</v>
      </c>
      <c r="G487" s="1">
        <v>43801</v>
      </c>
      <c r="H487">
        <v>1</v>
      </c>
      <c r="I487">
        <v>139.7252</v>
      </c>
      <c r="J487">
        <v>-1</v>
      </c>
    </row>
    <row r="488" spans="1:10" x14ac:dyDescent="0.25">
      <c r="A488">
        <v>12207</v>
      </c>
      <c r="B488" t="s">
        <v>978</v>
      </c>
      <c r="C488" t="s">
        <v>979</v>
      </c>
      <c r="D488" t="s">
        <v>5233</v>
      </c>
      <c r="E488">
        <v>38</v>
      </c>
      <c r="F488">
        <v>51</v>
      </c>
      <c r="G488" s="1">
        <v>43801</v>
      </c>
      <c r="H488">
        <v>1</v>
      </c>
      <c r="I488">
        <v>109.0538</v>
      </c>
      <c r="J488">
        <v>-2</v>
      </c>
    </row>
    <row r="489" spans="1:10" x14ac:dyDescent="0.25">
      <c r="A489">
        <v>12206</v>
      </c>
      <c r="B489" t="s">
        <v>490</v>
      </c>
      <c r="C489" t="s">
        <v>754</v>
      </c>
      <c r="D489" t="s">
        <v>5233</v>
      </c>
      <c r="E489">
        <v>7</v>
      </c>
      <c r="F489">
        <v>51</v>
      </c>
      <c r="G489" s="1">
        <v>43801</v>
      </c>
      <c r="H489">
        <v>1</v>
      </c>
      <c r="I489">
        <v>106.47669999999999</v>
      </c>
      <c r="J489">
        <v>-4</v>
      </c>
    </row>
    <row r="490" spans="1:10" x14ac:dyDescent="0.25">
      <c r="A490">
        <v>12206</v>
      </c>
      <c r="B490" t="s">
        <v>5165</v>
      </c>
      <c r="C490" t="s">
        <v>5258</v>
      </c>
      <c r="D490" t="s">
        <v>5230</v>
      </c>
      <c r="E490">
        <v>7</v>
      </c>
      <c r="F490">
        <v>51</v>
      </c>
      <c r="G490" s="1">
        <v>43801</v>
      </c>
      <c r="H490">
        <v>1</v>
      </c>
      <c r="I490">
        <v>218.20939999999999</v>
      </c>
      <c r="J490">
        <v>-1</v>
      </c>
    </row>
    <row r="491" spans="1:10" x14ac:dyDescent="0.25">
      <c r="A491">
        <v>12206</v>
      </c>
      <c r="B491" t="s">
        <v>829</v>
      </c>
      <c r="C491" t="s">
        <v>170</v>
      </c>
      <c r="D491" t="s">
        <v>5233</v>
      </c>
      <c r="E491">
        <v>7</v>
      </c>
      <c r="F491">
        <v>51</v>
      </c>
      <c r="G491" s="1">
        <v>43801</v>
      </c>
      <c r="H491">
        <v>1</v>
      </c>
      <c r="I491">
        <v>109.0538</v>
      </c>
      <c r="J491">
        <v>-2</v>
      </c>
    </row>
    <row r="492" spans="1:10" x14ac:dyDescent="0.25">
      <c r="A492">
        <v>12206</v>
      </c>
      <c r="B492" t="s">
        <v>978</v>
      </c>
      <c r="C492" t="s">
        <v>979</v>
      </c>
      <c r="D492" t="s">
        <v>5233</v>
      </c>
      <c r="E492">
        <v>7</v>
      </c>
      <c r="F492">
        <v>51</v>
      </c>
      <c r="G492" s="1">
        <v>43801</v>
      </c>
      <c r="H492">
        <v>1</v>
      </c>
      <c r="I492">
        <v>85.345600000000005</v>
      </c>
      <c r="J492">
        <v>-8</v>
      </c>
    </row>
    <row r="493" spans="1:10" x14ac:dyDescent="0.25">
      <c r="A493">
        <v>12205</v>
      </c>
      <c r="B493" t="s">
        <v>968</v>
      </c>
      <c r="C493" t="s">
        <v>969</v>
      </c>
      <c r="D493" t="s">
        <v>5219</v>
      </c>
      <c r="E493" t="s">
        <v>64</v>
      </c>
      <c r="F493">
        <v>51</v>
      </c>
      <c r="G493" s="1">
        <v>43801</v>
      </c>
      <c r="I493">
        <v>30.8642</v>
      </c>
      <c r="J493">
        <v>-2</v>
      </c>
    </row>
    <row r="494" spans="1:10" x14ac:dyDescent="0.25">
      <c r="A494">
        <v>12204</v>
      </c>
      <c r="B494" t="s">
        <v>5000</v>
      </c>
      <c r="C494" t="s">
        <v>5001</v>
      </c>
      <c r="D494" t="s">
        <v>5235</v>
      </c>
      <c r="E494">
        <v>50</v>
      </c>
      <c r="F494">
        <v>51</v>
      </c>
      <c r="G494" s="1">
        <v>43801</v>
      </c>
      <c r="H494">
        <v>1</v>
      </c>
      <c r="I494">
        <v>256.25</v>
      </c>
      <c r="J494">
        <v>-1</v>
      </c>
    </row>
    <row r="495" spans="1:10" x14ac:dyDescent="0.25">
      <c r="A495">
        <v>12203</v>
      </c>
      <c r="B495" t="s">
        <v>201</v>
      </c>
      <c r="C495" t="s">
        <v>1042</v>
      </c>
      <c r="D495" t="s">
        <v>5226</v>
      </c>
      <c r="E495">
        <v>2</v>
      </c>
      <c r="F495">
        <v>51</v>
      </c>
      <c r="G495" s="1">
        <v>43801</v>
      </c>
      <c r="H495">
        <v>1</v>
      </c>
      <c r="I495">
        <v>61.859699999999997</v>
      </c>
      <c r="J495">
        <v>-1</v>
      </c>
    </row>
    <row r="496" spans="1:10" x14ac:dyDescent="0.25">
      <c r="A496">
        <v>12203</v>
      </c>
      <c r="B496" t="s">
        <v>199</v>
      </c>
      <c r="C496" t="s">
        <v>200</v>
      </c>
      <c r="D496" t="s">
        <v>5232</v>
      </c>
      <c r="E496">
        <v>2</v>
      </c>
      <c r="F496">
        <v>51</v>
      </c>
      <c r="G496" s="1">
        <v>43801</v>
      </c>
      <c r="H496">
        <v>1</v>
      </c>
      <c r="I496">
        <v>85.001199999999997</v>
      </c>
      <c r="J496">
        <v>-1</v>
      </c>
    </row>
    <row r="497" spans="1:10" x14ac:dyDescent="0.25">
      <c r="A497">
        <v>12203</v>
      </c>
      <c r="B497" t="s">
        <v>2579</v>
      </c>
      <c r="C497" t="s">
        <v>2580</v>
      </c>
      <c r="D497" t="s">
        <v>5234</v>
      </c>
      <c r="E497">
        <v>2</v>
      </c>
      <c r="F497">
        <v>51</v>
      </c>
      <c r="G497" s="1">
        <v>43801</v>
      </c>
      <c r="H497">
        <v>1</v>
      </c>
      <c r="I497">
        <v>33.189700000000002</v>
      </c>
      <c r="J497">
        <v>-5</v>
      </c>
    </row>
    <row r="498" spans="1:10" x14ac:dyDescent="0.25">
      <c r="A498">
        <v>12203</v>
      </c>
      <c r="B498" t="s">
        <v>252</v>
      </c>
      <c r="C498" t="s">
        <v>253</v>
      </c>
      <c r="D498" t="s">
        <v>5257</v>
      </c>
      <c r="E498">
        <v>2</v>
      </c>
      <c r="F498">
        <v>51</v>
      </c>
      <c r="G498" s="1">
        <v>43801</v>
      </c>
      <c r="H498">
        <v>1</v>
      </c>
      <c r="I498">
        <v>169.6944</v>
      </c>
      <c r="J498">
        <v>-3</v>
      </c>
    </row>
    <row r="499" spans="1:10" x14ac:dyDescent="0.25">
      <c r="A499">
        <v>12203</v>
      </c>
      <c r="B499" t="s">
        <v>8</v>
      </c>
      <c r="C499" t="s">
        <v>5173</v>
      </c>
      <c r="D499" t="s">
        <v>5249</v>
      </c>
      <c r="E499">
        <v>2</v>
      </c>
      <c r="F499">
        <v>51</v>
      </c>
      <c r="G499" s="1">
        <v>43801</v>
      </c>
      <c r="H499">
        <v>1</v>
      </c>
      <c r="I499">
        <v>86.206900000000005</v>
      </c>
      <c r="J499">
        <v>-1</v>
      </c>
    </row>
    <row r="500" spans="1:10" x14ac:dyDescent="0.25">
      <c r="A500">
        <v>12203</v>
      </c>
      <c r="B500" t="s">
        <v>11</v>
      </c>
      <c r="C500" t="s">
        <v>5174</v>
      </c>
      <c r="D500" t="s">
        <v>5249</v>
      </c>
      <c r="E500">
        <v>2</v>
      </c>
      <c r="F500">
        <v>51</v>
      </c>
      <c r="G500" s="1">
        <v>43801</v>
      </c>
      <c r="H500">
        <v>1</v>
      </c>
      <c r="I500">
        <v>86.206900000000005</v>
      </c>
      <c r="J500">
        <v>-1</v>
      </c>
    </row>
    <row r="501" spans="1:10" x14ac:dyDescent="0.25">
      <c r="A501">
        <v>12203</v>
      </c>
      <c r="B501" t="s">
        <v>22</v>
      </c>
      <c r="C501" t="s">
        <v>5175</v>
      </c>
      <c r="D501" t="s">
        <v>5249</v>
      </c>
      <c r="E501">
        <v>2</v>
      </c>
      <c r="F501">
        <v>51</v>
      </c>
      <c r="G501" s="1">
        <v>43801</v>
      </c>
      <c r="H501">
        <v>1</v>
      </c>
      <c r="I501">
        <v>86.206900000000005</v>
      </c>
      <c r="J501">
        <v>-1</v>
      </c>
    </row>
    <row r="502" spans="1:10" x14ac:dyDescent="0.25">
      <c r="A502">
        <v>12202</v>
      </c>
      <c r="B502" t="s">
        <v>490</v>
      </c>
      <c r="C502" t="s">
        <v>754</v>
      </c>
      <c r="D502" t="s">
        <v>5233</v>
      </c>
      <c r="E502">
        <v>76</v>
      </c>
      <c r="F502">
        <v>51</v>
      </c>
      <c r="G502" s="1">
        <v>43801</v>
      </c>
      <c r="H502">
        <v>1</v>
      </c>
      <c r="I502">
        <v>106.47669999999999</v>
      </c>
      <c r="J502">
        <v>-1</v>
      </c>
    </row>
    <row r="503" spans="1:10" x14ac:dyDescent="0.25">
      <c r="A503">
        <v>12202</v>
      </c>
      <c r="B503" t="s">
        <v>5296</v>
      </c>
      <c r="C503" t="s">
        <v>5297</v>
      </c>
      <c r="D503" t="s">
        <v>5233</v>
      </c>
      <c r="E503">
        <v>76</v>
      </c>
      <c r="F503">
        <v>51</v>
      </c>
      <c r="G503" s="1">
        <v>43801</v>
      </c>
      <c r="H503">
        <v>1</v>
      </c>
      <c r="I503">
        <v>520.51499999999999</v>
      </c>
      <c r="J503">
        <v>-1</v>
      </c>
    </row>
    <row r="504" spans="1:10" x14ac:dyDescent="0.25">
      <c r="A504">
        <v>12201</v>
      </c>
      <c r="B504" t="s">
        <v>5159</v>
      </c>
      <c r="C504" t="s">
        <v>5378</v>
      </c>
      <c r="D504" t="s">
        <v>5232</v>
      </c>
      <c r="E504" t="s">
        <v>64</v>
      </c>
      <c r="F504">
        <v>51</v>
      </c>
      <c r="G504" s="1">
        <v>43801</v>
      </c>
      <c r="I504">
        <v>225.5</v>
      </c>
      <c r="J504">
        <v>-1</v>
      </c>
    </row>
    <row r="505" spans="1:10" x14ac:dyDescent="0.25">
      <c r="A505">
        <v>12201</v>
      </c>
      <c r="B505" t="s">
        <v>5143</v>
      </c>
      <c r="C505" t="s">
        <v>5144</v>
      </c>
      <c r="D505" t="s">
        <v>5232</v>
      </c>
      <c r="E505" t="s">
        <v>64</v>
      </c>
      <c r="F505">
        <v>51</v>
      </c>
      <c r="G505" s="1">
        <v>43801</v>
      </c>
      <c r="I505">
        <v>184.5</v>
      </c>
      <c r="J505">
        <v>-1</v>
      </c>
    </row>
    <row r="506" spans="1:10" x14ac:dyDescent="0.25">
      <c r="A506">
        <v>12200</v>
      </c>
      <c r="B506" t="s">
        <v>464</v>
      </c>
      <c r="C506" t="s">
        <v>465</v>
      </c>
      <c r="D506" t="s">
        <v>5227</v>
      </c>
      <c r="E506" t="s">
        <v>64</v>
      </c>
      <c r="F506">
        <v>51</v>
      </c>
      <c r="G506" s="1">
        <v>43801</v>
      </c>
      <c r="I506">
        <v>68.965599999999995</v>
      </c>
      <c r="J506">
        <v>-1</v>
      </c>
    </row>
    <row r="507" spans="1:10" x14ac:dyDescent="0.25">
      <c r="A507">
        <v>12200</v>
      </c>
      <c r="B507" t="s">
        <v>466</v>
      </c>
      <c r="C507" t="s">
        <v>467</v>
      </c>
      <c r="D507" t="s">
        <v>5227</v>
      </c>
      <c r="E507" t="s">
        <v>64</v>
      </c>
      <c r="F507">
        <v>51</v>
      </c>
      <c r="G507" s="1">
        <v>43801</v>
      </c>
      <c r="I507">
        <v>68.965599999999995</v>
      </c>
      <c r="J507">
        <v>-1</v>
      </c>
    </row>
    <row r="508" spans="1:10" x14ac:dyDescent="0.25">
      <c r="A508">
        <v>12200</v>
      </c>
      <c r="B508" t="s">
        <v>468</v>
      </c>
      <c r="C508" t="s">
        <v>469</v>
      </c>
      <c r="D508" t="s">
        <v>5227</v>
      </c>
      <c r="E508" t="s">
        <v>64</v>
      </c>
      <c r="F508">
        <v>51</v>
      </c>
      <c r="G508" s="1">
        <v>43801</v>
      </c>
      <c r="I508">
        <v>68.965599999999995</v>
      </c>
      <c r="J508">
        <v>-1</v>
      </c>
    </row>
    <row r="509" spans="1:10" x14ac:dyDescent="0.25">
      <c r="A509">
        <v>12199</v>
      </c>
      <c r="B509" t="s">
        <v>978</v>
      </c>
      <c r="C509" t="s">
        <v>979</v>
      </c>
      <c r="D509" t="s">
        <v>5233</v>
      </c>
      <c r="E509">
        <v>102</v>
      </c>
      <c r="F509">
        <v>51</v>
      </c>
      <c r="G509" s="1">
        <v>43801</v>
      </c>
      <c r="H509">
        <v>1</v>
      </c>
      <c r="I509">
        <v>109.0538</v>
      </c>
      <c r="J509">
        <v>-2</v>
      </c>
    </row>
    <row r="510" spans="1:10" x14ac:dyDescent="0.25">
      <c r="A510">
        <v>12198</v>
      </c>
      <c r="B510" t="s">
        <v>5385</v>
      </c>
      <c r="C510" t="s">
        <v>5386</v>
      </c>
      <c r="D510" t="s">
        <v>5233</v>
      </c>
      <c r="E510">
        <v>195</v>
      </c>
      <c r="F510">
        <v>51</v>
      </c>
      <c r="G510" s="1">
        <v>43801</v>
      </c>
      <c r="H510">
        <v>1</v>
      </c>
      <c r="I510">
        <v>140.5085</v>
      </c>
      <c r="J510">
        <v>-1</v>
      </c>
    </row>
    <row r="511" spans="1:10" x14ac:dyDescent="0.25">
      <c r="A511">
        <v>12198</v>
      </c>
      <c r="B511" t="s">
        <v>829</v>
      </c>
      <c r="C511" t="s">
        <v>170</v>
      </c>
      <c r="D511" t="s">
        <v>5233</v>
      </c>
      <c r="E511">
        <v>195</v>
      </c>
      <c r="F511">
        <v>51</v>
      </c>
      <c r="G511" s="1">
        <v>43801</v>
      </c>
      <c r="H511">
        <v>1</v>
      </c>
      <c r="I511">
        <v>109.0538</v>
      </c>
      <c r="J511">
        <v>-15</v>
      </c>
    </row>
    <row r="512" spans="1:10" x14ac:dyDescent="0.25">
      <c r="A512">
        <v>12197</v>
      </c>
      <c r="B512" t="s">
        <v>210</v>
      </c>
      <c r="C512" t="s">
        <v>5264</v>
      </c>
      <c r="D512" t="s">
        <v>5265</v>
      </c>
      <c r="E512">
        <v>72</v>
      </c>
      <c r="F512">
        <v>51</v>
      </c>
      <c r="G512" s="1">
        <v>43801</v>
      </c>
      <c r="H512">
        <v>1</v>
      </c>
      <c r="I512">
        <v>102.23180000000001</v>
      </c>
      <c r="J512">
        <v>-1</v>
      </c>
    </row>
    <row r="513" spans="1:10" x14ac:dyDescent="0.25">
      <c r="A513">
        <v>12196</v>
      </c>
      <c r="B513" t="s">
        <v>31</v>
      </c>
      <c r="C513" t="s">
        <v>5172</v>
      </c>
      <c r="D513" t="s">
        <v>5252</v>
      </c>
      <c r="E513">
        <v>151</v>
      </c>
      <c r="F513">
        <v>51</v>
      </c>
      <c r="G513" s="1">
        <v>43801</v>
      </c>
      <c r="H513">
        <v>1</v>
      </c>
      <c r="I513">
        <v>243.03620000000001</v>
      </c>
      <c r="J513">
        <v>-1</v>
      </c>
    </row>
    <row r="514" spans="1:10" x14ac:dyDescent="0.25">
      <c r="A514">
        <v>12195</v>
      </c>
      <c r="B514" t="s">
        <v>5000</v>
      </c>
      <c r="C514" t="s">
        <v>5001</v>
      </c>
      <c r="D514" t="s">
        <v>5235</v>
      </c>
      <c r="E514">
        <v>62</v>
      </c>
      <c r="F514">
        <v>51</v>
      </c>
      <c r="G514" s="1">
        <v>43801</v>
      </c>
      <c r="H514">
        <v>1</v>
      </c>
      <c r="I514">
        <v>256.25</v>
      </c>
      <c r="J514">
        <v>-1</v>
      </c>
    </row>
    <row r="515" spans="1:10" x14ac:dyDescent="0.25">
      <c r="A515">
        <v>12194</v>
      </c>
      <c r="B515" t="s">
        <v>191</v>
      </c>
      <c r="C515" t="s">
        <v>192</v>
      </c>
      <c r="D515" t="s">
        <v>5245</v>
      </c>
      <c r="E515">
        <v>183</v>
      </c>
      <c r="F515">
        <v>51</v>
      </c>
      <c r="G515" s="1">
        <v>43801</v>
      </c>
      <c r="H515">
        <v>1</v>
      </c>
      <c r="I515">
        <v>32.799999999999997</v>
      </c>
      <c r="J515">
        <v>-1</v>
      </c>
    </row>
    <row r="516" spans="1:10" x14ac:dyDescent="0.25">
      <c r="A516">
        <v>12194</v>
      </c>
      <c r="B516" t="s">
        <v>361</v>
      </c>
      <c r="C516" t="s">
        <v>1831</v>
      </c>
      <c r="D516" t="s">
        <v>5266</v>
      </c>
      <c r="E516">
        <v>183</v>
      </c>
      <c r="F516">
        <v>51</v>
      </c>
      <c r="G516" s="1">
        <v>43801</v>
      </c>
      <c r="H516">
        <v>1</v>
      </c>
      <c r="I516">
        <v>26.65</v>
      </c>
      <c r="J516">
        <v>-1</v>
      </c>
    </row>
    <row r="517" spans="1:10" x14ac:dyDescent="0.25">
      <c r="A517">
        <v>12194</v>
      </c>
      <c r="B517" t="s">
        <v>797</v>
      </c>
      <c r="C517" t="s">
        <v>798</v>
      </c>
      <c r="D517" t="s">
        <v>5354</v>
      </c>
      <c r="E517">
        <v>183</v>
      </c>
      <c r="F517">
        <v>51</v>
      </c>
      <c r="G517" s="1">
        <v>43801</v>
      </c>
      <c r="H517">
        <v>1</v>
      </c>
      <c r="I517">
        <v>56.607199999999999</v>
      </c>
      <c r="J517">
        <v>-1</v>
      </c>
    </row>
    <row r="518" spans="1:10" x14ac:dyDescent="0.25">
      <c r="A518">
        <v>12193</v>
      </c>
      <c r="B518" t="s">
        <v>37</v>
      </c>
      <c r="C518" t="s">
        <v>38</v>
      </c>
      <c r="D518" t="s">
        <v>5225</v>
      </c>
      <c r="E518">
        <v>59</v>
      </c>
      <c r="F518">
        <v>51</v>
      </c>
      <c r="G518" s="1">
        <v>43801</v>
      </c>
      <c r="H518">
        <v>1</v>
      </c>
      <c r="I518">
        <v>122.1524</v>
      </c>
      <c r="J518">
        <v>-2</v>
      </c>
    </row>
    <row r="519" spans="1:10" x14ac:dyDescent="0.25">
      <c r="A519">
        <v>12193</v>
      </c>
      <c r="B519" t="s">
        <v>406</v>
      </c>
      <c r="C519" t="s">
        <v>407</v>
      </c>
      <c r="D519" t="s">
        <v>5239</v>
      </c>
      <c r="E519">
        <v>59</v>
      </c>
      <c r="F519">
        <v>51</v>
      </c>
      <c r="G519" s="1">
        <v>43801</v>
      </c>
      <c r="H519">
        <v>1</v>
      </c>
      <c r="I519">
        <v>20.5</v>
      </c>
      <c r="J519">
        <v>-1</v>
      </c>
    </row>
    <row r="520" spans="1:10" x14ac:dyDescent="0.25">
      <c r="A520">
        <v>12193</v>
      </c>
      <c r="B520" t="s">
        <v>195</v>
      </c>
      <c r="C520" t="s">
        <v>196</v>
      </c>
      <c r="D520" t="s">
        <v>5239</v>
      </c>
      <c r="E520">
        <v>59</v>
      </c>
      <c r="F520">
        <v>51</v>
      </c>
      <c r="G520" s="1">
        <v>43801</v>
      </c>
      <c r="H520">
        <v>1</v>
      </c>
      <c r="I520">
        <v>16.399999999999999</v>
      </c>
      <c r="J520">
        <v>-1</v>
      </c>
    </row>
    <row r="521" spans="1:10" x14ac:dyDescent="0.25">
      <c r="G521" s="1"/>
    </row>
    <row r="522" spans="1:10" x14ac:dyDescent="0.25">
      <c r="G522" s="1"/>
    </row>
    <row r="523" spans="1:10" x14ac:dyDescent="0.25">
      <c r="G523" s="1"/>
    </row>
    <row r="524" spans="1:10" x14ac:dyDescent="0.25">
      <c r="G524" s="1"/>
    </row>
    <row r="525" spans="1:10" x14ac:dyDescent="0.25">
      <c r="G525" s="1"/>
    </row>
    <row r="526" spans="1:10" x14ac:dyDescent="0.25">
      <c r="G526" s="1"/>
    </row>
    <row r="527" spans="1:10" x14ac:dyDescent="0.25">
      <c r="G527" s="1"/>
    </row>
    <row r="528" spans="1:10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9" x14ac:dyDescent="0.25">
      <c r="G657" s="1"/>
    </row>
    <row r="658" spans="7:9" x14ac:dyDescent="0.25">
      <c r="G658" s="1"/>
    </row>
    <row r="659" spans="7:9" x14ac:dyDescent="0.25">
      <c r="G659" s="1"/>
    </row>
    <row r="660" spans="7:9" x14ac:dyDescent="0.25">
      <c r="G660" s="1"/>
      <c r="I660" s="2"/>
    </row>
    <row r="661" spans="7:9" x14ac:dyDescent="0.25">
      <c r="G661" s="1"/>
    </row>
    <row r="662" spans="7:9" x14ac:dyDescent="0.25">
      <c r="G662" s="1"/>
    </row>
    <row r="663" spans="7:9" x14ac:dyDescent="0.25">
      <c r="G663" s="1"/>
    </row>
    <row r="664" spans="7:9" x14ac:dyDescent="0.25">
      <c r="G664" s="1"/>
    </row>
    <row r="665" spans="7:9" x14ac:dyDescent="0.25">
      <c r="G665" s="1"/>
    </row>
    <row r="666" spans="7:9" x14ac:dyDescent="0.25">
      <c r="G666" s="1"/>
    </row>
    <row r="667" spans="7:9" x14ac:dyDescent="0.25">
      <c r="G667" s="1"/>
    </row>
    <row r="668" spans="7:9" x14ac:dyDescent="0.25">
      <c r="G668" s="1"/>
    </row>
    <row r="669" spans="7:9" x14ac:dyDescent="0.25">
      <c r="G669" s="1"/>
    </row>
    <row r="670" spans="7:9" x14ac:dyDescent="0.25">
      <c r="G670" s="1"/>
    </row>
    <row r="671" spans="7:9" x14ac:dyDescent="0.25">
      <c r="G671" s="1"/>
    </row>
    <row r="672" spans="7:9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9" x14ac:dyDescent="0.25">
      <c r="G705" s="1"/>
    </row>
    <row r="706" spans="7:9" x14ac:dyDescent="0.25">
      <c r="G706" s="1"/>
    </row>
    <row r="707" spans="7:9" x14ac:dyDescent="0.25">
      <c r="G707" s="1"/>
    </row>
    <row r="708" spans="7:9" x14ac:dyDescent="0.25">
      <c r="G708" s="1"/>
    </row>
    <row r="709" spans="7:9" x14ac:dyDescent="0.25">
      <c r="G709" s="1"/>
    </row>
    <row r="710" spans="7:9" x14ac:dyDescent="0.25">
      <c r="G710" s="1"/>
    </row>
    <row r="711" spans="7:9" x14ac:dyDescent="0.25">
      <c r="G711" s="1"/>
    </row>
    <row r="712" spans="7:9" x14ac:dyDescent="0.25">
      <c r="G712" s="1"/>
    </row>
    <row r="713" spans="7:9" x14ac:dyDescent="0.25">
      <c r="G713" s="1"/>
    </row>
    <row r="714" spans="7:9" x14ac:dyDescent="0.25">
      <c r="G714" s="1"/>
    </row>
    <row r="715" spans="7:9" x14ac:dyDescent="0.25">
      <c r="G715" s="1"/>
    </row>
    <row r="716" spans="7:9" x14ac:dyDescent="0.25">
      <c r="G716" s="1"/>
    </row>
    <row r="717" spans="7:9" x14ac:dyDescent="0.25">
      <c r="G717" s="1"/>
    </row>
    <row r="718" spans="7:9" x14ac:dyDescent="0.25">
      <c r="G718" s="1"/>
    </row>
    <row r="719" spans="7:9" x14ac:dyDescent="0.25">
      <c r="G719" s="1"/>
      <c r="I719" s="2"/>
    </row>
    <row r="720" spans="7:9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9" x14ac:dyDescent="0.25">
      <c r="G801" s="1"/>
    </row>
    <row r="802" spans="7:9" x14ac:dyDescent="0.25">
      <c r="G802" s="1"/>
    </row>
    <row r="803" spans="7:9" x14ac:dyDescent="0.25">
      <c r="G803" s="1"/>
    </row>
    <row r="804" spans="7:9" x14ac:dyDescent="0.25">
      <c r="G804" s="1"/>
    </row>
    <row r="805" spans="7:9" x14ac:dyDescent="0.25">
      <c r="G805" s="1"/>
    </row>
    <row r="806" spans="7:9" x14ac:dyDescent="0.25">
      <c r="G806" s="1"/>
    </row>
    <row r="807" spans="7:9" x14ac:dyDescent="0.25">
      <c r="G807" s="1"/>
    </row>
    <row r="808" spans="7:9" x14ac:dyDescent="0.25">
      <c r="G808" s="1"/>
    </row>
    <row r="809" spans="7:9" x14ac:dyDescent="0.25">
      <c r="G809" s="1"/>
    </row>
    <row r="810" spans="7:9" x14ac:dyDescent="0.25">
      <c r="G810" s="1"/>
    </row>
    <row r="811" spans="7:9" x14ac:dyDescent="0.25">
      <c r="G811" s="1"/>
    </row>
    <row r="812" spans="7:9" x14ac:dyDescent="0.25">
      <c r="G812" s="1"/>
    </row>
    <row r="813" spans="7:9" x14ac:dyDescent="0.25">
      <c r="G813" s="1"/>
      <c r="I813" s="2"/>
    </row>
    <row r="814" spans="7:9" x14ac:dyDescent="0.25">
      <c r="G814" s="1"/>
    </row>
    <row r="815" spans="7:9" x14ac:dyDescent="0.25">
      <c r="G815" s="1"/>
    </row>
    <row r="816" spans="7:9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9" x14ac:dyDescent="0.25">
      <c r="G865" s="1"/>
    </row>
    <row r="866" spans="7:9" x14ac:dyDescent="0.25">
      <c r="G866" s="1"/>
    </row>
    <row r="867" spans="7:9" x14ac:dyDescent="0.25">
      <c r="G867" s="1"/>
    </row>
    <row r="868" spans="7:9" x14ac:dyDescent="0.25">
      <c r="G868" s="1"/>
    </row>
    <row r="869" spans="7:9" x14ac:dyDescent="0.25">
      <c r="G869" s="1"/>
    </row>
    <row r="870" spans="7:9" x14ac:dyDescent="0.25">
      <c r="G870" s="1"/>
    </row>
    <row r="871" spans="7:9" x14ac:dyDescent="0.25">
      <c r="G871" s="1"/>
    </row>
    <row r="872" spans="7:9" x14ac:dyDescent="0.25">
      <c r="G872" s="1"/>
      <c r="I872" s="2"/>
    </row>
    <row r="873" spans="7:9" x14ac:dyDescent="0.25">
      <c r="G873" s="1"/>
    </row>
    <row r="874" spans="7:9" x14ac:dyDescent="0.25">
      <c r="G874" s="1"/>
    </row>
    <row r="875" spans="7:9" x14ac:dyDescent="0.25">
      <c r="G875" s="1"/>
    </row>
    <row r="876" spans="7:9" x14ac:dyDescent="0.25">
      <c r="G876" s="1"/>
    </row>
    <row r="877" spans="7:9" x14ac:dyDescent="0.25">
      <c r="G877" s="1"/>
    </row>
    <row r="878" spans="7:9" x14ac:dyDescent="0.25">
      <c r="G878" s="1"/>
    </row>
    <row r="879" spans="7:9" x14ac:dyDescent="0.25">
      <c r="G879" s="1"/>
    </row>
    <row r="880" spans="7:9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9" x14ac:dyDescent="0.25">
      <c r="G897" s="1"/>
    </row>
    <row r="898" spans="7:9" x14ac:dyDescent="0.25">
      <c r="G898" s="1"/>
    </row>
    <row r="899" spans="7:9" x14ac:dyDescent="0.25">
      <c r="G899" s="1"/>
    </row>
    <row r="900" spans="7:9" x14ac:dyDescent="0.25">
      <c r="G900" s="1"/>
    </row>
    <row r="901" spans="7:9" x14ac:dyDescent="0.25">
      <c r="G901" s="1"/>
    </row>
    <row r="902" spans="7:9" x14ac:dyDescent="0.25">
      <c r="G902" s="1"/>
    </row>
    <row r="903" spans="7:9" x14ac:dyDescent="0.25">
      <c r="G903" s="1"/>
    </row>
    <row r="904" spans="7:9" x14ac:dyDescent="0.25">
      <c r="G904" s="1"/>
    </row>
    <row r="905" spans="7:9" x14ac:dyDescent="0.25">
      <c r="G905" s="1"/>
    </row>
    <row r="906" spans="7:9" x14ac:dyDescent="0.25">
      <c r="G906" s="1"/>
    </row>
    <row r="907" spans="7:9" x14ac:dyDescent="0.25">
      <c r="G907" s="1"/>
    </row>
    <row r="908" spans="7:9" x14ac:dyDescent="0.25">
      <c r="G908" s="1"/>
    </row>
    <row r="909" spans="7:9" x14ac:dyDescent="0.25">
      <c r="G909" s="1"/>
    </row>
    <row r="910" spans="7:9" x14ac:dyDescent="0.25">
      <c r="G910" s="1"/>
      <c r="I910" s="2"/>
    </row>
    <row r="911" spans="7:9" x14ac:dyDescent="0.25">
      <c r="G911" s="1"/>
    </row>
    <row r="912" spans="7:9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9" x14ac:dyDescent="0.25">
      <c r="G993" s="1"/>
    </row>
    <row r="994" spans="7:9" x14ac:dyDescent="0.25">
      <c r="G994" s="1"/>
    </row>
    <row r="995" spans="7:9" x14ac:dyDescent="0.25">
      <c r="G995" s="1"/>
    </row>
    <row r="996" spans="7:9" x14ac:dyDescent="0.25">
      <c r="G996" s="1"/>
    </row>
    <row r="997" spans="7:9" x14ac:dyDescent="0.25">
      <c r="G997" s="1"/>
    </row>
    <row r="998" spans="7:9" x14ac:dyDescent="0.25">
      <c r="G998" s="1"/>
    </row>
    <row r="999" spans="7:9" x14ac:dyDescent="0.25">
      <c r="G999" s="1"/>
    </row>
    <row r="1000" spans="7:9" x14ac:dyDescent="0.25">
      <c r="G1000" s="1"/>
    </row>
    <row r="1001" spans="7:9" x14ac:dyDescent="0.25">
      <c r="G1001" s="1"/>
    </row>
    <row r="1002" spans="7:9" x14ac:dyDescent="0.25">
      <c r="G1002" s="1"/>
      <c r="I1002" s="2"/>
    </row>
    <row r="1003" spans="7:9" x14ac:dyDescent="0.25">
      <c r="G1003" s="1"/>
    </row>
    <row r="1004" spans="7:9" x14ac:dyDescent="0.25">
      <c r="G1004" s="1"/>
    </row>
    <row r="1005" spans="7:9" x14ac:dyDescent="0.25">
      <c r="G1005" s="1"/>
    </row>
    <row r="1006" spans="7:9" x14ac:dyDescent="0.25">
      <c r="G1006" s="1"/>
    </row>
    <row r="1007" spans="7:9" x14ac:dyDescent="0.25">
      <c r="G1007" s="1"/>
    </row>
    <row r="1008" spans="7:9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9" x14ac:dyDescent="0.25">
      <c r="G1073" s="1"/>
    </row>
    <row r="1074" spans="7:9" x14ac:dyDescent="0.25">
      <c r="G1074" s="1"/>
    </row>
    <row r="1075" spans="7:9" x14ac:dyDescent="0.25">
      <c r="G1075" s="1"/>
    </row>
    <row r="1076" spans="7:9" x14ac:dyDescent="0.25">
      <c r="G1076" s="1"/>
    </row>
    <row r="1077" spans="7:9" x14ac:dyDescent="0.25">
      <c r="G1077" s="1"/>
    </row>
    <row r="1078" spans="7:9" x14ac:dyDescent="0.25">
      <c r="G1078" s="1"/>
    </row>
    <row r="1079" spans="7:9" x14ac:dyDescent="0.25">
      <c r="G1079" s="1"/>
    </row>
    <row r="1080" spans="7:9" x14ac:dyDescent="0.25">
      <c r="G1080" s="1"/>
    </row>
    <row r="1081" spans="7:9" x14ac:dyDescent="0.25">
      <c r="G1081" s="1"/>
    </row>
    <row r="1082" spans="7:9" x14ac:dyDescent="0.25">
      <c r="G1082" s="1"/>
    </row>
    <row r="1083" spans="7:9" x14ac:dyDescent="0.25">
      <c r="G1083" s="1"/>
    </row>
    <row r="1084" spans="7:9" x14ac:dyDescent="0.25">
      <c r="G1084" s="1"/>
      <c r="I1084" s="2"/>
    </row>
    <row r="1085" spans="7:9" x14ac:dyDescent="0.25">
      <c r="G1085" s="1"/>
    </row>
    <row r="1086" spans="7:9" x14ac:dyDescent="0.25">
      <c r="G1086" s="1"/>
    </row>
    <row r="1087" spans="7:9" x14ac:dyDescent="0.25">
      <c r="G1087" s="1"/>
    </row>
    <row r="1088" spans="7:9" x14ac:dyDescent="0.25">
      <c r="G1088" s="1"/>
    </row>
    <row r="1089" spans="7:9" x14ac:dyDescent="0.25">
      <c r="G1089" s="1"/>
    </row>
    <row r="1090" spans="7:9" x14ac:dyDescent="0.25">
      <c r="G1090" s="1"/>
    </row>
    <row r="1091" spans="7:9" x14ac:dyDescent="0.25">
      <c r="G1091" s="1"/>
    </row>
    <row r="1092" spans="7:9" x14ac:dyDescent="0.25">
      <c r="G1092" s="1"/>
      <c r="I1092" s="2"/>
    </row>
    <row r="1093" spans="7:9" x14ac:dyDescent="0.25">
      <c r="G1093" s="1"/>
    </row>
    <row r="1094" spans="7:9" x14ac:dyDescent="0.25">
      <c r="G1094" s="1"/>
    </row>
    <row r="1095" spans="7:9" x14ac:dyDescent="0.25">
      <c r="G1095" s="1"/>
    </row>
    <row r="1096" spans="7:9" x14ac:dyDescent="0.25">
      <c r="G1096" s="1"/>
    </row>
    <row r="1097" spans="7:9" x14ac:dyDescent="0.25">
      <c r="G1097" s="1"/>
    </row>
    <row r="1098" spans="7:9" x14ac:dyDescent="0.25">
      <c r="G1098" s="1"/>
    </row>
    <row r="1099" spans="7:9" x14ac:dyDescent="0.25">
      <c r="G1099" s="1"/>
    </row>
    <row r="1100" spans="7:9" x14ac:dyDescent="0.25">
      <c r="G1100" s="1"/>
    </row>
    <row r="1101" spans="7:9" x14ac:dyDescent="0.25">
      <c r="G1101" s="1"/>
    </row>
    <row r="1102" spans="7:9" x14ac:dyDescent="0.25">
      <c r="G1102" s="1"/>
    </row>
    <row r="1103" spans="7:9" x14ac:dyDescent="0.25">
      <c r="G1103" s="1"/>
    </row>
    <row r="1104" spans="7:9" x14ac:dyDescent="0.25">
      <c r="G1104" s="1"/>
    </row>
    <row r="1105" spans="7:9" x14ac:dyDescent="0.25">
      <c r="G1105" s="1"/>
    </row>
    <row r="1106" spans="7:9" x14ac:dyDescent="0.25">
      <c r="G1106" s="1"/>
    </row>
    <row r="1107" spans="7:9" x14ac:dyDescent="0.25">
      <c r="G1107" s="1"/>
    </row>
    <row r="1108" spans="7:9" x14ac:dyDescent="0.25">
      <c r="G1108" s="1"/>
    </row>
    <row r="1109" spans="7:9" x14ac:dyDescent="0.25">
      <c r="G1109" s="1"/>
    </row>
    <row r="1110" spans="7:9" x14ac:dyDescent="0.25">
      <c r="G1110" s="1"/>
    </row>
    <row r="1111" spans="7:9" x14ac:dyDescent="0.25">
      <c r="G1111" s="1"/>
    </row>
    <row r="1112" spans="7:9" x14ac:dyDescent="0.25">
      <c r="G1112" s="1"/>
    </row>
    <row r="1113" spans="7:9" x14ac:dyDescent="0.25">
      <c r="G1113" s="1"/>
      <c r="I1113" s="2"/>
    </row>
    <row r="1114" spans="7:9" x14ac:dyDescent="0.25">
      <c r="G1114" s="1"/>
    </row>
    <row r="1115" spans="7:9" x14ac:dyDescent="0.25">
      <c r="G1115" s="1"/>
    </row>
    <row r="1116" spans="7:9" x14ac:dyDescent="0.25">
      <c r="G1116" s="1"/>
    </row>
    <row r="1117" spans="7:9" x14ac:dyDescent="0.25">
      <c r="G1117" s="1"/>
    </row>
    <row r="1118" spans="7:9" x14ac:dyDescent="0.25">
      <c r="G1118" s="1"/>
    </row>
    <row r="1119" spans="7:9" x14ac:dyDescent="0.25">
      <c r="G1119" s="1"/>
    </row>
    <row r="1120" spans="7:9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9" x14ac:dyDescent="0.25">
      <c r="G1169" s="1"/>
    </row>
    <row r="1170" spans="7:9" x14ac:dyDescent="0.25">
      <c r="G1170" s="1"/>
    </row>
    <row r="1171" spans="7:9" x14ac:dyDescent="0.25">
      <c r="G1171" s="1"/>
    </row>
    <row r="1172" spans="7:9" x14ac:dyDescent="0.25">
      <c r="G1172" s="1"/>
    </row>
    <row r="1173" spans="7:9" x14ac:dyDescent="0.25">
      <c r="G1173" s="1"/>
    </row>
    <row r="1174" spans="7:9" x14ac:dyDescent="0.25">
      <c r="G1174" s="1"/>
    </row>
    <row r="1175" spans="7:9" x14ac:dyDescent="0.25">
      <c r="G1175" s="1"/>
    </row>
    <row r="1176" spans="7:9" x14ac:dyDescent="0.25">
      <c r="G1176" s="1"/>
    </row>
    <row r="1177" spans="7:9" x14ac:dyDescent="0.25">
      <c r="G1177" s="1"/>
    </row>
    <row r="1178" spans="7:9" x14ac:dyDescent="0.25">
      <c r="G1178" s="1"/>
    </row>
    <row r="1179" spans="7:9" x14ac:dyDescent="0.25">
      <c r="G1179" s="1"/>
      <c r="I1179" s="2"/>
    </row>
    <row r="1180" spans="7:9" x14ac:dyDescent="0.25">
      <c r="G1180" s="1"/>
    </row>
    <row r="1181" spans="7:9" x14ac:dyDescent="0.25">
      <c r="G1181" s="1"/>
    </row>
    <row r="1182" spans="7:9" x14ac:dyDescent="0.25">
      <c r="G1182" s="1"/>
    </row>
    <row r="1183" spans="7:9" x14ac:dyDescent="0.25">
      <c r="G1183" s="1"/>
    </row>
    <row r="1184" spans="7:9" x14ac:dyDescent="0.25">
      <c r="G1184" s="1"/>
      <c r="I1184" s="2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  <row r="1283" spans="7:7" x14ac:dyDescent="0.25">
      <c r="G1283" s="1"/>
    </row>
    <row r="1284" spans="7:7" x14ac:dyDescent="0.25">
      <c r="G1284" s="1"/>
    </row>
    <row r="1285" spans="7:7" x14ac:dyDescent="0.25">
      <c r="G1285" s="1"/>
    </row>
    <row r="1286" spans="7:7" x14ac:dyDescent="0.25">
      <c r="G1286" s="1"/>
    </row>
    <row r="1287" spans="7:7" x14ac:dyDescent="0.25">
      <c r="G1287" s="1"/>
    </row>
    <row r="1288" spans="7:7" x14ac:dyDescent="0.25">
      <c r="G1288" s="1"/>
    </row>
    <row r="1289" spans="7:7" x14ac:dyDescent="0.25">
      <c r="G1289" s="1"/>
    </row>
    <row r="1290" spans="7:7" x14ac:dyDescent="0.25">
      <c r="G1290" s="1"/>
    </row>
    <row r="1291" spans="7:7" x14ac:dyDescent="0.25">
      <c r="G1291" s="1"/>
    </row>
    <row r="1292" spans="7:7" x14ac:dyDescent="0.25">
      <c r="G1292" s="1"/>
    </row>
    <row r="1293" spans="7:7" x14ac:dyDescent="0.25">
      <c r="G1293" s="1"/>
    </row>
    <row r="1294" spans="7:7" x14ac:dyDescent="0.25">
      <c r="G1294" s="1"/>
    </row>
    <row r="1295" spans="7:7" x14ac:dyDescent="0.25">
      <c r="G1295" s="1"/>
    </row>
    <row r="1296" spans="7:7" x14ac:dyDescent="0.25">
      <c r="G1296" s="1"/>
    </row>
    <row r="1297" spans="7:7" x14ac:dyDescent="0.25">
      <c r="G1297" s="1"/>
    </row>
    <row r="1298" spans="7:7" x14ac:dyDescent="0.25">
      <c r="G1298" s="1"/>
    </row>
    <row r="1299" spans="7:7" x14ac:dyDescent="0.25">
      <c r="G1299" s="1"/>
    </row>
    <row r="1300" spans="7:7" x14ac:dyDescent="0.25">
      <c r="G1300" s="1"/>
    </row>
    <row r="1301" spans="7:7" x14ac:dyDescent="0.25">
      <c r="G1301" s="1"/>
    </row>
    <row r="1302" spans="7:7" x14ac:dyDescent="0.25">
      <c r="G1302" s="1"/>
    </row>
    <row r="1303" spans="7:7" x14ac:dyDescent="0.25">
      <c r="G1303" s="1"/>
    </row>
    <row r="1304" spans="7:7" x14ac:dyDescent="0.25">
      <c r="G1304" s="1"/>
    </row>
    <row r="1305" spans="7:7" x14ac:dyDescent="0.25">
      <c r="G1305" s="1"/>
    </row>
    <row r="1306" spans="7:7" x14ac:dyDescent="0.25">
      <c r="G1306" s="1"/>
    </row>
    <row r="1307" spans="7:7" x14ac:dyDescent="0.25">
      <c r="G1307" s="1"/>
    </row>
    <row r="1308" spans="7:7" x14ac:dyDescent="0.25">
      <c r="G1308" s="1"/>
    </row>
    <row r="1309" spans="7:7" x14ac:dyDescent="0.25">
      <c r="G1309" s="1"/>
    </row>
    <row r="1310" spans="7:7" x14ac:dyDescent="0.25">
      <c r="G1310" s="1"/>
    </row>
    <row r="1311" spans="7:7" x14ac:dyDescent="0.25">
      <c r="G1311" s="1"/>
    </row>
    <row r="1312" spans="7:7" x14ac:dyDescent="0.25">
      <c r="G1312" s="1"/>
    </row>
    <row r="1313" spans="7:7" x14ac:dyDescent="0.25">
      <c r="G1313" s="1"/>
    </row>
    <row r="1314" spans="7:7" x14ac:dyDescent="0.25">
      <c r="G1314" s="1"/>
    </row>
    <row r="1315" spans="7:7" x14ac:dyDescent="0.25">
      <c r="G1315" s="1"/>
    </row>
    <row r="1316" spans="7:7" x14ac:dyDescent="0.25">
      <c r="G1316" s="1"/>
    </row>
    <row r="1317" spans="7:7" x14ac:dyDescent="0.25">
      <c r="G1317" s="1"/>
    </row>
    <row r="1318" spans="7:7" x14ac:dyDescent="0.25">
      <c r="G1318" s="1"/>
    </row>
    <row r="1319" spans="7:7" x14ac:dyDescent="0.25">
      <c r="G1319" s="1"/>
    </row>
    <row r="1320" spans="7:7" x14ac:dyDescent="0.25">
      <c r="G1320" s="1"/>
    </row>
    <row r="1321" spans="7:7" x14ac:dyDescent="0.25">
      <c r="G1321" s="1"/>
    </row>
    <row r="1322" spans="7:7" x14ac:dyDescent="0.25">
      <c r="G1322" s="1"/>
    </row>
    <row r="1323" spans="7:7" x14ac:dyDescent="0.25">
      <c r="G1323" s="1"/>
    </row>
    <row r="1324" spans="7:7" x14ac:dyDescent="0.25">
      <c r="G1324" s="1"/>
    </row>
    <row r="1325" spans="7:7" x14ac:dyDescent="0.25">
      <c r="G1325" s="1"/>
    </row>
    <row r="1326" spans="7:7" x14ac:dyDescent="0.25">
      <c r="G1326" s="1"/>
    </row>
    <row r="1327" spans="7:7" x14ac:dyDescent="0.25">
      <c r="G1327" s="1"/>
    </row>
    <row r="1328" spans="7:7" x14ac:dyDescent="0.25">
      <c r="G1328" s="1"/>
    </row>
    <row r="1329" spans="7:7" x14ac:dyDescent="0.25">
      <c r="G1329" s="1"/>
    </row>
    <row r="1330" spans="7:7" x14ac:dyDescent="0.25">
      <c r="G1330" s="1"/>
    </row>
    <row r="1331" spans="7:7" x14ac:dyDescent="0.25">
      <c r="G1331" s="1"/>
    </row>
    <row r="1332" spans="7:7" x14ac:dyDescent="0.25">
      <c r="G1332" s="1"/>
    </row>
    <row r="1333" spans="7:7" x14ac:dyDescent="0.25">
      <c r="G1333" s="1"/>
    </row>
    <row r="1334" spans="7:7" x14ac:dyDescent="0.25">
      <c r="G1334" s="1"/>
    </row>
    <row r="1335" spans="7:7" x14ac:dyDescent="0.25">
      <c r="G1335" s="1"/>
    </row>
    <row r="1336" spans="7:7" x14ac:dyDescent="0.25">
      <c r="G1336" s="1"/>
    </row>
    <row r="1337" spans="7:7" x14ac:dyDescent="0.25">
      <c r="G1337" s="1"/>
    </row>
    <row r="1338" spans="7:7" x14ac:dyDescent="0.25">
      <c r="G1338" s="1"/>
    </row>
    <row r="1339" spans="7:7" x14ac:dyDescent="0.25">
      <c r="G1339" s="1"/>
    </row>
    <row r="1340" spans="7:7" x14ac:dyDescent="0.25">
      <c r="G1340" s="1"/>
    </row>
    <row r="1341" spans="7:7" x14ac:dyDescent="0.25">
      <c r="G1341" s="1"/>
    </row>
    <row r="1342" spans="7:7" x14ac:dyDescent="0.25">
      <c r="G1342" s="1"/>
    </row>
    <row r="1343" spans="7:7" x14ac:dyDescent="0.25">
      <c r="G1343" s="1"/>
    </row>
    <row r="1344" spans="7:7" x14ac:dyDescent="0.25">
      <c r="G1344" s="1"/>
    </row>
    <row r="1345" spans="7:7" x14ac:dyDescent="0.25">
      <c r="G1345" s="1"/>
    </row>
    <row r="1346" spans="7:7" x14ac:dyDescent="0.25">
      <c r="G1346" s="1"/>
    </row>
    <row r="1347" spans="7:7" x14ac:dyDescent="0.25">
      <c r="G1347" s="1"/>
    </row>
    <row r="1348" spans="7:7" x14ac:dyDescent="0.25">
      <c r="G1348" s="1"/>
    </row>
    <row r="1349" spans="7:7" x14ac:dyDescent="0.25">
      <c r="G13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mov inve</vt:lpstr>
      <vt:lpstr>ventas</vt:lpstr>
      <vt:lpstr>Hoja1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trejo</dc:creator>
  <cp:lastModifiedBy>Administrador</cp:lastModifiedBy>
  <cp:lastPrinted>2017-02-03T21:34:06Z</cp:lastPrinted>
  <dcterms:created xsi:type="dcterms:W3CDTF">2016-05-05T14:30:21Z</dcterms:created>
  <dcterms:modified xsi:type="dcterms:W3CDTF">2020-01-03T23:43:11Z</dcterms:modified>
</cp:coreProperties>
</file>